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1140" windowWidth="16605" windowHeight="7770"/>
  </bookViews>
  <sheets>
    <sheet name="ont" sheetId="35" r:id="rId1"/>
    <sheet name="odt" sheetId="38" r:id="rId2"/>
    <sheet name="nn" sheetId="47" r:id="rId3"/>
    <sheet name="tp" sheetId="39" state="hidden" r:id="rId4"/>
    <sheet name="rlap" sheetId="40" state="hidden" r:id="rId5"/>
    <sheet name="mil" sheetId="41" state="hidden" r:id="rId6"/>
    <sheet name="tuy duc" sheetId="43" state="hidden" r:id="rId7"/>
    <sheet name="glong" sheetId="44" state="hidden" r:id="rId8"/>
    <sheet name="song" sheetId="42" state="hidden" r:id="rId9"/>
    <sheet name="cu jut" sheetId="45" state="hidden" r:id="rId10"/>
    <sheet name="nô" sheetId="46" state="hidden" r:id="rId11"/>
    <sheet name="Sheet1" sheetId="48" state="hidden" r:id="rId12"/>
    <sheet name="tp (2)" sheetId="51" r:id="rId13"/>
    <sheet name="R'Lấp" sheetId="52" r:id="rId14"/>
    <sheet name="Mil (2)" sheetId="53" r:id="rId15"/>
    <sheet name="TuyDuc" sheetId="54" r:id="rId16"/>
    <sheet name="Glong (2)" sheetId="55" r:id="rId17"/>
    <sheet name="Song (2)" sheetId="56" r:id="rId18"/>
    <sheet name="CuJut" sheetId="57" r:id="rId19"/>
    <sheet name="KrongNo" sheetId="58" r:id="rId20"/>
    <sheet name="Sheet2" sheetId="50" r:id="rId21"/>
  </sheets>
  <definedNames>
    <definedName name="_xlnm._FilterDatabase" localSheetId="9" hidden="1">'cu jut'!$A$6:$O$282</definedName>
    <definedName name="_xlnm._FilterDatabase" localSheetId="7" hidden="1">glong!$A$5:$O$233</definedName>
    <definedName name="_xlnm._FilterDatabase" localSheetId="5" hidden="1">mil!$A$6:$O$409</definedName>
    <definedName name="_xlnm._FilterDatabase" localSheetId="10" hidden="1">nô!$A$6:$P$217</definedName>
    <definedName name="_xlnm._FilterDatabase" localSheetId="1" hidden="1">odt!$A$8:$S$830</definedName>
    <definedName name="_xlnm._FilterDatabase" localSheetId="0" hidden="1">ont!$A$8:$U$1558</definedName>
    <definedName name="_xlnm._FilterDatabase" localSheetId="4" hidden="1">rlap!$A$6:$P$420</definedName>
    <definedName name="_xlnm._FilterDatabase" localSheetId="11" hidden="1">Sheet1!$A$6:$U$444</definedName>
    <definedName name="_xlnm._FilterDatabase" localSheetId="8" hidden="1">song!$A$6:$P$166</definedName>
    <definedName name="_xlnm._FilterDatabase" localSheetId="3" hidden="1">tp!$A$6:$O$444</definedName>
    <definedName name="_xlnm._FilterDatabase" localSheetId="6" hidden="1">'tuy duc'!$A$6:$R$251</definedName>
    <definedName name="_xlnm.Print_Area" localSheetId="1">odt!$A$1:$R$830</definedName>
    <definedName name="_xlnm.Print_Area" localSheetId="0">ont!$A$1:$R$1558</definedName>
    <definedName name="_xlnm.Print_Titles" localSheetId="2">nn!$5:$7</definedName>
    <definedName name="_xlnm.Print_Titles" localSheetId="1">odt!$5:$8</definedName>
    <definedName name="_xlnm.Print_Titles" localSheetId="0">ont!$5:$7</definedName>
    <definedName name="_xlnm.Print_Titles" localSheetId="11">Sheet1!$3:$6</definedName>
  </definedNames>
  <calcPr calcId="145621"/>
</workbook>
</file>

<file path=xl/calcChain.xml><?xml version="1.0" encoding="utf-8"?>
<calcChain xmlns="http://schemas.openxmlformats.org/spreadsheetml/2006/main">
  <c r="C14" i="58" l="1"/>
  <c r="D4" i="54"/>
  <c r="C6" i="52"/>
  <c r="P10" i="45" l="1"/>
  <c r="M212" i="46"/>
  <c r="M214" i="46"/>
  <c r="M216" i="46"/>
  <c r="M217" i="46"/>
  <c r="O886" i="35"/>
  <c r="O883" i="35"/>
  <c r="P49" i="38"/>
  <c r="P70" i="38"/>
  <c r="P111" i="38"/>
  <c r="P173" i="38"/>
  <c r="P183" i="38"/>
  <c r="P185" i="38"/>
  <c r="P187" i="38"/>
  <c r="P342" i="38"/>
  <c r="P346" i="38"/>
  <c r="P358" i="38"/>
  <c r="P361" i="38"/>
  <c r="P393" i="38"/>
  <c r="P394" i="38"/>
  <c r="P400" i="38"/>
  <c r="P401" i="38"/>
  <c r="P402" i="38"/>
  <c r="P403" i="38"/>
  <c r="P404" i="38"/>
  <c r="P405" i="38"/>
  <c r="P406" i="38"/>
  <c r="P407" i="38"/>
  <c r="P408" i="38"/>
  <c r="P409" i="38"/>
  <c r="P410" i="38"/>
  <c r="P412" i="38"/>
  <c r="P413" i="38"/>
  <c r="P415" i="38"/>
  <c r="P416" i="38"/>
  <c r="P417" i="38"/>
  <c r="P418" i="38"/>
  <c r="P419" i="38"/>
  <c r="P421" i="38"/>
  <c r="P422" i="38"/>
  <c r="P423" i="38"/>
  <c r="P424" i="38"/>
  <c r="P426" i="38"/>
  <c r="P427" i="38"/>
  <c r="P429" i="38"/>
  <c r="P430" i="38"/>
  <c r="P432" i="38"/>
  <c r="P433" i="38"/>
  <c r="P434" i="38"/>
  <c r="P435" i="38"/>
  <c r="P436" i="38"/>
  <c r="P438" i="38"/>
  <c r="P439" i="38"/>
  <c r="P440" i="38"/>
  <c r="P441" i="38"/>
  <c r="P442" i="38"/>
  <c r="P443" i="38"/>
  <c r="P444" i="38"/>
  <c r="P445" i="38"/>
  <c r="P446" i="38"/>
  <c r="P447" i="38"/>
  <c r="P448" i="38"/>
  <c r="P450" i="38"/>
  <c r="P451" i="38"/>
  <c r="P452" i="38"/>
  <c r="P453" i="38"/>
  <c r="P454" i="38"/>
  <c r="P455" i="38"/>
  <c r="P456" i="38"/>
  <c r="P458" i="38"/>
  <c r="P459" i="38"/>
  <c r="P460" i="38"/>
  <c r="P461" i="38"/>
  <c r="P463" i="38"/>
  <c r="P464" i="38"/>
  <c r="P465" i="38"/>
  <c r="P466" i="38"/>
  <c r="P468" i="38"/>
  <c r="P469" i="38"/>
  <c r="P470" i="38"/>
  <c r="P471" i="38"/>
  <c r="P472" i="38"/>
  <c r="P479" i="38"/>
  <c r="P482" i="38"/>
  <c r="P483" i="38"/>
  <c r="P484" i="38"/>
  <c r="P485" i="38"/>
  <c r="P486" i="38"/>
  <c r="P487" i="38"/>
  <c r="P488" i="38"/>
  <c r="P489" i="38"/>
  <c r="P490" i="38"/>
  <c r="P491" i="38"/>
  <c r="P492" i="38"/>
  <c r="P493" i="38"/>
  <c r="P494" i="38"/>
  <c r="P495" i="38"/>
  <c r="P496" i="38"/>
  <c r="P498" i="38"/>
  <c r="P500" i="38"/>
  <c r="P501" i="38"/>
  <c r="P502" i="38"/>
  <c r="P503" i="38"/>
  <c r="P504" i="38"/>
  <c r="P505" i="38"/>
  <c r="P507" i="38"/>
  <c r="P509" i="38"/>
  <c r="P510" i="38"/>
  <c r="P511" i="38"/>
  <c r="P512" i="38"/>
  <c r="P513" i="38"/>
  <c r="P514" i="38"/>
  <c r="P516" i="38"/>
  <c r="P519" i="38"/>
  <c r="P521" i="38"/>
  <c r="P523" i="38"/>
  <c r="P526" i="38"/>
  <c r="P528" i="38"/>
  <c r="P529" i="38"/>
  <c r="P530" i="38"/>
  <c r="P531" i="38"/>
  <c r="P533" i="38"/>
  <c r="P535" i="38"/>
  <c r="P536" i="38"/>
  <c r="P553" i="38"/>
  <c r="P554" i="38"/>
  <c r="P556" i="38"/>
  <c r="P557" i="38"/>
  <c r="P558" i="38"/>
  <c r="P560" i="38"/>
  <c r="P563" i="38"/>
  <c r="P565" i="38"/>
  <c r="P567" i="38"/>
  <c r="P568" i="38"/>
  <c r="P569" i="38"/>
  <c r="P570" i="38"/>
  <c r="P571" i="38"/>
  <c r="P572" i="38"/>
  <c r="P573" i="38"/>
  <c r="P575" i="38"/>
  <c r="P576" i="38"/>
  <c r="P577" i="38"/>
  <c r="P578" i="38"/>
  <c r="P579" i="38"/>
  <c r="P580" i="38"/>
  <c r="P582" i="38"/>
  <c r="P584" i="38"/>
  <c r="P585" i="38"/>
  <c r="P586" i="38"/>
  <c r="P587" i="38"/>
  <c r="P589" i="38"/>
  <c r="P591" i="38"/>
  <c r="P592" i="38"/>
  <c r="P593" i="38"/>
  <c r="P594" i="38"/>
  <c r="P596" i="38"/>
  <c r="P599" i="38"/>
  <c r="P602" i="38"/>
  <c r="P604" i="38"/>
  <c r="P605" i="38"/>
  <c r="P607" i="38"/>
  <c r="P619" i="38"/>
  <c r="P620" i="38"/>
  <c r="P621" i="38"/>
  <c r="P622" i="38"/>
  <c r="P624" i="38"/>
  <c r="P626" i="38"/>
  <c r="P627" i="38"/>
  <c r="P628" i="38"/>
  <c r="P629" i="38"/>
  <c r="P630" i="38"/>
  <c r="P635" i="38"/>
  <c r="P640" i="38"/>
  <c r="P644" i="38"/>
  <c r="P645" i="38"/>
  <c r="P647" i="38"/>
  <c r="P648" i="38"/>
  <c r="P650" i="38"/>
  <c r="P651" i="38"/>
  <c r="P652" i="38"/>
  <c r="P653" i="38"/>
  <c r="P654" i="38"/>
  <c r="P655" i="38"/>
  <c r="P656" i="38"/>
  <c r="P657" i="38"/>
  <c r="P658" i="38"/>
  <c r="P659" i="38"/>
  <c r="P660" i="38"/>
  <c r="P661" i="38"/>
  <c r="P662" i="38"/>
  <c r="P663" i="38"/>
  <c r="P664" i="38"/>
  <c r="P665" i="38"/>
  <c r="P666" i="38"/>
  <c r="P668" i="38"/>
  <c r="P669" i="38"/>
  <c r="P670" i="38"/>
  <c r="P671" i="38"/>
  <c r="P672" i="38"/>
  <c r="P673" i="38"/>
  <c r="P674" i="38"/>
  <c r="P675" i="38"/>
  <c r="P676" i="38"/>
  <c r="P677" i="38"/>
  <c r="P678" i="38"/>
  <c r="P683" i="38"/>
  <c r="P684" i="38"/>
  <c r="P685" i="38"/>
  <c r="P686" i="38"/>
  <c r="P687" i="38"/>
  <c r="P688" i="38"/>
  <c r="P689" i="38"/>
  <c r="P690" i="38"/>
  <c r="P691" i="38"/>
  <c r="P692" i="38"/>
  <c r="P693" i="38"/>
  <c r="P694" i="38"/>
  <c r="P695" i="38"/>
  <c r="P696" i="38"/>
  <c r="P697" i="38"/>
  <c r="P698" i="38"/>
  <c r="P699" i="38"/>
  <c r="P700" i="38"/>
  <c r="P701" i="38"/>
  <c r="P702" i="38"/>
  <c r="P703" i="38"/>
  <c r="P704" i="38"/>
  <c r="P705" i="38"/>
  <c r="P706" i="38"/>
  <c r="P707" i="38"/>
  <c r="P708" i="38"/>
  <c r="P709" i="38"/>
  <c r="P710" i="38"/>
  <c r="P711" i="38"/>
  <c r="P712" i="38"/>
  <c r="P713" i="38"/>
  <c r="P714" i="38"/>
  <c r="P715" i="38"/>
  <c r="P716" i="38"/>
  <c r="P717" i="38"/>
  <c r="P718" i="38"/>
  <c r="P719" i="38"/>
  <c r="P720" i="38"/>
  <c r="P721" i="38"/>
  <c r="P722" i="38"/>
  <c r="P723" i="38"/>
  <c r="P724" i="38"/>
  <c r="P725" i="38"/>
  <c r="P726" i="38"/>
  <c r="P727" i="38"/>
  <c r="P728" i="38"/>
  <c r="P729" i="38"/>
  <c r="P730" i="38"/>
  <c r="P731" i="38"/>
  <c r="P732" i="38"/>
  <c r="P733" i="38"/>
  <c r="P734" i="38"/>
  <c r="P735" i="38"/>
  <c r="P736" i="38"/>
  <c r="P737" i="38"/>
  <c r="P738" i="38"/>
  <c r="P739" i="38"/>
  <c r="P740" i="38"/>
  <c r="P741" i="38"/>
  <c r="P742" i="38"/>
  <c r="P743" i="38"/>
  <c r="P744" i="38"/>
  <c r="P746" i="38"/>
  <c r="P747" i="38"/>
  <c r="P748" i="38"/>
  <c r="P749" i="38"/>
  <c r="P750" i="38"/>
  <c r="P751" i="38"/>
  <c r="P752" i="38"/>
  <c r="P753" i="38"/>
  <c r="P755" i="38"/>
  <c r="P756" i="38"/>
  <c r="P757" i="38"/>
  <c r="P758" i="38"/>
  <c r="P759" i="38"/>
  <c r="P760" i="38"/>
  <c r="P786" i="38"/>
  <c r="P787" i="38"/>
  <c r="P790" i="38"/>
  <c r="P791" i="38"/>
  <c r="P792" i="38"/>
  <c r="P793" i="38"/>
  <c r="P794" i="38"/>
  <c r="P795" i="38"/>
  <c r="P796" i="38"/>
  <c r="P797" i="38"/>
  <c r="P798" i="38"/>
  <c r="P799" i="38"/>
  <c r="P800" i="38"/>
  <c r="P801" i="38"/>
  <c r="P802" i="38"/>
  <c r="P803" i="38"/>
  <c r="P804" i="38"/>
  <c r="P805" i="38"/>
  <c r="P810" i="38"/>
  <c r="P812" i="38"/>
  <c r="P814" i="38"/>
  <c r="P815" i="38"/>
  <c r="P816" i="38"/>
  <c r="P817" i="38"/>
  <c r="P818" i="38"/>
  <c r="P823" i="38"/>
  <c r="P824" i="38"/>
  <c r="P825" i="38"/>
  <c r="P827" i="38"/>
  <c r="P828" i="38"/>
  <c r="P829" i="38"/>
  <c r="P830" i="38"/>
  <c r="P38" i="35"/>
  <c r="P50" i="35"/>
  <c r="P53" i="35"/>
  <c r="P56" i="35"/>
  <c r="P62" i="35"/>
  <c r="P63" i="35"/>
  <c r="P65" i="35"/>
  <c r="P66" i="35"/>
  <c r="P67" i="35"/>
  <c r="P69" i="35"/>
  <c r="P70" i="35"/>
  <c r="P71" i="35"/>
  <c r="P72" i="35"/>
  <c r="P73" i="35"/>
  <c r="P74" i="35"/>
  <c r="P75" i="35"/>
  <c r="P76" i="35"/>
  <c r="P77" i="35"/>
  <c r="P78" i="35"/>
  <c r="P79" i="35"/>
  <c r="P80" i="35"/>
  <c r="P81" i="35"/>
  <c r="P82" i="35"/>
  <c r="P83" i="35"/>
  <c r="P84" i="35"/>
  <c r="P85" i="35"/>
  <c r="P88" i="35"/>
  <c r="P89" i="35"/>
  <c r="P90" i="35"/>
  <c r="P91" i="35"/>
  <c r="P92" i="35"/>
  <c r="P93" i="35"/>
  <c r="P96" i="35"/>
  <c r="P98" i="35"/>
  <c r="P99" i="35"/>
  <c r="P100" i="35"/>
  <c r="P101" i="35"/>
  <c r="P102" i="35"/>
  <c r="P103" i="35"/>
  <c r="P104" i="35"/>
  <c r="P105" i="35"/>
  <c r="P106" i="35"/>
  <c r="P107" i="35"/>
  <c r="P109" i="35"/>
  <c r="P110" i="35"/>
  <c r="P111" i="35"/>
  <c r="P112" i="35"/>
  <c r="P113" i="35"/>
  <c r="P114" i="35"/>
  <c r="P115" i="35"/>
  <c r="P117" i="35"/>
  <c r="P118" i="35"/>
  <c r="P119" i="35"/>
  <c r="P120" i="35"/>
  <c r="P121" i="35"/>
  <c r="P122" i="35"/>
  <c r="P123" i="35"/>
  <c r="P124" i="35"/>
  <c r="P125" i="35"/>
  <c r="P126" i="35"/>
  <c r="P127" i="35"/>
  <c r="P129" i="35"/>
  <c r="P130" i="35"/>
  <c r="P131" i="35"/>
  <c r="P134" i="35"/>
  <c r="P136" i="35"/>
  <c r="P138" i="35"/>
  <c r="P139" i="35"/>
  <c r="P140" i="35"/>
  <c r="P141" i="35"/>
  <c r="P142" i="35"/>
  <c r="P143" i="35"/>
  <c r="P144" i="35"/>
  <c r="P145" i="35"/>
  <c r="P146" i="35"/>
  <c r="P147" i="35"/>
  <c r="P149" i="35"/>
  <c r="P156" i="35"/>
  <c r="P157" i="35"/>
  <c r="P158" i="35"/>
  <c r="P159" i="35"/>
  <c r="P160" i="35"/>
  <c r="P161" i="35"/>
  <c r="P162" i="35"/>
  <c r="P163" i="35"/>
  <c r="P164" i="35"/>
  <c r="P165" i="35"/>
  <c r="P166" i="35"/>
  <c r="P167" i="35"/>
  <c r="P168" i="35"/>
  <c r="P169" i="35"/>
  <c r="P171" i="35"/>
  <c r="P172" i="35"/>
  <c r="P173" i="35"/>
  <c r="P174" i="35"/>
  <c r="P175" i="35"/>
  <c r="P176" i="35"/>
  <c r="P177" i="35"/>
  <c r="P178" i="35"/>
  <c r="P179" i="35"/>
  <c r="P180" i="35"/>
  <c r="P181" i="35"/>
  <c r="P182" i="35"/>
  <c r="P183" i="35"/>
  <c r="P184" i="35"/>
  <c r="P185" i="35"/>
  <c r="P186" i="35"/>
  <c r="P187" i="35"/>
  <c r="P188" i="35"/>
  <c r="P189" i="35"/>
  <c r="P190" i="35"/>
  <c r="P191" i="35"/>
  <c r="P192" i="35"/>
  <c r="P194" i="35"/>
  <c r="P195" i="35"/>
  <c r="P197" i="35"/>
  <c r="P198" i="35"/>
  <c r="P199" i="35"/>
  <c r="P200" i="35"/>
  <c r="P201" i="35"/>
  <c r="P202" i="35"/>
  <c r="P203" i="35"/>
  <c r="P204" i="35"/>
  <c r="P205" i="35"/>
  <c r="P206" i="35"/>
  <c r="P207" i="35"/>
  <c r="P208" i="35"/>
  <c r="P209" i="35"/>
  <c r="P211" i="35"/>
  <c r="P212" i="35"/>
  <c r="P213" i="35"/>
  <c r="P214" i="35"/>
  <c r="P216" i="35"/>
  <c r="P218" i="35"/>
  <c r="P219" i="35"/>
  <c r="P220" i="35"/>
  <c r="P221" i="35"/>
  <c r="P222" i="35"/>
  <c r="P223" i="35"/>
  <c r="P224" i="35"/>
  <c r="P225" i="35"/>
  <c r="P226" i="35"/>
  <c r="P227" i="35"/>
  <c r="P228" i="35"/>
  <c r="P229" i="35"/>
  <c r="P230" i="35"/>
  <c r="P231" i="35"/>
  <c r="P232" i="35"/>
  <c r="P233" i="35"/>
  <c r="P234" i="35"/>
  <c r="P235" i="35"/>
  <c r="P236" i="35"/>
  <c r="P237" i="35"/>
  <c r="P238" i="35"/>
  <c r="P239" i="35"/>
  <c r="P240" i="35"/>
  <c r="P243" i="35"/>
  <c r="P244" i="35"/>
  <c r="P245" i="35"/>
  <c r="P246" i="35"/>
  <c r="P247" i="35"/>
  <c r="P252" i="35"/>
  <c r="P253" i="35"/>
  <c r="P254" i="35"/>
  <c r="P255" i="35"/>
  <c r="P256" i="35"/>
  <c r="P257" i="35"/>
  <c r="P258" i="35"/>
  <c r="P259" i="35"/>
  <c r="P260" i="35"/>
  <c r="P261" i="35"/>
  <c r="P262" i="35"/>
  <c r="P263" i="35"/>
  <c r="P265" i="35"/>
  <c r="P266" i="35"/>
  <c r="P267" i="35"/>
  <c r="P268" i="35"/>
  <c r="P269" i="35"/>
  <c r="P270" i="35"/>
  <c r="P271" i="35"/>
  <c r="P272" i="35"/>
  <c r="P273" i="35"/>
  <c r="P274" i="35"/>
  <c r="P275" i="35"/>
  <c r="P276" i="35"/>
  <c r="P277" i="35"/>
  <c r="P278" i="35"/>
  <c r="P279" i="35"/>
  <c r="P282" i="35"/>
  <c r="P284" i="35"/>
  <c r="P285" i="35"/>
  <c r="P286" i="35"/>
  <c r="P287" i="35"/>
  <c r="P288" i="35"/>
  <c r="P289" i="35"/>
  <c r="P290" i="35"/>
  <c r="P291" i="35"/>
  <c r="P292" i="35"/>
  <c r="P293" i="35"/>
  <c r="P294" i="35"/>
  <c r="P295" i="35"/>
  <c r="P296" i="35"/>
  <c r="P297" i="35"/>
  <c r="P298" i="35"/>
  <c r="P299" i="35"/>
  <c r="P300" i="35"/>
  <c r="P301" i="35"/>
  <c r="P302" i="35"/>
  <c r="P303" i="35"/>
  <c r="P304" i="35"/>
  <c r="P306" i="35"/>
  <c r="P307" i="35"/>
  <c r="P308" i="35"/>
  <c r="P309" i="35"/>
  <c r="P310" i="35"/>
  <c r="P311" i="35"/>
  <c r="P312" i="35"/>
  <c r="P313" i="35"/>
  <c r="P314" i="35"/>
  <c r="P315" i="35"/>
  <c r="P316" i="35"/>
  <c r="P317" i="35"/>
  <c r="P318" i="35"/>
  <c r="P320" i="35"/>
  <c r="P322" i="35"/>
  <c r="P323" i="35"/>
  <c r="P325" i="35"/>
  <c r="P326" i="35"/>
  <c r="P327" i="35"/>
  <c r="P328" i="35"/>
  <c r="P329" i="35"/>
  <c r="P331" i="35"/>
  <c r="P332" i="35"/>
  <c r="P333" i="35"/>
  <c r="P334" i="35"/>
  <c r="P335" i="35"/>
  <c r="P336" i="35"/>
  <c r="P337" i="35"/>
  <c r="P338" i="35"/>
  <c r="P339" i="35"/>
  <c r="P340" i="35"/>
  <c r="P341" i="35"/>
  <c r="P342" i="35"/>
  <c r="P343" i="35"/>
  <c r="P344" i="35"/>
  <c r="P345" i="35"/>
  <c r="P346" i="35"/>
  <c r="P347" i="35"/>
  <c r="P348" i="35"/>
  <c r="P349" i="35"/>
  <c r="P350" i="35"/>
  <c r="P351" i="35"/>
  <c r="P352" i="35"/>
  <c r="P353" i="35"/>
  <c r="P354" i="35"/>
  <c r="P355" i="35"/>
  <c r="P357" i="35"/>
  <c r="P358" i="35"/>
  <c r="P359" i="35"/>
  <c r="P360" i="35"/>
  <c r="P361" i="35"/>
  <c r="P363" i="35"/>
  <c r="P364" i="35"/>
  <c r="P365" i="35"/>
  <c r="P366" i="35"/>
  <c r="P367" i="35"/>
  <c r="P369" i="35"/>
  <c r="P370" i="35"/>
  <c r="P371" i="35"/>
  <c r="P373" i="35"/>
  <c r="P374" i="35"/>
  <c r="P375" i="35"/>
  <c r="P377" i="35"/>
  <c r="P378" i="35"/>
  <c r="P379" i="35"/>
  <c r="P380" i="35"/>
  <c r="P381" i="35"/>
  <c r="P382" i="35"/>
  <c r="P383" i="35"/>
  <c r="P384" i="35"/>
  <c r="P385" i="35"/>
  <c r="P388" i="35"/>
  <c r="P389" i="35"/>
  <c r="P392" i="35"/>
  <c r="P393" i="35"/>
  <c r="P394" i="35"/>
  <c r="P396" i="35"/>
  <c r="P398" i="35"/>
  <c r="P399" i="35"/>
  <c r="P400" i="35"/>
  <c r="P401" i="35"/>
  <c r="P402" i="35"/>
  <c r="P403" i="35"/>
  <c r="P404" i="35"/>
  <c r="P405" i="35"/>
  <c r="P406" i="35"/>
  <c r="P407" i="35"/>
  <c r="P408" i="35"/>
  <c r="P409" i="35"/>
  <c r="P410" i="35"/>
  <c r="P411" i="35"/>
  <c r="P412" i="35"/>
  <c r="P413" i="35"/>
  <c r="P414" i="35"/>
  <c r="P415" i="35"/>
  <c r="P416" i="35"/>
  <c r="P417" i="35"/>
  <c r="P418" i="35"/>
  <c r="P419" i="35"/>
  <c r="P420" i="35"/>
  <c r="P421" i="35"/>
  <c r="P422" i="35"/>
  <c r="P425" i="35"/>
  <c r="P427" i="35"/>
  <c r="P428" i="35"/>
  <c r="P430" i="35"/>
  <c r="P433" i="35"/>
  <c r="P435" i="35"/>
  <c r="P436" i="35"/>
  <c r="P437" i="35"/>
  <c r="P438" i="35"/>
  <c r="P439" i="35"/>
  <c r="P440" i="35"/>
  <c r="P441" i="35"/>
  <c r="P442" i="35"/>
  <c r="P443" i="35"/>
  <c r="P444" i="35"/>
  <c r="P445" i="35"/>
  <c r="P446" i="35"/>
  <c r="P447" i="35"/>
  <c r="P448" i="35"/>
  <c r="P449" i="35"/>
  <c r="P450" i="35"/>
  <c r="P451" i="35"/>
  <c r="P453" i="35"/>
  <c r="P454" i="35"/>
  <c r="P455" i="35"/>
  <c r="P456" i="35"/>
  <c r="P457" i="35"/>
  <c r="P458" i="35"/>
  <c r="P459" i="35"/>
  <c r="P460" i="35"/>
  <c r="P461" i="35"/>
  <c r="P462" i="35"/>
  <c r="P463" i="35"/>
  <c r="P464" i="35"/>
  <c r="P465" i="35"/>
  <c r="P466" i="35"/>
  <c r="P467" i="35"/>
  <c r="P468" i="35"/>
  <c r="P469" i="35"/>
  <c r="P472" i="35"/>
  <c r="P474" i="35"/>
  <c r="P475" i="35"/>
  <c r="P476" i="35"/>
  <c r="P477" i="35"/>
  <c r="P478" i="35"/>
  <c r="P479" i="35"/>
  <c r="P480" i="35"/>
  <c r="P481" i="35"/>
  <c r="P482" i="35"/>
  <c r="P483" i="35"/>
  <c r="P484" i="35"/>
  <c r="P485" i="35"/>
  <c r="P486" i="35"/>
  <c r="P487" i="35"/>
  <c r="P492" i="35"/>
  <c r="P493" i="35"/>
  <c r="P494" i="35"/>
  <c r="P495" i="35"/>
  <c r="P496" i="35"/>
  <c r="P497" i="35"/>
  <c r="P498" i="35"/>
  <c r="P499" i="35"/>
  <c r="P500" i="35"/>
  <c r="P501" i="35"/>
  <c r="P502" i="35"/>
  <c r="P503" i="35"/>
  <c r="P504" i="35"/>
  <c r="P505" i="35"/>
  <c r="P506" i="35"/>
  <c r="P507" i="35"/>
  <c r="P508" i="35"/>
  <c r="P509" i="35"/>
  <c r="P510" i="35"/>
  <c r="P511" i="35"/>
  <c r="P512" i="35"/>
  <c r="P513" i="35"/>
  <c r="P514" i="35"/>
  <c r="P515" i="35"/>
  <c r="P517" i="35"/>
  <c r="P518" i="35"/>
  <c r="P519" i="35"/>
  <c r="P520" i="35"/>
  <c r="P521" i="35"/>
  <c r="P522" i="35"/>
  <c r="P523" i="35"/>
  <c r="P524" i="35"/>
  <c r="P525" i="35"/>
  <c r="P526" i="35"/>
  <c r="P551" i="35"/>
  <c r="P552" i="35"/>
  <c r="P554" i="35"/>
  <c r="P555" i="35"/>
  <c r="P557" i="35"/>
  <c r="P558" i="35"/>
  <c r="P559" i="35"/>
  <c r="P560" i="35"/>
  <c r="P561" i="35"/>
  <c r="P562" i="35"/>
  <c r="P563" i="35"/>
  <c r="P564" i="35"/>
  <c r="P565" i="35"/>
  <c r="P566" i="35"/>
  <c r="P567" i="35"/>
  <c r="P568" i="35"/>
  <c r="P569" i="35"/>
  <c r="P570" i="35"/>
  <c r="P571" i="35"/>
  <c r="P572" i="35"/>
  <c r="P573" i="35"/>
  <c r="P574" i="35"/>
  <c r="P575" i="35"/>
  <c r="P576" i="35"/>
  <c r="P578" i="35"/>
  <c r="P579" i="35"/>
  <c r="P580" i="35"/>
  <c r="P581" i="35"/>
  <c r="P582" i="35"/>
  <c r="P583" i="35"/>
  <c r="P584" i="35"/>
  <c r="P585" i="35"/>
  <c r="P586" i="35"/>
  <c r="P587" i="35"/>
  <c r="P588" i="35"/>
  <c r="P589" i="35"/>
  <c r="P590" i="35"/>
  <c r="P591" i="35"/>
  <c r="P592" i="35"/>
  <c r="P593" i="35"/>
  <c r="P594" i="35"/>
  <c r="P595" i="35"/>
  <c r="P596" i="35"/>
  <c r="P597" i="35"/>
  <c r="P598" i="35"/>
  <c r="P599" i="35"/>
  <c r="P600" i="35"/>
  <c r="P601" i="35"/>
  <c r="P602" i="35"/>
  <c r="P603" i="35"/>
  <c r="P604" i="35"/>
  <c r="P605" i="35"/>
  <c r="P606" i="35"/>
  <c r="P607" i="35"/>
  <c r="P608" i="35"/>
  <c r="P610" i="35"/>
  <c r="P611" i="35"/>
  <c r="P612" i="35"/>
  <c r="P613" i="35"/>
  <c r="P614" i="35"/>
  <c r="P615" i="35"/>
  <c r="P616" i="35"/>
  <c r="P617" i="35"/>
  <c r="P618" i="35"/>
  <c r="P619" i="35"/>
  <c r="P620" i="35"/>
  <c r="P621" i="35"/>
  <c r="P622" i="35"/>
  <c r="P623" i="35"/>
  <c r="P624" i="35"/>
  <c r="P625" i="35"/>
  <c r="P626" i="35"/>
  <c r="P627" i="35"/>
  <c r="P628" i="35"/>
  <c r="P629" i="35"/>
  <c r="P630" i="35"/>
  <c r="P631" i="35"/>
  <c r="P635" i="35"/>
  <c r="P636" i="35"/>
  <c r="P638" i="35"/>
  <c r="P639" i="35"/>
  <c r="P641" i="35"/>
  <c r="P642" i="35"/>
  <c r="P644" i="35"/>
  <c r="P645" i="35"/>
  <c r="P647" i="35"/>
  <c r="P648" i="35"/>
  <c r="P649" i="35"/>
  <c r="P650" i="35"/>
  <c r="P652" i="35"/>
  <c r="P653" i="35"/>
  <c r="P654" i="35"/>
  <c r="P655" i="35"/>
  <c r="P656" i="35"/>
  <c r="P657" i="35"/>
  <c r="P658" i="35"/>
  <c r="P659" i="35"/>
  <c r="P660" i="35"/>
  <c r="P661" i="35"/>
  <c r="P662" i="35"/>
  <c r="P663" i="35"/>
  <c r="P664" i="35"/>
  <c r="P665" i="35"/>
  <c r="P666" i="35"/>
  <c r="P667" i="35"/>
  <c r="P668" i="35"/>
  <c r="P669" i="35"/>
  <c r="P670" i="35"/>
  <c r="P671" i="35"/>
  <c r="P672" i="35"/>
  <c r="P673" i="35"/>
  <c r="P674" i="35"/>
  <c r="P675" i="35"/>
  <c r="P676" i="35"/>
  <c r="P677" i="35"/>
  <c r="P678" i="35"/>
  <c r="P679" i="35"/>
  <c r="P680" i="35"/>
  <c r="P681" i="35"/>
  <c r="P683" i="35"/>
  <c r="P684" i="35"/>
  <c r="P685" i="35"/>
  <c r="P686" i="35"/>
  <c r="P687" i="35"/>
  <c r="P688" i="35"/>
  <c r="P689" i="35"/>
  <c r="P690" i="35"/>
  <c r="P691" i="35"/>
  <c r="P692" i="35"/>
  <c r="P693" i="35"/>
  <c r="P694" i="35"/>
  <c r="P695" i="35"/>
  <c r="P696" i="35"/>
  <c r="P697" i="35"/>
  <c r="P698" i="35"/>
  <c r="P699" i="35"/>
  <c r="P700" i="35"/>
  <c r="P701" i="35"/>
  <c r="P702" i="35"/>
  <c r="P703" i="35"/>
  <c r="P704" i="35"/>
  <c r="P706" i="35"/>
  <c r="P707" i="35"/>
  <c r="P708" i="35"/>
  <c r="P709" i="35"/>
  <c r="P710" i="35"/>
  <c r="P711" i="35"/>
  <c r="P712" i="35"/>
  <c r="P713" i="35"/>
  <c r="P714" i="35"/>
  <c r="P715" i="35"/>
  <c r="P716" i="35"/>
  <c r="P717" i="35"/>
  <c r="P718" i="35"/>
  <c r="P719" i="35"/>
  <c r="P720" i="35"/>
  <c r="P721" i="35"/>
  <c r="P722" i="35"/>
  <c r="P723" i="35"/>
  <c r="P724" i="35"/>
  <c r="P725" i="35"/>
  <c r="P726" i="35"/>
  <c r="P727" i="35"/>
  <c r="P728" i="35"/>
  <c r="P729" i="35"/>
  <c r="P730" i="35"/>
  <c r="P732" i="35"/>
  <c r="P733" i="35"/>
  <c r="P734" i="35"/>
  <c r="P735" i="35"/>
  <c r="P736" i="35"/>
  <c r="P737" i="35"/>
  <c r="P738" i="35"/>
  <c r="P739" i="35"/>
  <c r="P741" i="35"/>
  <c r="P742" i="35"/>
  <c r="P744" i="35"/>
  <c r="P745" i="35"/>
  <c r="P746" i="35"/>
  <c r="P747" i="35"/>
  <c r="P748" i="35"/>
  <c r="P749" i="35"/>
  <c r="P750" i="35"/>
  <c r="P751" i="35"/>
  <c r="P752" i="35"/>
  <c r="P753" i="35"/>
  <c r="P754" i="35"/>
  <c r="P755" i="35"/>
  <c r="P756" i="35"/>
  <c r="P757" i="35"/>
  <c r="P760" i="35"/>
  <c r="P761" i="35"/>
  <c r="P763" i="35"/>
  <c r="P764" i="35"/>
  <c r="P767" i="35"/>
  <c r="P768" i="35"/>
  <c r="P770" i="35"/>
  <c r="P771" i="35"/>
  <c r="P773" i="35"/>
  <c r="P774" i="35"/>
  <c r="P776" i="35"/>
  <c r="P777" i="35"/>
  <c r="P779" i="35"/>
  <c r="P780" i="35"/>
  <c r="P782" i="35"/>
  <c r="P783" i="35"/>
  <c r="P786" i="35"/>
  <c r="P788" i="35"/>
  <c r="P789" i="35"/>
  <c r="P791" i="35"/>
  <c r="P794" i="35"/>
  <c r="P795" i="35"/>
  <c r="P797" i="35"/>
  <c r="P798" i="35"/>
  <c r="P799" i="35"/>
  <c r="P800" i="35"/>
  <c r="P802" i="35"/>
  <c r="P803" i="35"/>
  <c r="P805" i="35"/>
  <c r="P806" i="35"/>
  <c r="P807" i="35"/>
  <c r="P808" i="35"/>
  <c r="P809" i="35"/>
  <c r="P811" i="35"/>
  <c r="P812" i="35"/>
  <c r="P813" i="35"/>
  <c r="P814" i="35"/>
  <c r="P815" i="35"/>
  <c r="P816" i="35"/>
  <c r="P817" i="35"/>
  <c r="P818" i="35"/>
  <c r="P820" i="35"/>
  <c r="P821" i="35"/>
  <c r="P822" i="35"/>
  <c r="P823" i="35"/>
  <c r="P824" i="35"/>
  <c r="P825" i="35"/>
  <c r="P826" i="35"/>
  <c r="P828" i="35"/>
  <c r="P830" i="35"/>
  <c r="P831" i="35"/>
  <c r="P832" i="35"/>
  <c r="P834" i="35"/>
  <c r="P835" i="35"/>
  <c r="P837" i="35"/>
  <c r="P838" i="35"/>
  <c r="P839" i="35"/>
  <c r="P840" i="35"/>
  <c r="P841" i="35"/>
  <c r="P843" i="35"/>
  <c r="P844" i="35"/>
  <c r="P846" i="35"/>
  <c r="P847" i="35"/>
  <c r="P848" i="35"/>
  <c r="P849" i="35"/>
  <c r="P850" i="35"/>
  <c r="P851" i="35"/>
  <c r="P852" i="35"/>
  <c r="P853" i="35"/>
  <c r="P854" i="35"/>
  <c r="P856" i="35"/>
  <c r="P857" i="35"/>
  <c r="P858" i="35"/>
  <c r="P859" i="35"/>
  <c r="P860" i="35"/>
  <c r="P861" i="35"/>
  <c r="P862" i="35"/>
  <c r="P863" i="35"/>
  <c r="P864" i="35"/>
  <c r="P865" i="35"/>
  <c r="P866" i="35"/>
  <c r="P867" i="35"/>
  <c r="P868" i="35"/>
  <c r="P869" i="35"/>
  <c r="P870" i="35"/>
  <c r="P871" i="35"/>
  <c r="P872" i="35"/>
  <c r="P873" i="35"/>
  <c r="P874" i="35"/>
  <c r="P875" i="35"/>
  <c r="P879" i="35"/>
  <c r="P882" i="35"/>
  <c r="P885" i="35"/>
  <c r="P888" i="35"/>
  <c r="P890" i="35"/>
  <c r="P891" i="35"/>
  <c r="P892" i="35"/>
  <c r="P894" i="35"/>
  <c r="P897" i="35"/>
  <c r="P900" i="35"/>
  <c r="P903" i="35"/>
  <c r="P906" i="35"/>
  <c r="P908" i="35"/>
  <c r="P910" i="35"/>
  <c r="P918" i="35"/>
  <c r="P919" i="35"/>
  <c r="P920" i="35"/>
  <c r="P921" i="35"/>
  <c r="P922" i="35"/>
  <c r="P923" i="35"/>
  <c r="P924" i="35"/>
  <c r="P925" i="35"/>
  <c r="P926" i="35"/>
  <c r="P927" i="35"/>
  <c r="P928" i="35"/>
  <c r="P929" i="35"/>
  <c r="P930" i="35"/>
  <c r="P931" i="35"/>
  <c r="P932" i="35"/>
  <c r="P933" i="35"/>
  <c r="P934" i="35"/>
  <c r="P935" i="35"/>
  <c r="P936" i="35"/>
  <c r="P938" i="35"/>
  <c r="P939" i="35"/>
  <c r="P940" i="35"/>
  <c r="P941" i="35"/>
  <c r="P942" i="35"/>
  <c r="P943" i="35"/>
  <c r="P944" i="35"/>
  <c r="P945" i="35"/>
  <c r="P946" i="35"/>
  <c r="P948" i="35"/>
  <c r="P949" i="35"/>
  <c r="P950" i="35"/>
  <c r="P951" i="35"/>
  <c r="P952" i="35"/>
  <c r="P953" i="35"/>
  <c r="P954" i="35"/>
  <c r="P955" i="35"/>
  <c r="P956" i="35"/>
  <c r="P957" i="35"/>
  <c r="P958" i="35"/>
  <c r="P959" i="35"/>
  <c r="P962" i="35"/>
  <c r="P965" i="35"/>
  <c r="P968" i="35"/>
  <c r="P970" i="35"/>
  <c r="P971" i="35"/>
  <c r="P972" i="35"/>
  <c r="P973" i="35"/>
  <c r="P974" i="35"/>
  <c r="P975" i="35"/>
  <c r="P976" i="35"/>
  <c r="P977" i="35"/>
  <c r="P978" i="35"/>
  <c r="P980" i="35"/>
  <c r="P982" i="35"/>
  <c r="P983" i="35"/>
  <c r="P984" i="35"/>
  <c r="P985" i="35"/>
  <c r="P986" i="35"/>
  <c r="P987" i="35"/>
  <c r="P988" i="35"/>
  <c r="P989" i="35"/>
  <c r="P990" i="35"/>
  <c r="P991" i="35"/>
  <c r="P992" i="35"/>
  <c r="P993" i="35"/>
  <c r="P994" i="35"/>
  <c r="P995" i="35"/>
  <c r="P996" i="35"/>
  <c r="P997" i="35"/>
  <c r="P998" i="35"/>
  <c r="P1000" i="35"/>
  <c r="P1003" i="35"/>
  <c r="P1006" i="35"/>
  <c r="P1008" i="35"/>
  <c r="P1009" i="35"/>
  <c r="P1010" i="35"/>
  <c r="P1011" i="35"/>
  <c r="P1013" i="35"/>
  <c r="P1014" i="35"/>
  <c r="P1015" i="35"/>
  <c r="P1016" i="35"/>
  <c r="P1017" i="35"/>
  <c r="P1022" i="35"/>
  <c r="P1024" i="35"/>
  <c r="P1025" i="35"/>
  <c r="P1028" i="35"/>
  <c r="P1031" i="35"/>
  <c r="P1033" i="35"/>
  <c r="P1034" i="35"/>
  <c r="P1035" i="35"/>
  <c r="P1036" i="35"/>
  <c r="P1038" i="35"/>
  <c r="P1039" i="35"/>
  <c r="P1040" i="35"/>
  <c r="P1041" i="35"/>
  <c r="P1042" i="35"/>
  <c r="P1043" i="35"/>
  <c r="P1045" i="35"/>
  <c r="P1046" i="35"/>
  <c r="P1047" i="35"/>
  <c r="P1048" i="35"/>
  <c r="P1049" i="35"/>
  <c r="P1050" i="35"/>
  <c r="P1051" i="35"/>
  <c r="P1053" i="35"/>
  <c r="P1056" i="35"/>
  <c r="P1059" i="35"/>
  <c r="P1062" i="35"/>
  <c r="P1065" i="35"/>
  <c r="P1068" i="35"/>
  <c r="P1071" i="35"/>
  <c r="P1074" i="35"/>
  <c r="P1083" i="35"/>
  <c r="P1086" i="35"/>
  <c r="P1088" i="35"/>
  <c r="P1089" i="35"/>
  <c r="P1091" i="35"/>
  <c r="P1092" i="35"/>
  <c r="P1093" i="35"/>
  <c r="P1094" i="35"/>
  <c r="P1096" i="35"/>
  <c r="P1097" i="35"/>
  <c r="P1099" i="35"/>
  <c r="P1100" i="35"/>
  <c r="P1101" i="35"/>
  <c r="P1104" i="35"/>
  <c r="P1105" i="35"/>
  <c r="P1106" i="35"/>
  <c r="P1107" i="35"/>
  <c r="P1108" i="35"/>
  <c r="P1109" i="35"/>
  <c r="P1110" i="35"/>
  <c r="P1111" i="35"/>
  <c r="P1112" i="35"/>
  <c r="P1113" i="35"/>
  <c r="P1114" i="35"/>
  <c r="P1115" i="35"/>
  <c r="P1116" i="35"/>
  <c r="P1117" i="35"/>
  <c r="P1118" i="35"/>
  <c r="P1119" i="35"/>
  <c r="P1121" i="35"/>
  <c r="P1122" i="35"/>
  <c r="P1123" i="35"/>
  <c r="P1124" i="35"/>
  <c r="P1125" i="35"/>
  <c r="P1126" i="35"/>
  <c r="P1127" i="35"/>
  <c r="P1128" i="35"/>
  <c r="P1130" i="35"/>
  <c r="P1131" i="35"/>
  <c r="P1132" i="35"/>
  <c r="P1133" i="35"/>
  <c r="P1134" i="35"/>
  <c r="P1135" i="35"/>
  <c r="P1136" i="35"/>
  <c r="P1137" i="35"/>
  <c r="P1138" i="35"/>
  <c r="P1139" i="35"/>
  <c r="P1140" i="35"/>
  <c r="P1141" i="35"/>
  <c r="P1142" i="35"/>
  <c r="P1143" i="35"/>
  <c r="P1144" i="35"/>
  <c r="P1145" i="35"/>
  <c r="P1146" i="35"/>
  <c r="P1147" i="35"/>
  <c r="P1149" i="35"/>
  <c r="P1150" i="35"/>
  <c r="P1151" i="35"/>
  <c r="P1152" i="35"/>
  <c r="P1153" i="35"/>
  <c r="P1154" i="35"/>
  <c r="P1155" i="35"/>
  <c r="P1156" i="35"/>
  <c r="P1157" i="35"/>
  <c r="P1159" i="35"/>
  <c r="P1160" i="35"/>
  <c r="P1161" i="35"/>
  <c r="P1162" i="35"/>
  <c r="P1163" i="35"/>
  <c r="P1164" i="35"/>
  <c r="P1165" i="35"/>
  <c r="P1166" i="35"/>
  <c r="P1167" i="35"/>
  <c r="P1168" i="35"/>
  <c r="P1170" i="35"/>
  <c r="P1171" i="35"/>
  <c r="P1172" i="35"/>
  <c r="P1173" i="35"/>
  <c r="P1174" i="35"/>
  <c r="P1175" i="35"/>
  <c r="P1176" i="35"/>
  <c r="P1177" i="35"/>
  <c r="P1181" i="35"/>
  <c r="P1183" i="35"/>
  <c r="P1184" i="35"/>
  <c r="P1185" i="35"/>
  <c r="P1187" i="35"/>
  <c r="P1188" i="35"/>
  <c r="P1189" i="35"/>
  <c r="P1190" i="35"/>
  <c r="P1191" i="35"/>
  <c r="P1193" i="35"/>
  <c r="P1194" i="35"/>
  <c r="P1196" i="35"/>
  <c r="P1197" i="35"/>
  <c r="P1198" i="35"/>
  <c r="P1199" i="35"/>
  <c r="P1200" i="35"/>
  <c r="P1201" i="35"/>
  <c r="P1202" i="35"/>
  <c r="P1203" i="35"/>
  <c r="P1204" i="35"/>
  <c r="P1205" i="35"/>
  <c r="P1206" i="35"/>
  <c r="P1207" i="35"/>
  <c r="P1209" i="35"/>
  <c r="P1211" i="35"/>
  <c r="P1212" i="35"/>
  <c r="P1213" i="35"/>
  <c r="P1214" i="35"/>
  <c r="P1215" i="35"/>
  <c r="P1216" i="35"/>
  <c r="P1217" i="35"/>
  <c r="P1218" i="35"/>
  <c r="P1221" i="35"/>
  <c r="P1224" i="35"/>
  <c r="P1225" i="35"/>
  <c r="P1226" i="35"/>
  <c r="P1227" i="35"/>
  <c r="P1228" i="35"/>
  <c r="P1229" i="35"/>
  <c r="P1230" i="35"/>
  <c r="P1231" i="35"/>
  <c r="P1232" i="35"/>
  <c r="P1233" i="35"/>
  <c r="P1234" i="35"/>
  <c r="P1235" i="35"/>
  <c r="P1238" i="35"/>
  <c r="P1239" i="35"/>
  <c r="P1240" i="35"/>
  <c r="P1243" i="35"/>
  <c r="P1244" i="35"/>
  <c r="P1245" i="35"/>
  <c r="P1246" i="35"/>
  <c r="P1247" i="35"/>
  <c r="P1248" i="35"/>
  <c r="P1250" i="35"/>
  <c r="P1251" i="35"/>
  <c r="P1252" i="35"/>
  <c r="P1253" i="35"/>
  <c r="P1254" i="35"/>
  <c r="P1255" i="35"/>
  <c r="P1258" i="35"/>
  <c r="P1260" i="35"/>
  <c r="P1261" i="35"/>
  <c r="P1262" i="35"/>
  <c r="P1263" i="35"/>
  <c r="P1264" i="35"/>
  <c r="P1265" i="35"/>
  <c r="P1266" i="35"/>
  <c r="P1267" i="35"/>
  <c r="P1268" i="35"/>
  <c r="P1269" i="35"/>
  <c r="P1270" i="35"/>
  <c r="P1271" i="35"/>
  <c r="P1272" i="35"/>
  <c r="P1273" i="35"/>
  <c r="P1275" i="35"/>
  <c r="P1276" i="35"/>
  <c r="P1277" i="35"/>
  <c r="P1278" i="35"/>
  <c r="P1279" i="35"/>
  <c r="P1280" i="35"/>
  <c r="P1281" i="35"/>
  <c r="P1282" i="35"/>
  <c r="P1283" i="35"/>
  <c r="P1284" i="35"/>
  <c r="P1285" i="35"/>
  <c r="P1286" i="35"/>
  <c r="P1287" i="35"/>
  <c r="P1288" i="35"/>
  <c r="P1289" i="35"/>
  <c r="P1290" i="35"/>
  <c r="P1291" i="35"/>
  <c r="P1292" i="35"/>
  <c r="P1293" i="35"/>
  <c r="P1294" i="35"/>
  <c r="P1295" i="35"/>
  <c r="P1296" i="35"/>
  <c r="P1297" i="35"/>
  <c r="P1298" i="35"/>
  <c r="P1299" i="35"/>
  <c r="P1300" i="35"/>
  <c r="P1301" i="35"/>
  <c r="P1302" i="35"/>
  <c r="P1303" i="35"/>
  <c r="P1304" i="35"/>
  <c r="P1305" i="35"/>
  <c r="P1306" i="35"/>
  <c r="P1307" i="35"/>
  <c r="P1308" i="35"/>
  <c r="P1309" i="35"/>
  <c r="P1310" i="35"/>
  <c r="P1311" i="35"/>
  <c r="P1312" i="35"/>
  <c r="P1313" i="35"/>
  <c r="P1314" i="35"/>
  <c r="P1315" i="35"/>
  <c r="P1316" i="35"/>
  <c r="P1320" i="35"/>
  <c r="P1322" i="35"/>
  <c r="P1323" i="35"/>
  <c r="P1324" i="35"/>
  <c r="P1325" i="35"/>
  <c r="P1326" i="35"/>
  <c r="P1327" i="35"/>
  <c r="P1328" i="35"/>
  <c r="P1329" i="35"/>
  <c r="P1330" i="35"/>
  <c r="P1331" i="35"/>
  <c r="P1332" i="35"/>
  <c r="P1333" i="35"/>
  <c r="P1334" i="35"/>
  <c r="P1335" i="35"/>
  <c r="P1336" i="35"/>
  <c r="P1337" i="35"/>
  <c r="P1338" i="35"/>
  <c r="P1339" i="35"/>
  <c r="P1340" i="35"/>
  <c r="P1341" i="35"/>
  <c r="P1342" i="35"/>
  <c r="P1343" i="35"/>
  <c r="P1344" i="35"/>
  <c r="P1345" i="35"/>
  <c r="P1346" i="35"/>
  <c r="P1347" i="35"/>
  <c r="P1348" i="35"/>
  <c r="P1349" i="35"/>
  <c r="P1351" i="35"/>
  <c r="P1352" i="35"/>
  <c r="P1353" i="35"/>
  <c r="P1354" i="35"/>
  <c r="P1355" i="35"/>
  <c r="P1356" i="35"/>
  <c r="P1357" i="35"/>
  <c r="P1358" i="35"/>
  <c r="P1359" i="35"/>
  <c r="P1360" i="35"/>
  <c r="P1361" i="35"/>
  <c r="P1362" i="35"/>
  <c r="P1363" i="35"/>
  <c r="P1364" i="35"/>
  <c r="P1365" i="35"/>
  <c r="P1366" i="35"/>
  <c r="P1367" i="35"/>
  <c r="P1368" i="35"/>
  <c r="P1369" i="35"/>
  <c r="P1370" i="35"/>
  <c r="P1371" i="35"/>
  <c r="P1372" i="35"/>
  <c r="P1373" i="35"/>
  <c r="P1375" i="35"/>
  <c r="P1376" i="35"/>
  <c r="P1377" i="35"/>
  <c r="P1378" i="35"/>
  <c r="P1379" i="35"/>
  <c r="P1380" i="35"/>
  <c r="P1381" i="35"/>
  <c r="P1382" i="35"/>
  <c r="P1383" i="35"/>
  <c r="P1384" i="35"/>
  <c r="P1385" i="35"/>
  <c r="P1386" i="35"/>
  <c r="P1389" i="35"/>
  <c r="P1390" i="35"/>
  <c r="P1393" i="35"/>
  <c r="P1394" i="35"/>
  <c r="P1395" i="35"/>
  <c r="P1396" i="35"/>
  <c r="P1397" i="35"/>
  <c r="P1398" i="35"/>
  <c r="P1399" i="35"/>
  <c r="P1400" i="35"/>
  <c r="P1401" i="35"/>
  <c r="P1402" i="35"/>
  <c r="P1403" i="35"/>
  <c r="P1404" i="35"/>
  <c r="P1405" i="35"/>
  <c r="P1406" i="35"/>
  <c r="P1407" i="35"/>
  <c r="P1408" i="35"/>
  <c r="P1409" i="35"/>
  <c r="P1410" i="35"/>
  <c r="P1411" i="35"/>
  <c r="P1412" i="35"/>
  <c r="P1413" i="35"/>
  <c r="P1414" i="35"/>
  <c r="P1415" i="35"/>
  <c r="P1416" i="35"/>
  <c r="P1417" i="35"/>
  <c r="P1418" i="35"/>
  <c r="P1419" i="35"/>
  <c r="P1420" i="35"/>
  <c r="P1422" i="35"/>
  <c r="P1423" i="35"/>
  <c r="P1424" i="35"/>
  <c r="P1425" i="35"/>
  <c r="P1426" i="35"/>
  <c r="P1427" i="35"/>
  <c r="P1428" i="35"/>
  <c r="P1429" i="35"/>
  <c r="P1430" i="35"/>
  <c r="P1431" i="35"/>
  <c r="P1432" i="35"/>
  <c r="P1434" i="35"/>
  <c r="P1435" i="35"/>
  <c r="P1436" i="35"/>
  <c r="P1437" i="35"/>
  <c r="P1438" i="35"/>
  <c r="P1439" i="35"/>
  <c r="P1440" i="35"/>
  <c r="P1442" i="35"/>
  <c r="P1443" i="35"/>
  <c r="P1445" i="35"/>
  <c r="P1446" i="35"/>
  <c r="P1447" i="35"/>
  <c r="P1448" i="35"/>
  <c r="P1450" i="35"/>
  <c r="P1451" i="35"/>
  <c r="P1452" i="35"/>
  <c r="P1455" i="35"/>
  <c r="P1456" i="35"/>
  <c r="P1457" i="35"/>
  <c r="P1458" i="35"/>
  <c r="P1459" i="35"/>
  <c r="P1460" i="35"/>
  <c r="P1462" i="35"/>
  <c r="P1464" i="35"/>
  <c r="P1465" i="35"/>
  <c r="P1466" i="35"/>
  <c r="P1467" i="35"/>
  <c r="P1468" i="35"/>
  <c r="P1469" i="35"/>
  <c r="P1470" i="35"/>
  <c r="P1471" i="35"/>
  <c r="P1473" i="35"/>
  <c r="P1474" i="35"/>
  <c r="P1475" i="35"/>
  <c r="P1476" i="35"/>
  <c r="P1477" i="35"/>
  <c r="P1478" i="35"/>
  <c r="P1479" i="35"/>
  <c r="P1482" i="35"/>
  <c r="P1483" i="35"/>
  <c r="P1484" i="35"/>
  <c r="P1485" i="35"/>
  <c r="P1486" i="35"/>
  <c r="P1488" i="35"/>
  <c r="P1489" i="35"/>
  <c r="P1490" i="35"/>
  <c r="P1491" i="35"/>
  <c r="P1492" i="35"/>
  <c r="P1493" i="35"/>
  <c r="P1494" i="35"/>
  <c r="P1495" i="35"/>
  <c r="P1498" i="35"/>
  <c r="P1499" i="35"/>
  <c r="P1501" i="35"/>
  <c r="P1502" i="35"/>
  <c r="P1503" i="35"/>
  <c r="P1504" i="35"/>
  <c r="P1505" i="35"/>
  <c r="P1506" i="35"/>
  <c r="P1507" i="35"/>
  <c r="P1509" i="35"/>
  <c r="P1510" i="35"/>
  <c r="P1512" i="35"/>
  <c r="P1513" i="35"/>
  <c r="P1514" i="35"/>
  <c r="P1515" i="35"/>
  <c r="P1517" i="35"/>
  <c r="P1518" i="35"/>
  <c r="P1519" i="35"/>
  <c r="P1520" i="35"/>
  <c r="P1521" i="35"/>
  <c r="P1522" i="35"/>
  <c r="P1523" i="35"/>
  <c r="P1524" i="35"/>
  <c r="P1525" i="35"/>
  <c r="P1526" i="35"/>
  <c r="P1527" i="35"/>
  <c r="P1528" i="35"/>
  <c r="P1529" i="35"/>
  <c r="P1530" i="35"/>
  <c r="P1533" i="35"/>
  <c r="P1534" i="35"/>
  <c r="P1535" i="35"/>
  <c r="P1536" i="35"/>
  <c r="P1537" i="35"/>
  <c r="P1539" i="35"/>
  <c r="P1540" i="35"/>
  <c r="P1541" i="35"/>
  <c r="P1542" i="35"/>
  <c r="P1543" i="35"/>
  <c r="P1544" i="35"/>
  <c r="P1545" i="35"/>
  <c r="P1546" i="35"/>
  <c r="P1547" i="35"/>
  <c r="P1548" i="35"/>
  <c r="P1549" i="35"/>
  <c r="P1553" i="35"/>
  <c r="P1555" i="35"/>
  <c r="P1557" i="35"/>
  <c r="P1558" i="35"/>
  <c r="O969" i="35"/>
  <c r="O966" i="35"/>
  <c r="O963" i="35"/>
  <c r="O914" i="35"/>
  <c r="P386" i="35"/>
  <c r="P283" i="35"/>
  <c r="P251" i="35"/>
  <c r="P250" i="35"/>
  <c r="P249" i="35"/>
  <c r="P248" i="35"/>
  <c r="P242" i="35"/>
  <c r="O55" i="35"/>
  <c r="P55" i="35" s="1"/>
  <c r="O52" i="35"/>
  <c r="P52" i="35" s="1"/>
  <c r="O49" i="35"/>
  <c r="P49" i="35" s="1"/>
  <c r="O47" i="35"/>
  <c r="P47" i="35" s="1"/>
  <c r="O46" i="35"/>
  <c r="P46" i="35" s="1"/>
  <c r="O45" i="35"/>
  <c r="P45" i="35" s="1"/>
  <c r="O44" i="35"/>
  <c r="P44" i="35" s="1"/>
  <c r="O43" i="35"/>
  <c r="P43" i="35" s="1"/>
  <c r="O37" i="35"/>
  <c r="P37" i="35" s="1"/>
  <c r="O36" i="35"/>
  <c r="P36" i="35" s="1"/>
  <c r="O35" i="35"/>
  <c r="P35" i="35" s="1"/>
  <c r="O34" i="35"/>
  <c r="P34" i="35" s="1"/>
  <c r="O33" i="35"/>
  <c r="P33" i="35" s="1"/>
  <c r="O32" i="35"/>
  <c r="P32" i="35" s="1"/>
  <c r="O31" i="35"/>
  <c r="P31" i="35" s="1"/>
  <c r="O30" i="35"/>
  <c r="P30" i="35" s="1"/>
  <c r="O29" i="35"/>
  <c r="P29" i="35" s="1"/>
  <c r="O28" i="35"/>
  <c r="P28" i="35" s="1"/>
  <c r="O27" i="35"/>
  <c r="P27" i="35" s="1"/>
  <c r="O26" i="35"/>
  <c r="P26" i="35" s="1"/>
  <c r="O25" i="35"/>
  <c r="P25" i="35" s="1"/>
  <c r="O24" i="35"/>
  <c r="P24" i="35" s="1"/>
  <c r="O23" i="35"/>
  <c r="P23" i="35" s="1"/>
  <c r="O22" i="35"/>
  <c r="P22" i="35" s="1"/>
  <c r="O21" i="35"/>
  <c r="P21" i="35" s="1"/>
  <c r="O20" i="35"/>
  <c r="P20" i="35" s="1"/>
  <c r="O19" i="35"/>
  <c r="P19" i="35" s="1"/>
  <c r="O17" i="35"/>
  <c r="P17" i="35" s="1"/>
  <c r="O16" i="35"/>
  <c r="P16" i="35" s="1"/>
  <c r="O15" i="35"/>
  <c r="P15" i="35" s="1"/>
  <c r="O14" i="35"/>
  <c r="P14" i="35" s="1"/>
  <c r="O13" i="35"/>
  <c r="P13" i="35" s="1"/>
  <c r="O12" i="35"/>
  <c r="P12" i="35" s="1"/>
  <c r="O11" i="35"/>
  <c r="P11" i="35" s="1"/>
  <c r="P390" i="38"/>
  <c r="O389" i="38"/>
  <c r="P389" i="38" s="1"/>
  <c r="O388" i="38"/>
  <c r="P388" i="38" s="1"/>
  <c r="O387" i="38"/>
  <c r="P387" i="38" s="1"/>
  <c r="O386" i="38"/>
  <c r="P386" i="38" s="1"/>
  <c r="O385" i="38"/>
  <c r="P385" i="38" s="1"/>
  <c r="O378" i="38"/>
  <c r="P378" i="38" s="1"/>
  <c r="O375" i="38"/>
  <c r="P375" i="38" s="1"/>
  <c r="O373" i="38"/>
  <c r="P373" i="38" s="1"/>
  <c r="O372" i="38"/>
  <c r="P372" i="38" s="1"/>
  <c r="O371" i="38"/>
  <c r="P371" i="38" s="1"/>
  <c r="O370" i="38"/>
  <c r="P370" i="38" s="1"/>
  <c r="O369" i="38"/>
  <c r="P369" i="38" s="1"/>
  <c r="O368" i="38"/>
  <c r="P368" i="38" s="1"/>
  <c r="O367" i="38"/>
  <c r="P367" i="38" s="1"/>
  <c r="O366" i="38"/>
  <c r="P366" i="38" s="1"/>
  <c r="O365" i="38"/>
  <c r="P365" i="38" s="1"/>
  <c r="O360" i="38"/>
  <c r="P360" i="38" s="1"/>
  <c r="O357" i="38"/>
  <c r="P357" i="38" s="1"/>
  <c r="O355" i="38"/>
  <c r="P355" i="38" s="1"/>
  <c r="O354" i="38"/>
  <c r="P354" i="38" s="1"/>
  <c r="O353" i="38"/>
  <c r="P353" i="38" s="1"/>
  <c r="O352" i="38"/>
  <c r="P352" i="38" s="1"/>
  <c r="O351" i="38"/>
  <c r="P351" i="38" s="1"/>
  <c r="O350" i="38"/>
  <c r="P350" i="38" s="1"/>
  <c r="O349" i="38"/>
  <c r="P349" i="38" s="1"/>
  <c r="O348" i="38"/>
  <c r="P348" i="38" s="1"/>
  <c r="O345" i="38"/>
  <c r="P345" i="38" s="1"/>
  <c r="O343" i="38"/>
  <c r="P343" i="38" s="1"/>
  <c r="O341" i="38"/>
  <c r="P341" i="38" s="1"/>
  <c r="O339" i="38"/>
  <c r="P339" i="38" s="1"/>
  <c r="O338" i="38"/>
  <c r="P338" i="38" s="1"/>
  <c r="O337" i="38"/>
  <c r="P337" i="38" s="1"/>
  <c r="O335" i="38"/>
  <c r="O336" i="38" s="1"/>
  <c r="P336" i="38" s="1"/>
  <c r="O333" i="38"/>
  <c r="P333" i="38" s="1"/>
  <c r="O332" i="38"/>
  <c r="P332" i="38" s="1"/>
  <c r="O331" i="38"/>
  <c r="P331" i="38" s="1"/>
  <c r="O330" i="38"/>
  <c r="P330" i="38" s="1"/>
  <c r="O329" i="38"/>
  <c r="P329" i="38" s="1"/>
  <c r="O328" i="38"/>
  <c r="P328" i="38" s="1"/>
  <c r="O327" i="38"/>
  <c r="P327" i="38" s="1"/>
  <c r="O326" i="38"/>
  <c r="P326" i="38" s="1"/>
  <c r="O325" i="38"/>
  <c r="P325" i="38" s="1"/>
  <c r="O324" i="38"/>
  <c r="P324" i="38" s="1"/>
  <c r="O323" i="38"/>
  <c r="P323" i="38" s="1"/>
  <c r="O322" i="38"/>
  <c r="P322" i="38" s="1"/>
  <c r="O321" i="38"/>
  <c r="P321" i="38" s="1"/>
  <c r="O320" i="38"/>
  <c r="P320" i="38" s="1"/>
  <c r="O319" i="38"/>
  <c r="P319" i="38" s="1"/>
  <c r="O318" i="38"/>
  <c r="P318" i="38" s="1"/>
  <c r="O317" i="38"/>
  <c r="P317" i="38" s="1"/>
  <c r="O316" i="38"/>
  <c r="P316" i="38" s="1"/>
  <c r="O315" i="38"/>
  <c r="P315" i="38" s="1"/>
  <c r="O314" i="38"/>
  <c r="P314" i="38" s="1"/>
  <c r="O313" i="38"/>
  <c r="P313" i="38" s="1"/>
  <c r="O312" i="38"/>
  <c r="P312" i="38" s="1"/>
  <c r="O311" i="38"/>
  <c r="P311" i="38" s="1"/>
  <c r="O309" i="38"/>
  <c r="P309" i="38" s="1"/>
  <c r="O307" i="38"/>
  <c r="P307" i="38" s="1"/>
  <c r="O306" i="38"/>
  <c r="P306" i="38" s="1"/>
  <c r="O304" i="38"/>
  <c r="P304" i="38" s="1"/>
  <c r="O302" i="38"/>
  <c r="P302" i="38" s="1"/>
  <c r="O301" i="38"/>
  <c r="P301" i="38" s="1"/>
  <c r="O299" i="38"/>
  <c r="P299" i="38" s="1"/>
  <c r="O297" i="38"/>
  <c r="P297" i="38" s="1"/>
  <c r="O295" i="38"/>
  <c r="P295" i="38" s="1"/>
  <c r="O292" i="38"/>
  <c r="O293" i="38" s="1"/>
  <c r="O289" i="38"/>
  <c r="P289" i="38" s="1"/>
  <c r="O287" i="38"/>
  <c r="P287" i="38" s="1"/>
  <c r="O286" i="38"/>
  <c r="P286" i="38" s="1"/>
  <c r="O284" i="38"/>
  <c r="P284" i="38" s="1"/>
  <c r="O281" i="38"/>
  <c r="P281" i="38" s="1"/>
  <c r="O278" i="38"/>
  <c r="P278" i="38" s="1"/>
  <c r="O275" i="38"/>
  <c r="P275" i="38" s="1"/>
  <c r="O273" i="38"/>
  <c r="P273" i="38" s="1"/>
  <c r="O272" i="38"/>
  <c r="P272" i="38" s="1"/>
  <c r="O270" i="38"/>
  <c r="P270" i="38" s="1"/>
  <c r="O267" i="38"/>
  <c r="P267" i="38" s="1"/>
  <c r="O265" i="38"/>
  <c r="P265" i="38" s="1"/>
  <c r="O264" i="38"/>
  <c r="P264" i="38" s="1"/>
  <c r="O263" i="38"/>
  <c r="P263" i="38" s="1"/>
  <c r="O262" i="38"/>
  <c r="P262" i="38" s="1"/>
  <c r="O260" i="38"/>
  <c r="P260" i="38" s="1"/>
  <c r="O259" i="38"/>
  <c r="P259" i="38" s="1"/>
  <c r="O258" i="38"/>
  <c r="P258" i="38" s="1"/>
  <c r="O257" i="38"/>
  <c r="P257" i="38" s="1"/>
  <c r="O256" i="38"/>
  <c r="P256" i="38" s="1"/>
  <c r="O255" i="38"/>
  <c r="P255" i="38" s="1"/>
  <c r="O253" i="38"/>
  <c r="P253" i="38" s="1"/>
  <c r="O252" i="38"/>
  <c r="P252" i="38" s="1"/>
  <c r="O251" i="38"/>
  <c r="P251" i="38" s="1"/>
  <c r="O250" i="38"/>
  <c r="P250" i="38" s="1"/>
  <c r="O249" i="38"/>
  <c r="P249" i="38" s="1"/>
  <c r="O248" i="38"/>
  <c r="P248" i="38" s="1"/>
  <c r="O247" i="38"/>
  <c r="P247" i="38" s="1"/>
  <c r="O246" i="38"/>
  <c r="P246" i="38" s="1"/>
  <c r="O244" i="38"/>
  <c r="P244" i="38" s="1"/>
  <c r="O243" i="38"/>
  <c r="O242" i="38"/>
  <c r="P242" i="38" s="1"/>
  <c r="O241" i="38"/>
  <c r="P241" i="38" s="1"/>
  <c r="O239" i="38"/>
  <c r="O240" i="38" s="1"/>
  <c r="O238" i="38"/>
  <c r="O237" i="38"/>
  <c r="P237" i="38" s="1"/>
  <c r="O235" i="38"/>
  <c r="O236" i="38" s="1"/>
  <c r="O232" i="38"/>
  <c r="P232" i="38" s="1"/>
  <c r="O230" i="38"/>
  <c r="P230" i="38" s="1"/>
  <c r="O229" i="38"/>
  <c r="P229" i="38" s="1"/>
  <c r="O228" i="38"/>
  <c r="P228" i="38" s="1"/>
  <c r="O226" i="38"/>
  <c r="P226" i="38" s="1"/>
  <c r="O224" i="38"/>
  <c r="P224" i="38" s="1"/>
  <c r="O222" i="38"/>
  <c r="P222" i="38" s="1"/>
  <c r="O220" i="38"/>
  <c r="P220" i="38" s="1"/>
  <c r="O218" i="38"/>
  <c r="P218" i="38" s="1"/>
  <c r="O215" i="38"/>
  <c r="P215" i="38" s="1"/>
  <c r="O213" i="38"/>
  <c r="P213" i="38" s="1"/>
  <c r="O212" i="38"/>
  <c r="P212" i="38" s="1"/>
  <c r="O211" i="38"/>
  <c r="P211" i="38" s="1"/>
  <c r="O210" i="38"/>
  <c r="P210" i="38" s="1"/>
  <c r="O209" i="38"/>
  <c r="P209" i="38" s="1"/>
  <c r="O208" i="38"/>
  <c r="P208" i="38" s="1"/>
  <c r="O207" i="38"/>
  <c r="P207" i="38" s="1"/>
  <c r="O206" i="38"/>
  <c r="P206" i="38" s="1"/>
  <c r="O205" i="38"/>
  <c r="P205" i="38" s="1"/>
  <c r="O204" i="38"/>
  <c r="P204" i="38" s="1"/>
  <c r="O202" i="38"/>
  <c r="O203" i="38" s="1"/>
  <c r="O199" i="38"/>
  <c r="O200" i="38" s="1"/>
  <c r="O197" i="38"/>
  <c r="P197" i="38" s="1"/>
  <c r="O196" i="38"/>
  <c r="P196" i="38" s="1"/>
  <c r="O195" i="38"/>
  <c r="P195" i="38" s="1"/>
  <c r="O194" i="38"/>
  <c r="P194" i="38" s="1"/>
  <c r="O193" i="38"/>
  <c r="P193" i="38" s="1"/>
  <c r="O192" i="38"/>
  <c r="P192" i="38" s="1"/>
  <c r="O191" i="38"/>
  <c r="P191" i="38" s="1"/>
  <c r="O190" i="38"/>
  <c r="P190" i="38" s="1"/>
  <c r="O189" i="38"/>
  <c r="P189" i="38" s="1"/>
  <c r="O186" i="38"/>
  <c r="P186" i="38" s="1"/>
  <c r="O184" i="38"/>
  <c r="P184" i="38" s="1"/>
  <c r="O182" i="38"/>
  <c r="P182" i="38" s="1"/>
  <c r="O180" i="38"/>
  <c r="P180" i="38" s="1"/>
  <c r="O179" i="38"/>
  <c r="P179" i="38" s="1"/>
  <c r="O178" i="38"/>
  <c r="P178" i="38" s="1"/>
  <c r="O177" i="38"/>
  <c r="P177" i="38" s="1"/>
  <c r="O176" i="38"/>
  <c r="P176" i="38" s="1"/>
  <c r="O175" i="38"/>
  <c r="P175" i="38" s="1"/>
  <c r="O172" i="38"/>
  <c r="P172" i="38" s="1"/>
  <c r="O170" i="38"/>
  <c r="P170" i="38" s="1"/>
  <c r="O169" i="38"/>
  <c r="P169" i="38" s="1"/>
  <c r="O168" i="38"/>
  <c r="P168" i="38" s="1"/>
  <c r="O167" i="38"/>
  <c r="P167" i="38" s="1"/>
  <c r="O166" i="38"/>
  <c r="P166" i="38" s="1"/>
  <c r="O165" i="38"/>
  <c r="P165" i="38" s="1"/>
  <c r="O164" i="38"/>
  <c r="P164" i="38" s="1"/>
  <c r="O163" i="38"/>
  <c r="P163" i="38" s="1"/>
  <c r="O162" i="38"/>
  <c r="P162" i="38" s="1"/>
  <c r="O160" i="38"/>
  <c r="P160" i="38" s="1"/>
  <c r="O158" i="38"/>
  <c r="P158" i="38" s="1"/>
  <c r="O157" i="38"/>
  <c r="P157" i="38" s="1"/>
  <c r="O155" i="38"/>
  <c r="P155" i="38" s="1"/>
  <c r="O146" i="38"/>
  <c r="O147" i="38" s="1"/>
  <c r="O143" i="38"/>
  <c r="P143" i="38" s="1"/>
  <c r="O141" i="38"/>
  <c r="P141" i="38" s="1"/>
  <c r="O140" i="38"/>
  <c r="P140" i="38" s="1"/>
  <c r="O139" i="38"/>
  <c r="P139" i="38" s="1"/>
  <c r="O138" i="38"/>
  <c r="P138" i="38" s="1"/>
  <c r="O137" i="38"/>
  <c r="P137" i="38" s="1"/>
  <c r="O136" i="38"/>
  <c r="P136" i="38" s="1"/>
  <c r="O134" i="38"/>
  <c r="P134" i="38" s="1"/>
  <c r="O132" i="38"/>
  <c r="P132" i="38" s="1"/>
  <c r="O131" i="38"/>
  <c r="P131" i="38" s="1"/>
  <c r="O130" i="38"/>
  <c r="P130" i="38" s="1"/>
  <c r="O129" i="38"/>
  <c r="P129" i="38" s="1"/>
  <c r="O128" i="38"/>
  <c r="P128" i="38" s="1"/>
  <c r="O127" i="38"/>
  <c r="P127" i="38" s="1"/>
  <c r="O125" i="38"/>
  <c r="P125" i="38" s="1"/>
  <c r="O122" i="38"/>
  <c r="P122" i="38" s="1"/>
  <c r="O119" i="38"/>
  <c r="P119" i="38" s="1"/>
  <c r="O117" i="38"/>
  <c r="P117" i="38" s="1"/>
  <c r="O116" i="38"/>
  <c r="P116" i="38" s="1"/>
  <c r="O115" i="38"/>
  <c r="P115" i="38" s="1"/>
  <c r="O114" i="38"/>
  <c r="P114" i="38" s="1"/>
  <c r="O113" i="38"/>
  <c r="P113" i="38" s="1"/>
  <c r="O110" i="38"/>
  <c r="P110" i="38" s="1"/>
  <c r="O109" i="38"/>
  <c r="P109" i="38" s="1"/>
  <c r="O108" i="38"/>
  <c r="P108" i="38" s="1"/>
  <c r="O107" i="38"/>
  <c r="P107" i="38" s="1"/>
  <c r="O106" i="38"/>
  <c r="P106" i="38" s="1"/>
  <c r="O105" i="38"/>
  <c r="P105" i="38" s="1"/>
  <c r="O104" i="38"/>
  <c r="P104" i="38" s="1"/>
  <c r="O103" i="38"/>
  <c r="P103" i="38" s="1"/>
  <c r="O101" i="38"/>
  <c r="P101" i="38" s="1"/>
  <c r="O100" i="38"/>
  <c r="P100" i="38" s="1"/>
  <c r="O99" i="38"/>
  <c r="P99" i="38" s="1"/>
  <c r="O98" i="38"/>
  <c r="P98" i="38" s="1"/>
  <c r="O97" i="38"/>
  <c r="P97" i="38" s="1"/>
  <c r="O95" i="38"/>
  <c r="P95" i="38" s="1"/>
  <c r="O93" i="38"/>
  <c r="P93" i="38" s="1"/>
  <c r="O92" i="38"/>
  <c r="P92" i="38" s="1"/>
  <c r="O91" i="38"/>
  <c r="P91" i="38" s="1"/>
  <c r="O90" i="38"/>
  <c r="P90" i="38" s="1"/>
  <c r="O89" i="38"/>
  <c r="P89" i="38" s="1"/>
  <c r="O88" i="38"/>
  <c r="P88" i="38" s="1"/>
  <c r="O87" i="38"/>
  <c r="P87" i="38" s="1"/>
  <c r="O86" i="38"/>
  <c r="P86" i="38" s="1"/>
  <c r="O84" i="38"/>
  <c r="P84" i="38" s="1"/>
  <c r="O81" i="38"/>
  <c r="P81" i="38" s="1"/>
  <c r="O79" i="38"/>
  <c r="P79" i="38" s="1"/>
  <c r="O78" i="38"/>
  <c r="P78" i="38" s="1"/>
  <c r="O77" i="38"/>
  <c r="P77" i="38" s="1"/>
  <c r="O76" i="38"/>
  <c r="P76" i="38" s="1"/>
  <c r="O75" i="38"/>
  <c r="P75" i="38" s="1"/>
  <c r="O74" i="38"/>
  <c r="P74" i="38" s="1"/>
  <c r="O73" i="38"/>
  <c r="P73" i="38" s="1"/>
  <c r="O71" i="38"/>
  <c r="P71" i="38" s="1"/>
  <c r="O69" i="38"/>
  <c r="P69" i="38" s="1"/>
  <c r="O66" i="38"/>
  <c r="P66" i="38" s="1"/>
  <c r="O63" i="38"/>
  <c r="P63" i="38" s="1"/>
  <c r="O61" i="38"/>
  <c r="P61" i="38" s="1"/>
  <c r="O60" i="38"/>
  <c r="P60" i="38" s="1"/>
  <c r="O59" i="38"/>
  <c r="P59" i="38" s="1"/>
  <c r="O58" i="38"/>
  <c r="P58" i="38" s="1"/>
  <c r="O57" i="38"/>
  <c r="P57" i="38" s="1"/>
  <c r="O56" i="38"/>
  <c r="P56" i="38" s="1"/>
  <c r="O55" i="38"/>
  <c r="P55" i="38" s="1"/>
  <c r="O53" i="38"/>
  <c r="P53" i="38" s="1"/>
  <c r="O52" i="38"/>
  <c r="P52" i="38" s="1"/>
  <c r="O51" i="38"/>
  <c r="P51" i="38" s="1"/>
  <c r="O50" i="38"/>
  <c r="P50" i="38" s="1"/>
  <c r="O48" i="38"/>
  <c r="P48" i="38" s="1"/>
  <c r="O46" i="38"/>
  <c r="P46" i="38" s="1"/>
  <c r="O45" i="38"/>
  <c r="P45" i="38" s="1"/>
  <c r="O43" i="38"/>
  <c r="P43" i="38" s="1"/>
  <c r="O41" i="38"/>
  <c r="P41" i="38" s="1"/>
  <c r="O40" i="38"/>
  <c r="P40" i="38" s="1"/>
  <c r="O38" i="38"/>
  <c r="P38" i="38" s="1"/>
  <c r="O36" i="38"/>
  <c r="P36" i="38" s="1"/>
  <c r="O35" i="38"/>
  <c r="P35" i="38" s="1"/>
  <c r="O33" i="38"/>
  <c r="P33" i="38" s="1"/>
  <c r="O31" i="38"/>
  <c r="P31" i="38" s="1"/>
  <c r="O29" i="38"/>
  <c r="P29" i="38" s="1"/>
  <c r="O26" i="38"/>
  <c r="P26" i="38" s="1"/>
  <c r="O24" i="38"/>
  <c r="P24" i="38" s="1"/>
  <c r="O23" i="38"/>
  <c r="P23" i="38" s="1"/>
  <c r="O22" i="38"/>
  <c r="P22" i="38" s="1"/>
  <c r="O20" i="38"/>
  <c r="P20" i="38" s="1"/>
  <c r="O17" i="38"/>
  <c r="P17" i="38" s="1"/>
  <c r="O15" i="38"/>
  <c r="P15" i="38" s="1"/>
  <c r="O14" i="38"/>
  <c r="P14" i="38" s="1"/>
  <c r="O13" i="38"/>
  <c r="P13" i="38" s="1"/>
  <c r="O12" i="38"/>
  <c r="P12" i="38" s="1"/>
  <c r="O11" i="38"/>
  <c r="P11" i="38" s="1"/>
  <c r="Q16" i="48"/>
  <c r="Q19" i="48"/>
  <c r="Q25" i="48"/>
  <c r="Q28" i="48"/>
  <c r="Q32" i="48"/>
  <c r="Q37" i="48"/>
  <c r="Q42" i="48"/>
  <c r="Q47" i="48"/>
  <c r="Q62" i="48"/>
  <c r="Q65" i="48"/>
  <c r="Q68" i="48"/>
  <c r="Q80" i="48"/>
  <c r="Q83" i="48"/>
  <c r="Q94" i="48"/>
  <c r="Q109" i="48"/>
  <c r="Q118" i="48"/>
  <c r="Q121" i="48"/>
  <c r="Q124" i="48"/>
  <c r="Q133" i="48"/>
  <c r="Q142" i="48"/>
  <c r="Q147" i="48"/>
  <c r="Q148" i="48"/>
  <c r="Q150" i="48"/>
  <c r="Q151" i="48"/>
  <c r="Q154" i="48"/>
  <c r="Q159" i="48"/>
  <c r="Q171" i="48"/>
  <c r="Q181" i="48"/>
  <c r="Q183" i="48"/>
  <c r="Q185" i="48"/>
  <c r="Q214" i="48"/>
  <c r="Q217" i="48"/>
  <c r="Q221" i="48"/>
  <c r="Q225" i="48"/>
  <c r="Q231" i="48"/>
  <c r="Q266" i="48"/>
  <c r="Q269" i="48"/>
  <c r="Q274" i="48"/>
  <c r="Q277" i="48"/>
  <c r="Q280" i="48"/>
  <c r="Q283" i="48"/>
  <c r="Q294" i="48"/>
  <c r="Q298" i="48"/>
  <c r="Q303" i="48"/>
  <c r="Q308" i="48"/>
  <c r="Q340" i="48"/>
  <c r="Q344" i="48"/>
  <c r="Q356" i="48"/>
  <c r="Q359" i="48"/>
  <c r="Q360" i="48"/>
  <c r="Q361" i="48"/>
  <c r="Q374" i="48"/>
  <c r="Q377" i="48"/>
  <c r="Q378" i="48"/>
  <c r="Q379" i="48"/>
  <c r="Q380" i="48"/>
  <c r="Q381" i="48"/>
  <c r="Q382" i="48"/>
  <c r="Q390" i="48"/>
  <c r="Q393" i="48"/>
  <c r="Q395" i="48"/>
  <c r="Q396" i="48"/>
  <c r="Q425" i="48"/>
  <c r="Q426" i="48"/>
  <c r="Q427" i="48"/>
  <c r="Q428" i="48"/>
  <c r="Q437" i="48"/>
  <c r="Q440" i="48"/>
  <c r="Q443" i="48"/>
  <c r="Q444" i="48"/>
  <c r="P47" i="48"/>
  <c r="P68" i="48"/>
  <c r="P109" i="48"/>
  <c r="P171" i="48"/>
  <c r="P181" i="48"/>
  <c r="P183" i="48"/>
  <c r="P185" i="48"/>
  <c r="P340" i="48"/>
  <c r="P344" i="48"/>
  <c r="P356" i="48"/>
  <c r="P359" i="48"/>
  <c r="O16" i="50"/>
  <c r="O19" i="50"/>
  <c r="O25" i="50"/>
  <c r="O28" i="50"/>
  <c r="O32" i="50"/>
  <c r="O37" i="50"/>
  <c r="O42" i="50"/>
  <c r="O47" i="50"/>
  <c r="O51" i="50"/>
  <c r="O53" i="50"/>
  <c r="O54" i="50"/>
  <c r="O55" i="50"/>
  <c r="O56" i="50"/>
  <c r="O57" i="50"/>
  <c r="O58" i="50"/>
  <c r="O62" i="50"/>
  <c r="O65" i="50"/>
  <c r="O68" i="50"/>
  <c r="O80" i="50"/>
  <c r="O83" i="50"/>
  <c r="O94" i="50"/>
  <c r="O101" i="50"/>
  <c r="O102" i="50"/>
  <c r="O103" i="50"/>
  <c r="O104" i="50"/>
  <c r="O105" i="50"/>
  <c r="O106" i="50"/>
  <c r="O109" i="50"/>
  <c r="O111" i="50"/>
  <c r="O112" i="50"/>
  <c r="O113" i="50"/>
  <c r="O114" i="50"/>
  <c r="O118" i="50"/>
  <c r="O121" i="50"/>
  <c r="O124" i="50"/>
  <c r="O133" i="50"/>
  <c r="O136" i="50"/>
  <c r="O140" i="50"/>
  <c r="O142" i="50"/>
  <c r="O144" i="50"/>
  <c r="O145" i="50"/>
  <c r="O147" i="50"/>
  <c r="O148" i="50"/>
  <c r="O149" i="50"/>
  <c r="O150" i="50"/>
  <c r="O151" i="50"/>
  <c r="O154" i="50"/>
  <c r="O159" i="50"/>
  <c r="O171" i="50"/>
  <c r="O173" i="50"/>
  <c r="O174" i="50"/>
  <c r="O175" i="50"/>
  <c r="O176" i="50"/>
  <c r="O177" i="50"/>
  <c r="O178" i="50"/>
  <c r="O179" i="50"/>
  <c r="O181" i="50"/>
  <c r="O183" i="50"/>
  <c r="O185" i="50"/>
  <c r="O190" i="50"/>
  <c r="O191" i="50"/>
  <c r="O192" i="50"/>
  <c r="O193" i="50"/>
  <c r="O197" i="50"/>
  <c r="O198" i="50"/>
  <c r="O200" i="50"/>
  <c r="O201" i="50"/>
  <c r="O202" i="50"/>
  <c r="O203" i="50"/>
  <c r="O204" i="50"/>
  <c r="O205" i="50"/>
  <c r="O206" i="50"/>
  <c r="O208" i="50"/>
  <c r="O209" i="50"/>
  <c r="O210" i="50"/>
  <c r="O211" i="50"/>
  <c r="O213" i="50"/>
  <c r="U179" i="50"/>
  <c r="L21" i="50"/>
  <c r="O21" i="50" s="1"/>
  <c r="L18" i="50"/>
  <c r="O18" i="50" s="1"/>
  <c r="L13" i="50"/>
  <c r="O13" i="50" s="1"/>
  <c r="L10" i="50"/>
  <c r="O10" i="50" s="1"/>
  <c r="L11" i="50"/>
  <c r="O11" i="50" s="1"/>
  <c r="L12" i="50"/>
  <c r="O12" i="50" s="1"/>
  <c r="L14" i="50"/>
  <c r="O14" i="50" s="1"/>
  <c r="L15" i="50"/>
  <c r="O15" i="50" s="1"/>
  <c r="L17" i="50"/>
  <c r="O17" i="50" s="1"/>
  <c r="L20" i="50"/>
  <c r="O20" i="50" s="1"/>
  <c r="L22" i="50"/>
  <c r="O22" i="50" s="1"/>
  <c r="L23" i="50"/>
  <c r="O23" i="50" s="1"/>
  <c r="L24" i="50"/>
  <c r="O24" i="50" s="1"/>
  <c r="L26" i="50"/>
  <c r="O26" i="50" s="1"/>
  <c r="L27" i="50"/>
  <c r="O27" i="50" s="1"/>
  <c r="L29" i="50"/>
  <c r="O29" i="50" s="1"/>
  <c r="L30" i="50"/>
  <c r="O30" i="50" s="1"/>
  <c r="L31" i="50"/>
  <c r="O31" i="50" s="1"/>
  <c r="L33" i="50"/>
  <c r="O33" i="50" s="1"/>
  <c r="L34" i="50"/>
  <c r="O34" i="50" s="1"/>
  <c r="L35" i="50"/>
  <c r="O35" i="50" s="1"/>
  <c r="L36" i="50"/>
  <c r="O36" i="50" s="1"/>
  <c r="L38" i="50"/>
  <c r="O38" i="50" s="1"/>
  <c r="L39" i="50"/>
  <c r="O39" i="50" s="1"/>
  <c r="L40" i="50"/>
  <c r="O40" i="50" s="1"/>
  <c r="L41" i="50"/>
  <c r="O41" i="50" s="1"/>
  <c r="L43" i="50"/>
  <c r="O43" i="50" s="1"/>
  <c r="L44" i="50"/>
  <c r="O44" i="50" s="1"/>
  <c r="L45" i="50"/>
  <c r="O45" i="50" s="1"/>
  <c r="L46" i="50"/>
  <c r="O46" i="50" s="1"/>
  <c r="L48" i="50"/>
  <c r="O48" i="50" s="1"/>
  <c r="L49" i="50"/>
  <c r="O49" i="50" s="1"/>
  <c r="L50" i="50"/>
  <c r="O50" i="50" s="1"/>
  <c r="L52" i="50"/>
  <c r="O52" i="50" s="1"/>
  <c r="L59" i="50"/>
  <c r="O59" i="50" s="1"/>
  <c r="L60" i="50"/>
  <c r="O60" i="50" s="1"/>
  <c r="L61" i="50"/>
  <c r="O61" i="50" s="1"/>
  <c r="L63" i="50"/>
  <c r="O63" i="50" s="1"/>
  <c r="L64" i="50"/>
  <c r="O64" i="50" s="1"/>
  <c r="L66" i="50"/>
  <c r="O66" i="50" s="1"/>
  <c r="L67" i="50"/>
  <c r="O67" i="50" s="1"/>
  <c r="L69" i="50"/>
  <c r="O69" i="50" s="1"/>
  <c r="L70" i="50"/>
  <c r="O70" i="50" s="1"/>
  <c r="L71" i="50"/>
  <c r="O71" i="50" s="1"/>
  <c r="L72" i="50"/>
  <c r="O72" i="50" s="1"/>
  <c r="L73" i="50"/>
  <c r="O73" i="50" s="1"/>
  <c r="L74" i="50"/>
  <c r="O74" i="50" s="1"/>
  <c r="L75" i="50"/>
  <c r="O75" i="50" s="1"/>
  <c r="L76" i="50"/>
  <c r="O76" i="50" s="1"/>
  <c r="L77" i="50"/>
  <c r="O77" i="50" s="1"/>
  <c r="L78" i="50"/>
  <c r="O78" i="50" s="1"/>
  <c r="L79" i="50"/>
  <c r="O79" i="50" s="1"/>
  <c r="L81" i="50"/>
  <c r="O81" i="50" s="1"/>
  <c r="L82" i="50"/>
  <c r="O82" i="50" s="1"/>
  <c r="L84" i="50"/>
  <c r="O84" i="50" s="1"/>
  <c r="L85" i="50"/>
  <c r="O85" i="50" s="1"/>
  <c r="L86" i="50"/>
  <c r="O86" i="50" s="1"/>
  <c r="L87" i="50"/>
  <c r="O87" i="50" s="1"/>
  <c r="L88" i="50"/>
  <c r="O88" i="50" s="1"/>
  <c r="L89" i="50"/>
  <c r="O89" i="50" s="1"/>
  <c r="L90" i="50"/>
  <c r="O90" i="50" s="1"/>
  <c r="L91" i="50"/>
  <c r="O91" i="50" s="1"/>
  <c r="L92" i="50"/>
  <c r="O92" i="50" s="1"/>
  <c r="L93" i="50"/>
  <c r="O93" i="50" s="1"/>
  <c r="L95" i="50"/>
  <c r="O95" i="50" s="1"/>
  <c r="L96" i="50"/>
  <c r="O96" i="50" s="1"/>
  <c r="L97" i="50"/>
  <c r="O97" i="50" s="1"/>
  <c r="L98" i="50"/>
  <c r="O98" i="50" s="1"/>
  <c r="L99" i="50"/>
  <c r="O99" i="50" s="1"/>
  <c r="L100" i="50"/>
  <c r="O100" i="50" s="1"/>
  <c r="L107" i="50"/>
  <c r="O107" i="50" s="1"/>
  <c r="L108" i="50"/>
  <c r="O108" i="50" s="1"/>
  <c r="L110" i="50"/>
  <c r="O110" i="50" s="1"/>
  <c r="L115" i="50"/>
  <c r="O115" i="50" s="1"/>
  <c r="L116" i="50"/>
  <c r="O116" i="50" s="1"/>
  <c r="L117" i="50"/>
  <c r="O117" i="50" s="1"/>
  <c r="L119" i="50"/>
  <c r="O119" i="50" s="1"/>
  <c r="L120" i="50"/>
  <c r="O120" i="50" s="1"/>
  <c r="L122" i="50"/>
  <c r="O122" i="50" s="1"/>
  <c r="L123" i="50"/>
  <c r="O123" i="50" s="1"/>
  <c r="L125" i="50"/>
  <c r="O125" i="50" s="1"/>
  <c r="L126" i="50"/>
  <c r="O126" i="50" s="1"/>
  <c r="L127" i="50"/>
  <c r="O127" i="50" s="1"/>
  <c r="L128" i="50"/>
  <c r="O128" i="50" s="1"/>
  <c r="L129" i="50"/>
  <c r="O129" i="50" s="1"/>
  <c r="L130" i="50"/>
  <c r="O130" i="50" s="1"/>
  <c r="L131" i="50"/>
  <c r="O131" i="50" s="1"/>
  <c r="L132" i="50"/>
  <c r="O132" i="50" s="1"/>
  <c r="L134" i="50"/>
  <c r="O134" i="50" s="1"/>
  <c r="L135" i="50"/>
  <c r="O135" i="50" s="1"/>
  <c r="L137" i="50"/>
  <c r="O137" i="50" s="1"/>
  <c r="L138" i="50"/>
  <c r="O138" i="50" s="1"/>
  <c r="L139" i="50"/>
  <c r="O139" i="50" s="1"/>
  <c r="L140" i="50"/>
  <c r="L141" i="50"/>
  <c r="O141" i="50" s="1"/>
  <c r="L143" i="50"/>
  <c r="O143" i="50" s="1"/>
  <c r="L146" i="50"/>
  <c r="O146" i="50" s="1"/>
  <c r="L152" i="50"/>
  <c r="O152" i="50" s="1"/>
  <c r="L153" i="50"/>
  <c r="O153" i="50" s="1"/>
  <c r="L155" i="50"/>
  <c r="O155" i="50" s="1"/>
  <c r="L156" i="50"/>
  <c r="O156" i="50" s="1"/>
  <c r="L157" i="50"/>
  <c r="O157" i="50" s="1"/>
  <c r="L158" i="50"/>
  <c r="O158" i="50" s="1"/>
  <c r="L160" i="50"/>
  <c r="O160" i="50" s="1"/>
  <c r="L161" i="50"/>
  <c r="O161" i="50" s="1"/>
  <c r="L162" i="50"/>
  <c r="O162" i="50" s="1"/>
  <c r="L163" i="50"/>
  <c r="O163" i="50" s="1"/>
  <c r="L164" i="50"/>
  <c r="O164" i="50" s="1"/>
  <c r="L165" i="50"/>
  <c r="O165" i="50" s="1"/>
  <c r="L166" i="50"/>
  <c r="O166" i="50" s="1"/>
  <c r="L167" i="50"/>
  <c r="O167" i="50" s="1"/>
  <c r="L168" i="50"/>
  <c r="O168" i="50" s="1"/>
  <c r="L169" i="50"/>
  <c r="O169" i="50" s="1"/>
  <c r="L170" i="50"/>
  <c r="O170" i="50" s="1"/>
  <c r="L172" i="50"/>
  <c r="O172" i="50" s="1"/>
  <c r="L180" i="50"/>
  <c r="O180" i="50" s="1"/>
  <c r="L182" i="50"/>
  <c r="O182" i="50" s="1"/>
  <c r="L184" i="50"/>
  <c r="O184" i="50" s="1"/>
  <c r="L186" i="50"/>
  <c r="O186" i="50" s="1"/>
  <c r="L187" i="50"/>
  <c r="O187" i="50" s="1"/>
  <c r="L188" i="50"/>
  <c r="O188" i="50" s="1"/>
  <c r="L189" i="50"/>
  <c r="O189" i="50" s="1"/>
  <c r="L194" i="50"/>
  <c r="O194" i="50" s="1"/>
  <c r="L195" i="50"/>
  <c r="O195" i="50" s="1"/>
  <c r="L196" i="50"/>
  <c r="O196" i="50" s="1"/>
  <c r="L199" i="50"/>
  <c r="O199" i="50" s="1"/>
  <c r="L207" i="50"/>
  <c r="O207" i="50" s="1"/>
  <c r="L212" i="50"/>
  <c r="O212" i="50" s="1"/>
  <c r="L214" i="50"/>
  <c r="O214" i="50" s="1"/>
  <c r="L215" i="50"/>
  <c r="O215" i="50" s="1"/>
  <c r="L216" i="50"/>
  <c r="O216" i="50" s="1"/>
  <c r="L217" i="50"/>
  <c r="O217" i="50" s="1"/>
  <c r="L218" i="50"/>
  <c r="O218" i="50" s="1"/>
  <c r="L219" i="50"/>
  <c r="O219" i="50" s="1"/>
  <c r="L220" i="50"/>
  <c r="O220" i="50" s="1"/>
  <c r="L221" i="50"/>
  <c r="O221" i="50" s="1"/>
  <c r="L222" i="50"/>
  <c r="O222" i="50" s="1"/>
  <c r="L223" i="50"/>
  <c r="O223" i="50" s="1"/>
  <c r="L224" i="50"/>
  <c r="O224" i="50" s="1"/>
  <c r="L225" i="50"/>
  <c r="O225" i="50" s="1"/>
  <c r="L226" i="50"/>
  <c r="O226" i="50" s="1"/>
  <c r="L227" i="50"/>
  <c r="O227" i="50" s="1"/>
  <c r="L228" i="50"/>
  <c r="O228" i="50" s="1"/>
  <c r="L229" i="50"/>
  <c r="O229" i="50" s="1"/>
  <c r="L230" i="50"/>
  <c r="O230" i="50" s="1"/>
  <c r="L231" i="50"/>
  <c r="O231" i="50" s="1"/>
  <c r="L232" i="50"/>
  <c r="O232" i="50" s="1"/>
  <c r="L233" i="50"/>
  <c r="O233" i="50" s="1"/>
  <c r="L234" i="50"/>
  <c r="O234" i="50" s="1"/>
  <c r="L235" i="50"/>
  <c r="O235" i="50" s="1"/>
  <c r="L236" i="50"/>
  <c r="O236" i="50" s="1"/>
  <c r="L237" i="50"/>
  <c r="O237" i="50" s="1"/>
  <c r="L238" i="50"/>
  <c r="O238" i="50" s="1"/>
  <c r="L239" i="50"/>
  <c r="O239" i="50" s="1"/>
  <c r="L240" i="50"/>
  <c r="O240" i="50" s="1"/>
  <c r="L241" i="50"/>
  <c r="O241" i="50" s="1"/>
  <c r="L242" i="50"/>
  <c r="O242" i="50" s="1"/>
  <c r="L243" i="50"/>
  <c r="O243" i="50" s="1"/>
  <c r="L244" i="50"/>
  <c r="O244" i="50" s="1"/>
  <c r="L245" i="50"/>
  <c r="O245" i="50" s="1"/>
  <c r="L246" i="50"/>
  <c r="O246" i="50" s="1"/>
  <c r="L247" i="50"/>
  <c r="O247" i="50" s="1"/>
  <c r="L248" i="50"/>
  <c r="O248" i="50" s="1"/>
  <c r="L249" i="50"/>
  <c r="O249" i="50" s="1"/>
  <c r="L250" i="50"/>
  <c r="O250" i="50" s="1"/>
  <c r="L251" i="50"/>
  <c r="O251" i="50" s="1"/>
  <c r="L252" i="50"/>
  <c r="O252" i="50" s="1"/>
  <c r="L253" i="50"/>
  <c r="O253" i="50" s="1"/>
  <c r="L254" i="50"/>
  <c r="O254" i="50" s="1"/>
  <c r="L255" i="50"/>
  <c r="O255" i="50" s="1"/>
  <c r="L256" i="50"/>
  <c r="O256" i="50" s="1"/>
  <c r="L257" i="50"/>
  <c r="O257" i="50" s="1"/>
  <c r="L258" i="50"/>
  <c r="O258" i="50" s="1"/>
  <c r="L259" i="50"/>
  <c r="O259" i="50" s="1"/>
  <c r="L260" i="50"/>
  <c r="O260" i="50" s="1"/>
  <c r="L261" i="50"/>
  <c r="O261" i="50" s="1"/>
  <c r="L262" i="50"/>
  <c r="O262" i="50" s="1"/>
  <c r="L263" i="50"/>
  <c r="O263" i="50" s="1"/>
  <c r="L264" i="50"/>
  <c r="O264" i="50" s="1"/>
  <c r="L265" i="50"/>
  <c r="O265" i="50" s="1"/>
  <c r="L266" i="50"/>
  <c r="O266" i="50" s="1"/>
  <c r="L267" i="50"/>
  <c r="O267" i="50" s="1"/>
  <c r="L268" i="50"/>
  <c r="O268" i="50" s="1"/>
  <c r="L269" i="50"/>
  <c r="O269" i="50" s="1"/>
  <c r="L270" i="50"/>
  <c r="O270" i="50" s="1"/>
  <c r="L271" i="50"/>
  <c r="O271" i="50" s="1"/>
  <c r="L272" i="50"/>
  <c r="O272" i="50" s="1"/>
  <c r="L273" i="50"/>
  <c r="O273" i="50" s="1"/>
  <c r="L274" i="50"/>
  <c r="O274" i="50" s="1"/>
  <c r="L275" i="50"/>
  <c r="O275" i="50" s="1"/>
  <c r="L276" i="50"/>
  <c r="O276" i="50" s="1"/>
  <c r="L277" i="50"/>
  <c r="O277" i="50" s="1"/>
  <c r="L278" i="50"/>
  <c r="O278" i="50" s="1"/>
  <c r="L279" i="50"/>
  <c r="O279" i="50" s="1"/>
  <c r="L280" i="50"/>
  <c r="O280" i="50" s="1"/>
  <c r="L281" i="50"/>
  <c r="O281" i="50" s="1"/>
  <c r="L282" i="50"/>
  <c r="O282" i="50" s="1"/>
  <c r="L283" i="50"/>
  <c r="O283" i="50" s="1"/>
  <c r="L284" i="50"/>
  <c r="O284" i="50" s="1"/>
  <c r="L285" i="50"/>
  <c r="O285" i="50" s="1"/>
  <c r="L286" i="50"/>
  <c r="O286" i="50" s="1"/>
  <c r="L287" i="50"/>
  <c r="O287" i="50" s="1"/>
  <c r="L288" i="50"/>
  <c r="O288" i="50" s="1"/>
  <c r="L289" i="50"/>
  <c r="O289" i="50" s="1"/>
  <c r="L290" i="50"/>
  <c r="O290" i="50" s="1"/>
  <c r="L291" i="50"/>
  <c r="O291" i="50" s="1"/>
  <c r="L292" i="50"/>
  <c r="O292" i="50" s="1"/>
  <c r="L293" i="50"/>
  <c r="O293" i="50" s="1"/>
  <c r="L294" i="50"/>
  <c r="O294" i="50" s="1"/>
  <c r="L295" i="50"/>
  <c r="O295" i="50" s="1"/>
  <c r="L296" i="50"/>
  <c r="O296" i="50" s="1"/>
  <c r="L297" i="50"/>
  <c r="O297" i="50" s="1"/>
  <c r="L298" i="50"/>
  <c r="O298" i="50" s="1"/>
  <c r="L299" i="50"/>
  <c r="O299" i="50" s="1"/>
  <c r="L300" i="50"/>
  <c r="O300" i="50" s="1"/>
  <c r="L301" i="50"/>
  <c r="O301" i="50" s="1"/>
  <c r="L302" i="50"/>
  <c r="O302" i="50" s="1"/>
  <c r="L303" i="50"/>
  <c r="O303" i="50" s="1"/>
  <c r="L304" i="50"/>
  <c r="O304" i="50" s="1"/>
  <c r="L305" i="50"/>
  <c r="O305" i="50" s="1"/>
  <c r="L306" i="50"/>
  <c r="O306" i="50" s="1"/>
  <c r="L307" i="50"/>
  <c r="O307" i="50" s="1"/>
  <c r="L308" i="50"/>
  <c r="O308" i="50" s="1"/>
  <c r="L309" i="50"/>
  <c r="O309" i="50" s="1"/>
  <c r="L310" i="50"/>
  <c r="O310" i="50" s="1"/>
  <c r="L311" i="50"/>
  <c r="O311" i="50" s="1"/>
  <c r="L312" i="50"/>
  <c r="O312" i="50" s="1"/>
  <c r="L313" i="50"/>
  <c r="O313" i="50" s="1"/>
  <c r="L314" i="50"/>
  <c r="O314" i="50" s="1"/>
  <c r="L315" i="50"/>
  <c r="O315" i="50" s="1"/>
  <c r="L316" i="50"/>
  <c r="O316" i="50" s="1"/>
  <c r="L317" i="50"/>
  <c r="O317" i="50" s="1"/>
  <c r="L318" i="50"/>
  <c r="O318" i="50" s="1"/>
  <c r="L319" i="50"/>
  <c r="O319" i="50" s="1"/>
  <c r="L320" i="50"/>
  <c r="O320" i="50" s="1"/>
  <c r="L321" i="50"/>
  <c r="O321" i="50" s="1"/>
  <c r="L322" i="50"/>
  <c r="O322" i="50" s="1"/>
  <c r="L323" i="50"/>
  <c r="O323" i="50" s="1"/>
  <c r="L324" i="50"/>
  <c r="O324" i="50" s="1"/>
  <c r="L325" i="50"/>
  <c r="O325" i="50" s="1"/>
  <c r="L326" i="50"/>
  <c r="O326" i="50" s="1"/>
  <c r="L327" i="50"/>
  <c r="O327" i="50" s="1"/>
  <c r="L328" i="50"/>
  <c r="O328" i="50" s="1"/>
  <c r="L329" i="50"/>
  <c r="O329" i="50" s="1"/>
  <c r="L330" i="50"/>
  <c r="O330" i="50" s="1"/>
  <c r="L331" i="50"/>
  <c r="O331" i="50" s="1"/>
  <c r="L332" i="50"/>
  <c r="O332" i="50" s="1"/>
  <c r="L333" i="50"/>
  <c r="O333" i="50" s="1"/>
  <c r="L334" i="50"/>
  <c r="O334" i="50" s="1"/>
  <c r="L335" i="50"/>
  <c r="O335" i="50" s="1"/>
  <c r="L336" i="50"/>
  <c r="O336" i="50" s="1"/>
  <c r="L337" i="50"/>
  <c r="O337" i="50" s="1"/>
  <c r="L338" i="50"/>
  <c r="O338" i="50" s="1"/>
  <c r="L339" i="50"/>
  <c r="O339" i="50" s="1"/>
  <c r="L340" i="50"/>
  <c r="O340" i="50" s="1"/>
  <c r="L341" i="50"/>
  <c r="O341" i="50" s="1"/>
  <c r="L342" i="50"/>
  <c r="O342" i="50" s="1"/>
  <c r="L343" i="50"/>
  <c r="O343" i="50" s="1"/>
  <c r="L344" i="50"/>
  <c r="O344" i="50" s="1"/>
  <c r="L345" i="50"/>
  <c r="O345" i="50" s="1"/>
  <c r="L346" i="50"/>
  <c r="O346" i="50" s="1"/>
  <c r="L347" i="50"/>
  <c r="O347" i="50" s="1"/>
  <c r="L348" i="50"/>
  <c r="O348" i="50" s="1"/>
  <c r="L349" i="50"/>
  <c r="O349" i="50" s="1"/>
  <c r="L350" i="50"/>
  <c r="O350" i="50" s="1"/>
  <c r="L351" i="50"/>
  <c r="O351" i="50" s="1"/>
  <c r="L352" i="50"/>
  <c r="O352" i="50" s="1"/>
  <c r="L353" i="50"/>
  <c r="O353" i="50" s="1"/>
  <c r="L354" i="50"/>
  <c r="O354" i="50" s="1"/>
  <c r="L355" i="50"/>
  <c r="O355" i="50" s="1"/>
  <c r="L356" i="50"/>
  <c r="O356" i="50" s="1"/>
  <c r="L357" i="50"/>
  <c r="O357" i="50" s="1"/>
  <c r="L358" i="50"/>
  <c r="O358" i="50" s="1"/>
  <c r="L359" i="50"/>
  <c r="O359" i="50" s="1"/>
  <c r="L360" i="50"/>
  <c r="O360" i="50" s="1"/>
  <c r="L361" i="50"/>
  <c r="O361" i="50" s="1"/>
  <c r="L362" i="50"/>
  <c r="O362" i="50" s="1"/>
  <c r="L363" i="50"/>
  <c r="O363" i="50" s="1"/>
  <c r="L364" i="50"/>
  <c r="O364" i="50" s="1"/>
  <c r="L365" i="50"/>
  <c r="O365" i="50" s="1"/>
  <c r="L366" i="50"/>
  <c r="O366" i="50" s="1"/>
  <c r="L367" i="50"/>
  <c r="O367" i="50" s="1"/>
  <c r="L368" i="50"/>
  <c r="O368" i="50" s="1"/>
  <c r="L369" i="50"/>
  <c r="O369" i="50" s="1"/>
  <c r="L370" i="50"/>
  <c r="O370" i="50" s="1"/>
  <c r="L371" i="50"/>
  <c r="O371" i="50" s="1"/>
  <c r="L372" i="50"/>
  <c r="O372" i="50" s="1"/>
  <c r="L373" i="50"/>
  <c r="O373" i="50" s="1"/>
  <c r="L374" i="50"/>
  <c r="O374" i="50" s="1"/>
  <c r="L375" i="50"/>
  <c r="O375" i="50" s="1"/>
  <c r="L376" i="50"/>
  <c r="O376" i="50" s="1"/>
  <c r="L377" i="50"/>
  <c r="O377" i="50" s="1"/>
  <c r="L378" i="50"/>
  <c r="O378" i="50" s="1"/>
  <c r="L379" i="50"/>
  <c r="O379" i="50" s="1"/>
  <c r="L380" i="50"/>
  <c r="O380" i="50" s="1"/>
  <c r="L381" i="50"/>
  <c r="O381" i="50" s="1"/>
  <c r="L382" i="50"/>
  <c r="O382" i="50" s="1"/>
  <c r="L383" i="50"/>
  <c r="O383" i="50" s="1"/>
  <c r="L384" i="50"/>
  <c r="O384" i="50" s="1"/>
  <c r="L385" i="50"/>
  <c r="O385" i="50" s="1"/>
  <c r="L386" i="50"/>
  <c r="O386" i="50" s="1"/>
  <c r="L387" i="50"/>
  <c r="O387" i="50" s="1"/>
  <c r="L388" i="50"/>
  <c r="O388" i="50" s="1"/>
  <c r="L389" i="50"/>
  <c r="O389" i="50" s="1"/>
  <c r="L390" i="50"/>
  <c r="O390" i="50" s="1"/>
  <c r="L391" i="50"/>
  <c r="O391" i="50" s="1"/>
  <c r="L392" i="50"/>
  <c r="O392" i="50" s="1"/>
  <c r="L393" i="50"/>
  <c r="O393" i="50" s="1"/>
  <c r="L394" i="50"/>
  <c r="O394" i="50" s="1"/>
  <c r="L395" i="50"/>
  <c r="O395" i="50" s="1"/>
  <c r="L396" i="50"/>
  <c r="O396" i="50" s="1"/>
  <c r="L397" i="50"/>
  <c r="O397" i="50" s="1"/>
  <c r="L398" i="50"/>
  <c r="O398" i="50" s="1"/>
  <c r="L399" i="50"/>
  <c r="O399" i="50" s="1"/>
  <c r="L400" i="50"/>
  <c r="O400" i="50" s="1"/>
  <c r="L401" i="50"/>
  <c r="O401" i="50" s="1"/>
  <c r="L402" i="50"/>
  <c r="O402" i="50" s="1"/>
  <c r="L403" i="50"/>
  <c r="O403" i="50" s="1"/>
  <c r="L404" i="50"/>
  <c r="O404" i="50" s="1"/>
  <c r="L405" i="50"/>
  <c r="O405" i="50" s="1"/>
  <c r="L406" i="50"/>
  <c r="O406" i="50" s="1"/>
  <c r="L407" i="50"/>
  <c r="O407" i="50" s="1"/>
  <c r="L408" i="50"/>
  <c r="O408" i="50" s="1"/>
  <c r="L409" i="50"/>
  <c r="O409" i="50" s="1"/>
  <c r="L410" i="50"/>
  <c r="O410" i="50" s="1"/>
  <c r="L411" i="50"/>
  <c r="O411" i="50" s="1"/>
  <c r="L412" i="50"/>
  <c r="O412" i="50" s="1"/>
  <c r="L413" i="50"/>
  <c r="O413" i="50" s="1"/>
  <c r="L414" i="50"/>
  <c r="O414" i="50" s="1"/>
  <c r="L415" i="50"/>
  <c r="O415" i="50" s="1"/>
  <c r="L416" i="50"/>
  <c r="O416" i="50" s="1"/>
  <c r="L417" i="50"/>
  <c r="O417" i="50" s="1"/>
  <c r="L418" i="50"/>
  <c r="O418" i="50" s="1"/>
  <c r="L419" i="50"/>
  <c r="O419" i="50" s="1"/>
  <c r="L420" i="50"/>
  <c r="O420" i="50" s="1"/>
  <c r="L421" i="50"/>
  <c r="O421" i="50" s="1"/>
  <c r="L422" i="50"/>
  <c r="O422" i="50" s="1"/>
  <c r="L423" i="50"/>
  <c r="O423" i="50" s="1"/>
  <c r="L424" i="50"/>
  <c r="O424" i="50" s="1"/>
  <c r="L425" i="50"/>
  <c r="O425" i="50" s="1"/>
  <c r="L426" i="50"/>
  <c r="O426" i="50" s="1"/>
  <c r="L427" i="50"/>
  <c r="O427" i="50" s="1"/>
  <c r="L428" i="50"/>
  <c r="O428" i="50" s="1"/>
  <c r="L429" i="50"/>
  <c r="O429" i="50" s="1"/>
  <c r="L430" i="50"/>
  <c r="O430" i="50" s="1"/>
  <c r="L431" i="50"/>
  <c r="O431" i="50" s="1"/>
  <c r="L432" i="50"/>
  <c r="O432" i="50" s="1"/>
  <c r="L433" i="50"/>
  <c r="O433" i="50" s="1"/>
  <c r="L434" i="50"/>
  <c r="O434" i="50" s="1"/>
  <c r="L435" i="50"/>
  <c r="O435" i="50" s="1"/>
  <c r="L436" i="50"/>
  <c r="O436" i="50" s="1"/>
  <c r="L437" i="50"/>
  <c r="O437" i="50" s="1"/>
  <c r="L438" i="50"/>
  <c r="O438" i="50" s="1"/>
  <c r="L439" i="50"/>
  <c r="O439" i="50" s="1"/>
  <c r="L440" i="50"/>
  <c r="O440" i="50" s="1"/>
  <c r="L441" i="50"/>
  <c r="O441" i="50" s="1"/>
  <c r="L442" i="50"/>
  <c r="O442" i="50" s="1"/>
  <c r="L443" i="50"/>
  <c r="O443" i="50" s="1"/>
  <c r="L444" i="50"/>
  <c r="O444" i="50" s="1"/>
  <c r="L9" i="50"/>
  <c r="O9" i="50" s="1"/>
  <c r="N444" i="50"/>
  <c r="N443" i="50"/>
  <c r="M443" i="50"/>
  <c r="N442" i="50"/>
  <c r="M442" i="50"/>
  <c r="N440" i="50"/>
  <c r="M440" i="50"/>
  <c r="N439" i="50"/>
  <c r="M439" i="50"/>
  <c r="N437" i="50"/>
  <c r="M437" i="50"/>
  <c r="N436" i="50"/>
  <c r="M436" i="50"/>
  <c r="N434" i="50"/>
  <c r="M434" i="50"/>
  <c r="N433" i="50"/>
  <c r="M433" i="50"/>
  <c r="N432" i="50"/>
  <c r="M432" i="50"/>
  <c r="N431" i="50"/>
  <c r="M431" i="50"/>
  <c r="N430" i="50"/>
  <c r="M430" i="50"/>
  <c r="N427" i="50"/>
  <c r="N426" i="50"/>
  <c r="N425" i="50"/>
  <c r="M425" i="50"/>
  <c r="N424" i="50"/>
  <c r="M424" i="50"/>
  <c r="N423" i="50"/>
  <c r="M423" i="50"/>
  <c r="N422" i="50"/>
  <c r="M422" i="50"/>
  <c r="N421" i="50"/>
  <c r="M421" i="50"/>
  <c r="N420" i="50"/>
  <c r="M420" i="50"/>
  <c r="N419" i="50"/>
  <c r="M419" i="50"/>
  <c r="N418" i="50"/>
  <c r="M418" i="50"/>
  <c r="N417" i="50"/>
  <c r="M417" i="50"/>
  <c r="N416" i="50"/>
  <c r="M416" i="50"/>
  <c r="N415" i="50"/>
  <c r="M415" i="50"/>
  <c r="N414" i="50"/>
  <c r="M414" i="50"/>
  <c r="N413" i="50"/>
  <c r="M413" i="50"/>
  <c r="N412" i="50"/>
  <c r="M412" i="50"/>
  <c r="N411" i="50"/>
  <c r="M411" i="50"/>
  <c r="N410" i="50"/>
  <c r="I410" i="50"/>
  <c r="M410" i="50" s="1"/>
  <c r="N409" i="50"/>
  <c r="I409" i="50"/>
  <c r="M409" i="50" s="1"/>
  <c r="N408" i="50"/>
  <c r="M408" i="50"/>
  <c r="I408" i="50"/>
  <c r="N407" i="50"/>
  <c r="M407" i="50"/>
  <c r="N406" i="50"/>
  <c r="M406" i="50"/>
  <c r="N404" i="50"/>
  <c r="M404" i="50"/>
  <c r="N403" i="50"/>
  <c r="M403" i="50"/>
  <c r="N402" i="50"/>
  <c r="M402" i="50"/>
  <c r="N401" i="50"/>
  <c r="M401" i="50"/>
  <c r="N400" i="50"/>
  <c r="M400" i="50"/>
  <c r="N399" i="50"/>
  <c r="M399" i="50"/>
  <c r="N398" i="50"/>
  <c r="I398" i="50"/>
  <c r="M398" i="50" s="1"/>
  <c r="N393" i="50"/>
  <c r="M393" i="50"/>
  <c r="N392" i="50"/>
  <c r="M392" i="50"/>
  <c r="M390" i="50"/>
  <c r="M389" i="50"/>
  <c r="N387" i="50"/>
  <c r="M387" i="50"/>
  <c r="N386" i="50"/>
  <c r="M386" i="50"/>
  <c r="N385" i="50"/>
  <c r="M385" i="50"/>
  <c r="N384" i="50"/>
  <c r="M384" i="50"/>
  <c r="N383" i="50"/>
  <c r="M383" i="50"/>
  <c r="N378" i="50"/>
  <c r="M377" i="50"/>
  <c r="M376" i="50"/>
  <c r="M374" i="50"/>
  <c r="M373" i="50"/>
  <c r="N371" i="50"/>
  <c r="M371" i="50"/>
  <c r="N370" i="50"/>
  <c r="M370" i="50"/>
  <c r="M369" i="50"/>
  <c r="N368" i="50"/>
  <c r="M368" i="50"/>
  <c r="M367" i="50"/>
  <c r="N366" i="50"/>
  <c r="M366" i="50"/>
  <c r="N365" i="50"/>
  <c r="M365" i="50"/>
  <c r="N364" i="50"/>
  <c r="M364" i="50"/>
  <c r="N363" i="50"/>
  <c r="M363" i="50"/>
  <c r="N361" i="50"/>
  <c r="N360" i="50"/>
  <c r="N359" i="50"/>
  <c r="I359" i="50"/>
  <c r="M359" i="50" s="1"/>
  <c r="N358" i="50"/>
  <c r="M358" i="50"/>
  <c r="N356" i="50"/>
  <c r="M356" i="50"/>
  <c r="N355" i="50"/>
  <c r="M355" i="50"/>
  <c r="N353" i="50"/>
  <c r="M353" i="50"/>
  <c r="N352" i="50"/>
  <c r="M352" i="50"/>
  <c r="N351" i="50"/>
  <c r="M351" i="50"/>
  <c r="N350" i="50"/>
  <c r="M350" i="50"/>
  <c r="N349" i="50"/>
  <c r="M349" i="50"/>
  <c r="N348" i="50"/>
  <c r="M348" i="50"/>
  <c r="N347" i="50"/>
  <c r="M347" i="50"/>
  <c r="N346" i="50"/>
  <c r="M346" i="50"/>
  <c r="N344" i="50"/>
  <c r="M344" i="50"/>
  <c r="N343" i="50"/>
  <c r="M343" i="50"/>
  <c r="N341" i="50"/>
  <c r="M341" i="50"/>
  <c r="N340" i="50"/>
  <c r="M340" i="50"/>
  <c r="N339" i="50"/>
  <c r="M339" i="50"/>
  <c r="N337" i="50"/>
  <c r="M337" i="50"/>
  <c r="N336" i="50"/>
  <c r="M336" i="50"/>
  <c r="N335" i="50"/>
  <c r="M335" i="50"/>
  <c r="N334" i="50"/>
  <c r="M334" i="50"/>
  <c r="N333" i="50"/>
  <c r="M333" i="50"/>
  <c r="N331" i="50"/>
  <c r="M331" i="50"/>
  <c r="N330" i="50"/>
  <c r="M330" i="50"/>
  <c r="N329" i="50"/>
  <c r="M329" i="50"/>
  <c r="N328" i="50"/>
  <c r="M328" i="50"/>
  <c r="N327" i="50"/>
  <c r="M327" i="50"/>
  <c r="N326" i="50"/>
  <c r="M326" i="50"/>
  <c r="N325" i="50"/>
  <c r="M325" i="50"/>
  <c r="N324" i="50"/>
  <c r="M324" i="50"/>
  <c r="N323" i="50"/>
  <c r="M323" i="50"/>
  <c r="N322" i="50"/>
  <c r="M322" i="50"/>
  <c r="N321" i="50"/>
  <c r="M321" i="50"/>
  <c r="N320" i="50"/>
  <c r="M320" i="50"/>
  <c r="N319" i="50"/>
  <c r="M319" i="50"/>
  <c r="N318" i="50"/>
  <c r="M318" i="50"/>
  <c r="N317" i="50"/>
  <c r="M317" i="50"/>
  <c r="N316" i="50"/>
  <c r="M316" i="50"/>
  <c r="N315" i="50"/>
  <c r="M315" i="50"/>
  <c r="N314" i="50"/>
  <c r="M314" i="50"/>
  <c r="N313" i="50"/>
  <c r="M313" i="50"/>
  <c r="N312" i="50"/>
  <c r="M312" i="50"/>
  <c r="N311" i="50"/>
  <c r="M311" i="50"/>
  <c r="N310" i="50"/>
  <c r="M310" i="50"/>
  <c r="N309" i="50"/>
  <c r="M309" i="50"/>
  <c r="M308" i="50"/>
  <c r="M307" i="50"/>
  <c r="N305" i="50"/>
  <c r="M305" i="50"/>
  <c r="N304" i="50"/>
  <c r="M304" i="50"/>
  <c r="M303" i="50"/>
  <c r="M302" i="50"/>
  <c r="N300" i="50"/>
  <c r="M300" i="50"/>
  <c r="N299" i="50"/>
  <c r="M299" i="50"/>
  <c r="M298" i="50"/>
  <c r="M297" i="50"/>
  <c r="N295" i="50"/>
  <c r="M295" i="50"/>
  <c r="M294" i="50"/>
  <c r="M293" i="50"/>
  <c r="M291" i="50"/>
  <c r="M290" i="50"/>
  <c r="M288" i="50"/>
  <c r="M287" i="50"/>
  <c r="N285" i="50"/>
  <c r="M285" i="50"/>
  <c r="N284" i="50"/>
  <c r="M284" i="50"/>
  <c r="M283" i="50"/>
  <c r="M282" i="50"/>
  <c r="M280" i="50"/>
  <c r="M279" i="50"/>
  <c r="M277" i="50"/>
  <c r="M276" i="50"/>
  <c r="M274" i="50"/>
  <c r="M273" i="50"/>
  <c r="N271" i="50"/>
  <c r="M271" i="50"/>
  <c r="N270" i="50"/>
  <c r="M270" i="50"/>
  <c r="M269" i="50"/>
  <c r="M268" i="50"/>
  <c r="M266" i="50"/>
  <c r="M265" i="50"/>
  <c r="N263" i="50"/>
  <c r="M263" i="50"/>
  <c r="N262" i="50"/>
  <c r="M262" i="50"/>
  <c r="N261" i="50"/>
  <c r="M261" i="50"/>
  <c r="N260" i="50"/>
  <c r="M260" i="50"/>
  <c r="N258" i="50"/>
  <c r="M258" i="50"/>
  <c r="N257" i="50"/>
  <c r="M257" i="50"/>
  <c r="N256" i="50"/>
  <c r="M256" i="50"/>
  <c r="N255" i="50"/>
  <c r="M255" i="50"/>
  <c r="N254" i="50"/>
  <c r="M254" i="50"/>
  <c r="N253" i="50"/>
  <c r="M253" i="50"/>
  <c r="N251" i="50"/>
  <c r="M251" i="50"/>
  <c r="N250" i="50"/>
  <c r="M250" i="50"/>
  <c r="N249" i="50"/>
  <c r="M249" i="50"/>
  <c r="N248" i="50"/>
  <c r="M248" i="50"/>
  <c r="N247" i="50"/>
  <c r="M247" i="50"/>
  <c r="N246" i="50"/>
  <c r="M246" i="50"/>
  <c r="N245" i="50"/>
  <c r="M245" i="50"/>
  <c r="N244" i="50"/>
  <c r="M244" i="50"/>
  <c r="M243" i="50"/>
  <c r="M242" i="50"/>
  <c r="N240" i="50"/>
  <c r="M240" i="50"/>
  <c r="N239" i="50"/>
  <c r="M239" i="50"/>
  <c r="M238" i="50"/>
  <c r="M237" i="50"/>
  <c r="N235" i="50"/>
  <c r="M235" i="50"/>
  <c r="M234" i="50"/>
  <c r="M233" i="50"/>
  <c r="N231" i="50"/>
  <c r="M231" i="50"/>
  <c r="N230" i="50"/>
  <c r="M230" i="50"/>
  <c r="N228" i="50"/>
  <c r="M228" i="50"/>
  <c r="N227" i="50"/>
  <c r="M227" i="50"/>
  <c r="N226" i="50"/>
  <c r="M226" i="50"/>
  <c r="M225" i="50"/>
  <c r="M224" i="50"/>
  <c r="N222" i="50"/>
  <c r="M222" i="50"/>
  <c r="M221" i="50"/>
  <c r="M220" i="50"/>
  <c r="I217" i="50"/>
  <c r="M217" i="50" s="1"/>
  <c r="I216" i="50"/>
  <c r="M216" i="50" s="1"/>
  <c r="I214" i="50"/>
  <c r="M214" i="50" s="1"/>
  <c r="I213" i="50"/>
  <c r="M213" i="50" s="1"/>
  <c r="N211" i="50"/>
  <c r="M211" i="50"/>
  <c r="N210" i="50"/>
  <c r="M210" i="50"/>
  <c r="N209" i="50"/>
  <c r="M209" i="50"/>
  <c r="N207" i="50"/>
  <c r="M207" i="50"/>
  <c r="N206" i="50"/>
  <c r="M206" i="50"/>
  <c r="N205" i="50"/>
  <c r="M205" i="50"/>
  <c r="N203" i="50"/>
  <c r="M203" i="50"/>
  <c r="N202" i="50"/>
  <c r="M202" i="50"/>
  <c r="M201" i="50"/>
  <c r="M200" i="50"/>
  <c r="M198" i="50"/>
  <c r="M197" i="50"/>
  <c r="N195" i="50"/>
  <c r="M195" i="50"/>
  <c r="N194" i="50"/>
  <c r="M194" i="50"/>
  <c r="N193" i="50"/>
  <c r="M193" i="50"/>
  <c r="N192" i="50"/>
  <c r="M192" i="50"/>
  <c r="N191" i="50"/>
  <c r="M191" i="50"/>
  <c r="N190" i="50"/>
  <c r="M190" i="50"/>
  <c r="N189" i="50"/>
  <c r="M189" i="50"/>
  <c r="N188" i="50"/>
  <c r="M188" i="50"/>
  <c r="N187" i="50"/>
  <c r="M187" i="50"/>
  <c r="N185" i="50"/>
  <c r="M185" i="50"/>
  <c r="N184" i="50"/>
  <c r="M184" i="50"/>
  <c r="N183" i="50"/>
  <c r="M183" i="50"/>
  <c r="N182" i="50"/>
  <c r="M182" i="50"/>
  <c r="N181" i="50"/>
  <c r="M181" i="50"/>
  <c r="N180" i="50"/>
  <c r="M180" i="50"/>
  <c r="N178" i="50"/>
  <c r="M178" i="50"/>
  <c r="N177" i="50"/>
  <c r="M177" i="50"/>
  <c r="N176" i="50"/>
  <c r="M176" i="50"/>
  <c r="N175" i="50"/>
  <c r="M175" i="50"/>
  <c r="N174" i="50"/>
  <c r="M174" i="50"/>
  <c r="N173" i="50"/>
  <c r="M173" i="50"/>
  <c r="N171" i="50"/>
  <c r="M171" i="50"/>
  <c r="N170" i="50"/>
  <c r="M170" i="50"/>
  <c r="N168" i="50"/>
  <c r="M168" i="50"/>
  <c r="N167" i="50"/>
  <c r="M167" i="50"/>
  <c r="N166" i="50"/>
  <c r="M166" i="50"/>
  <c r="N165" i="50"/>
  <c r="M165" i="50"/>
  <c r="N164" i="50"/>
  <c r="M164" i="50"/>
  <c r="N163" i="50"/>
  <c r="M163" i="50"/>
  <c r="N162" i="50"/>
  <c r="M162" i="50"/>
  <c r="N161" i="50"/>
  <c r="M161" i="50"/>
  <c r="N160" i="50"/>
  <c r="M160" i="50"/>
  <c r="M159" i="50"/>
  <c r="M158" i="50"/>
  <c r="N156" i="50"/>
  <c r="M156" i="50"/>
  <c r="N155" i="50"/>
  <c r="M155" i="50"/>
  <c r="M154" i="50"/>
  <c r="M153" i="50"/>
  <c r="M145" i="50"/>
  <c r="M144" i="50"/>
  <c r="M142" i="50"/>
  <c r="M141" i="50"/>
  <c r="N139" i="50"/>
  <c r="M139" i="50"/>
  <c r="N138" i="50"/>
  <c r="M138" i="50"/>
  <c r="N137" i="50"/>
  <c r="M137" i="50"/>
  <c r="N136" i="50"/>
  <c r="M136" i="50"/>
  <c r="N135" i="50"/>
  <c r="M135" i="50"/>
  <c r="N134" i="50"/>
  <c r="M134" i="50"/>
  <c r="M133" i="50"/>
  <c r="M132" i="50"/>
  <c r="N130" i="50"/>
  <c r="M130" i="50"/>
  <c r="N129" i="50"/>
  <c r="M129" i="50"/>
  <c r="N128" i="50"/>
  <c r="M128" i="50"/>
  <c r="N127" i="50"/>
  <c r="M127" i="50"/>
  <c r="N126" i="50"/>
  <c r="M126" i="50"/>
  <c r="N125" i="50"/>
  <c r="M125" i="50"/>
  <c r="M124" i="50"/>
  <c r="M123" i="50"/>
  <c r="N121" i="50"/>
  <c r="M121" i="50"/>
  <c r="N120" i="50"/>
  <c r="M120" i="50"/>
  <c r="N118" i="50"/>
  <c r="M118" i="50"/>
  <c r="N117" i="50"/>
  <c r="M117" i="50"/>
  <c r="N115" i="50"/>
  <c r="M115" i="50"/>
  <c r="N114" i="50"/>
  <c r="M114" i="50"/>
  <c r="N113" i="50"/>
  <c r="M113" i="50"/>
  <c r="N112" i="50"/>
  <c r="M112" i="50"/>
  <c r="N111" i="50"/>
  <c r="M111" i="50"/>
  <c r="N109" i="50"/>
  <c r="M109" i="50"/>
  <c r="N108" i="50"/>
  <c r="M108" i="50"/>
  <c r="N107" i="50"/>
  <c r="M107" i="50"/>
  <c r="N106" i="50"/>
  <c r="M106" i="50"/>
  <c r="N105" i="50"/>
  <c r="M105" i="50"/>
  <c r="N104" i="50"/>
  <c r="M104" i="50"/>
  <c r="N103" i="50"/>
  <c r="M103" i="50"/>
  <c r="N102" i="50"/>
  <c r="M102" i="50"/>
  <c r="N101" i="50"/>
  <c r="M101" i="50"/>
  <c r="N99" i="50"/>
  <c r="M99" i="50"/>
  <c r="N98" i="50"/>
  <c r="M98" i="50"/>
  <c r="N97" i="50"/>
  <c r="M97" i="50"/>
  <c r="N96" i="50"/>
  <c r="M96" i="50"/>
  <c r="N95" i="50"/>
  <c r="M95" i="50"/>
  <c r="N91" i="50"/>
  <c r="M91" i="50"/>
  <c r="N90" i="50"/>
  <c r="M90" i="50"/>
  <c r="N89" i="50"/>
  <c r="M89" i="50"/>
  <c r="N88" i="50"/>
  <c r="M88" i="50"/>
  <c r="N87" i="50"/>
  <c r="M87" i="50"/>
  <c r="N86" i="50"/>
  <c r="M86" i="50"/>
  <c r="N85" i="50"/>
  <c r="M85" i="50"/>
  <c r="N84" i="50"/>
  <c r="M84" i="50"/>
  <c r="M83" i="50"/>
  <c r="M82" i="50"/>
  <c r="M80" i="50"/>
  <c r="M79" i="50"/>
  <c r="N77" i="50"/>
  <c r="M77" i="50"/>
  <c r="N76" i="50"/>
  <c r="M76" i="50"/>
  <c r="N75" i="50"/>
  <c r="M75" i="50"/>
  <c r="N74" i="50"/>
  <c r="M74" i="50"/>
  <c r="N73" i="50"/>
  <c r="M73" i="50"/>
  <c r="N72" i="50"/>
  <c r="M72" i="50"/>
  <c r="N71" i="50"/>
  <c r="M71" i="50"/>
  <c r="N69" i="50"/>
  <c r="M69" i="50"/>
  <c r="N68" i="50"/>
  <c r="M68" i="50"/>
  <c r="N67" i="50"/>
  <c r="M67" i="50"/>
  <c r="M65" i="50"/>
  <c r="M64" i="50"/>
  <c r="M62" i="50"/>
  <c r="M61" i="50"/>
  <c r="N59" i="50"/>
  <c r="M59" i="50"/>
  <c r="N58" i="50"/>
  <c r="M58" i="50"/>
  <c r="N57" i="50"/>
  <c r="M57" i="50"/>
  <c r="N56" i="50"/>
  <c r="M56" i="50"/>
  <c r="N55" i="50"/>
  <c r="M55" i="50"/>
  <c r="N54" i="50"/>
  <c r="M54" i="50"/>
  <c r="N53" i="50"/>
  <c r="M53" i="50"/>
  <c r="N51" i="50"/>
  <c r="M51" i="50"/>
  <c r="N50" i="50"/>
  <c r="M50" i="50"/>
  <c r="N49" i="50"/>
  <c r="M49" i="50"/>
  <c r="N48" i="50"/>
  <c r="M48" i="50"/>
  <c r="N47" i="50"/>
  <c r="M47" i="50"/>
  <c r="N46" i="50"/>
  <c r="M46" i="50"/>
  <c r="N44" i="50"/>
  <c r="M44" i="50"/>
  <c r="N43" i="50"/>
  <c r="M43" i="50"/>
  <c r="M42" i="50"/>
  <c r="M41" i="50"/>
  <c r="N39" i="50"/>
  <c r="M39" i="50"/>
  <c r="N38" i="50"/>
  <c r="M38" i="50"/>
  <c r="M37" i="50"/>
  <c r="M36" i="50"/>
  <c r="N34" i="50"/>
  <c r="M34" i="50"/>
  <c r="N33" i="50"/>
  <c r="M33" i="50"/>
  <c r="M32" i="50"/>
  <c r="M31" i="50"/>
  <c r="N29" i="50"/>
  <c r="M29" i="50"/>
  <c r="M28" i="50"/>
  <c r="M27" i="50"/>
  <c r="M25" i="50"/>
  <c r="M24" i="50"/>
  <c r="N22" i="50"/>
  <c r="M22" i="50"/>
  <c r="N21" i="50"/>
  <c r="M21" i="50"/>
  <c r="N20" i="50"/>
  <c r="M20" i="50"/>
  <c r="M19" i="50"/>
  <c r="M18" i="50"/>
  <c r="M16" i="50"/>
  <c r="M15" i="50"/>
  <c r="N13" i="50"/>
  <c r="M13" i="50"/>
  <c r="N12" i="50"/>
  <c r="M12" i="50"/>
  <c r="N11" i="50"/>
  <c r="M11" i="50"/>
  <c r="N10" i="50"/>
  <c r="M10" i="50"/>
  <c r="N9" i="50"/>
  <c r="M9" i="50"/>
  <c r="O245" i="38" l="1"/>
  <c r="O290" i="38"/>
  <c r="P292" i="38"/>
  <c r="P202" i="38"/>
  <c r="P146" i="38"/>
  <c r="P335" i="38"/>
  <c r="P239" i="38"/>
  <c r="P235" i="38"/>
  <c r="P199" i="38"/>
  <c r="O191" i="48"/>
  <c r="O51" i="48"/>
  <c r="O240" i="48"/>
  <c r="O203" i="48"/>
  <c r="O202" i="48"/>
  <c r="O333" i="48"/>
  <c r="O290" i="48"/>
  <c r="O287" i="48"/>
  <c r="O273" i="48"/>
  <c r="O262" i="48"/>
  <c r="O261" i="48"/>
  <c r="O260" i="48"/>
  <c r="O241" i="48"/>
  <c r="O242" i="48"/>
  <c r="O239" i="48"/>
  <c r="O237" i="48"/>
  <c r="O238" i="48" s="1"/>
  <c r="O235" i="48"/>
  <c r="O236" i="48"/>
  <c r="O233" i="48"/>
  <c r="O218" i="48"/>
  <c r="O210" i="48"/>
  <c r="O211" i="48"/>
  <c r="O213" i="48"/>
  <c r="O209" i="48"/>
  <c r="O208" i="48"/>
  <c r="O206" i="48"/>
  <c r="O205" i="48"/>
  <c r="O204" i="48"/>
  <c r="O200" i="48"/>
  <c r="O197" i="48"/>
  <c r="O193" i="48"/>
  <c r="O192" i="48"/>
  <c r="O190" i="48"/>
  <c r="O144" i="48"/>
  <c r="O136" i="48"/>
  <c r="O114" i="48"/>
  <c r="O113" i="48"/>
  <c r="O112" i="48"/>
  <c r="O111" i="48"/>
  <c r="O21" i="48"/>
  <c r="O18" i="48"/>
  <c r="O13" i="48"/>
  <c r="U10" i="48"/>
  <c r="U11" i="48"/>
  <c r="U12" i="48"/>
  <c r="U13" i="48"/>
  <c r="U14" i="48"/>
  <c r="U15" i="48"/>
  <c r="U16" i="48"/>
  <c r="U17" i="48"/>
  <c r="U18" i="48"/>
  <c r="U19" i="48"/>
  <c r="U20" i="48"/>
  <c r="U21" i="48"/>
  <c r="U22" i="48"/>
  <c r="U23" i="48"/>
  <c r="U24" i="48"/>
  <c r="U25" i="48"/>
  <c r="U26" i="48"/>
  <c r="U27" i="48"/>
  <c r="U28" i="48"/>
  <c r="U29" i="48"/>
  <c r="U30" i="48"/>
  <c r="U31" i="48"/>
  <c r="U32" i="48"/>
  <c r="U33" i="48"/>
  <c r="U34" i="48"/>
  <c r="U35" i="48"/>
  <c r="U36" i="48"/>
  <c r="U37" i="48"/>
  <c r="U38" i="48"/>
  <c r="U39" i="48"/>
  <c r="U40" i="48"/>
  <c r="U41" i="48"/>
  <c r="U42" i="48"/>
  <c r="U43" i="48"/>
  <c r="U44" i="48"/>
  <c r="U45" i="48"/>
  <c r="U46" i="48"/>
  <c r="U47" i="48"/>
  <c r="U48" i="48"/>
  <c r="U49" i="48"/>
  <c r="U50" i="48"/>
  <c r="U51" i="48"/>
  <c r="U52" i="48"/>
  <c r="U53" i="48"/>
  <c r="U54" i="48"/>
  <c r="U55" i="48"/>
  <c r="U56" i="48"/>
  <c r="U57" i="48"/>
  <c r="U58" i="48"/>
  <c r="U59" i="48"/>
  <c r="U60" i="48"/>
  <c r="U61" i="48"/>
  <c r="U62" i="48"/>
  <c r="U63" i="48"/>
  <c r="U64" i="48"/>
  <c r="U65" i="48"/>
  <c r="U66" i="48"/>
  <c r="U67" i="48"/>
  <c r="U68" i="48"/>
  <c r="U69" i="48"/>
  <c r="U70" i="48"/>
  <c r="U71" i="48"/>
  <c r="U72" i="48"/>
  <c r="U73" i="48"/>
  <c r="U74" i="48"/>
  <c r="U75" i="48"/>
  <c r="U76" i="48"/>
  <c r="U77" i="48"/>
  <c r="U78" i="48"/>
  <c r="U79" i="48"/>
  <c r="U80" i="48"/>
  <c r="U81" i="48"/>
  <c r="U82" i="48"/>
  <c r="U83" i="48"/>
  <c r="U84" i="48"/>
  <c r="U85" i="48"/>
  <c r="U86" i="48"/>
  <c r="U87" i="48"/>
  <c r="U88" i="48"/>
  <c r="U89" i="48"/>
  <c r="U90" i="48"/>
  <c r="U91" i="48"/>
  <c r="U92" i="48"/>
  <c r="U93" i="48"/>
  <c r="U94" i="48"/>
  <c r="U95" i="48"/>
  <c r="U96" i="48"/>
  <c r="U97" i="48"/>
  <c r="U98" i="48"/>
  <c r="U99" i="48"/>
  <c r="U100" i="48"/>
  <c r="U101" i="48"/>
  <c r="U102" i="48"/>
  <c r="U103" i="48"/>
  <c r="U104" i="48"/>
  <c r="U105" i="48"/>
  <c r="U106" i="48"/>
  <c r="U107" i="48"/>
  <c r="U108" i="48"/>
  <c r="U109" i="48"/>
  <c r="U110" i="48"/>
  <c r="U111" i="48"/>
  <c r="U112" i="48"/>
  <c r="U113" i="48"/>
  <c r="U114" i="48"/>
  <c r="U115" i="48"/>
  <c r="U116" i="48"/>
  <c r="U117" i="48"/>
  <c r="U118" i="48"/>
  <c r="U119" i="48"/>
  <c r="U120" i="48"/>
  <c r="U121" i="48"/>
  <c r="U122" i="48"/>
  <c r="U123" i="48"/>
  <c r="U124" i="48"/>
  <c r="U125" i="48"/>
  <c r="U126" i="48"/>
  <c r="U127" i="48"/>
  <c r="U128" i="48"/>
  <c r="U129" i="48"/>
  <c r="U130" i="48"/>
  <c r="U131" i="48"/>
  <c r="U132" i="48"/>
  <c r="U133" i="48"/>
  <c r="U134" i="48"/>
  <c r="U135" i="48"/>
  <c r="U136" i="48"/>
  <c r="U137" i="48"/>
  <c r="U138" i="48"/>
  <c r="U139" i="48"/>
  <c r="U140" i="48"/>
  <c r="U141" i="48"/>
  <c r="U142" i="48"/>
  <c r="U143" i="48"/>
  <c r="U144" i="48"/>
  <c r="U145" i="48"/>
  <c r="U146" i="48"/>
  <c r="U147" i="48"/>
  <c r="U148" i="48"/>
  <c r="U149" i="48"/>
  <c r="U150" i="48"/>
  <c r="U151" i="48"/>
  <c r="U152" i="48"/>
  <c r="U153" i="48"/>
  <c r="U154" i="48"/>
  <c r="U155" i="48"/>
  <c r="U156" i="48"/>
  <c r="U157" i="48"/>
  <c r="U158" i="48"/>
  <c r="U159" i="48"/>
  <c r="U160" i="48"/>
  <c r="U161" i="48"/>
  <c r="U162" i="48"/>
  <c r="U163" i="48"/>
  <c r="U164" i="48"/>
  <c r="U165" i="48"/>
  <c r="U166" i="48"/>
  <c r="U167" i="48"/>
  <c r="U168" i="48"/>
  <c r="U169" i="48"/>
  <c r="U170" i="48"/>
  <c r="U171" i="48"/>
  <c r="U172" i="48"/>
  <c r="U173" i="48"/>
  <c r="U174" i="48"/>
  <c r="U175" i="48"/>
  <c r="U176" i="48"/>
  <c r="U177" i="48"/>
  <c r="U178" i="48"/>
  <c r="U179" i="48"/>
  <c r="U180" i="48"/>
  <c r="U181" i="48"/>
  <c r="U182" i="48"/>
  <c r="U183" i="48"/>
  <c r="U184" i="48"/>
  <c r="U185" i="48"/>
  <c r="U186" i="48"/>
  <c r="U187" i="48"/>
  <c r="U188" i="48"/>
  <c r="U189" i="48"/>
  <c r="U190" i="48"/>
  <c r="U191" i="48"/>
  <c r="U192" i="48"/>
  <c r="U193" i="48"/>
  <c r="U194" i="48"/>
  <c r="U195" i="48"/>
  <c r="U196" i="48"/>
  <c r="U197" i="48"/>
  <c r="U198" i="48"/>
  <c r="U199" i="48"/>
  <c r="U200" i="48"/>
  <c r="U201" i="48"/>
  <c r="U202" i="48"/>
  <c r="U203" i="48"/>
  <c r="U204" i="48"/>
  <c r="U205" i="48"/>
  <c r="U206" i="48"/>
  <c r="U207" i="48"/>
  <c r="U208" i="48"/>
  <c r="U209" i="48"/>
  <c r="U210" i="48"/>
  <c r="U211" i="48"/>
  <c r="U212" i="48"/>
  <c r="U213" i="48"/>
  <c r="U214" i="48"/>
  <c r="U215" i="48"/>
  <c r="U216" i="48"/>
  <c r="U217" i="48"/>
  <c r="U218" i="48"/>
  <c r="U219" i="48"/>
  <c r="U220" i="48"/>
  <c r="U221" i="48"/>
  <c r="U222" i="48"/>
  <c r="U223" i="48"/>
  <c r="U224" i="48"/>
  <c r="U225" i="48"/>
  <c r="U226" i="48"/>
  <c r="U227" i="48"/>
  <c r="U228" i="48"/>
  <c r="U229" i="48"/>
  <c r="U230" i="48"/>
  <c r="U231" i="48"/>
  <c r="U232" i="48"/>
  <c r="U233" i="48"/>
  <c r="U234" i="48"/>
  <c r="U235" i="48"/>
  <c r="U236" i="48"/>
  <c r="U237" i="48"/>
  <c r="U238" i="48"/>
  <c r="U239" i="48"/>
  <c r="U240" i="48"/>
  <c r="U241" i="48"/>
  <c r="U242" i="48"/>
  <c r="U243" i="48"/>
  <c r="U244" i="48"/>
  <c r="U245" i="48"/>
  <c r="U246" i="48"/>
  <c r="U247" i="48"/>
  <c r="U248" i="48"/>
  <c r="U249" i="48"/>
  <c r="U250" i="48"/>
  <c r="U251" i="48"/>
  <c r="U252" i="48"/>
  <c r="U253" i="48"/>
  <c r="U254" i="48"/>
  <c r="U255" i="48"/>
  <c r="U256" i="48"/>
  <c r="U257" i="48"/>
  <c r="U258" i="48"/>
  <c r="U259" i="48"/>
  <c r="U260" i="48"/>
  <c r="U261" i="48"/>
  <c r="U262" i="48"/>
  <c r="U263" i="48"/>
  <c r="U264" i="48"/>
  <c r="U265" i="48"/>
  <c r="U266" i="48"/>
  <c r="U267" i="48"/>
  <c r="U268" i="48"/>
  <c r="U269" i="48"/>
  <c r="U270" i="48"/>
  <c r="U271" i="48"/>
  <c r="U272" i="48"/>
  <c r="U273" i="48"/>
  <c r="U274" i="48"/>
  <c r="U275" i="48"/>
  <c r="U276" i="48"/>
  <c r="U277" i="48"/>
  <c r="U278" i="48"/>
  <c r="U279" i="48"/>
  <c r="U280" i="48"/>
  <c r="U281" i="48"/>
  <c r="U282" i="48"/>
  <c r="U283" i="48"/>
  <c r="U284" i="48"/>
  <c r="U285" i="48"/>
  <c r="U286" i="48"/>
  <c r="U287" i="48"/>
  <c r="U288" i="48"/>
  <c r="U289" i="48"/>
  <c r="U290" i="48"/>
  <c r="U291" i="48"/>
  <c r="U292" i="48"/>
  <c r="U293" i="48"/>
  <c r="U294" i="48"/>
  <c r="U295" i="48"/>
  <c r="U296" i="48"/>
  <c r="U297" i="48"/>
  <c r="U298" i="48"/>
  <c r="U299" i="48"/>
  <c r="U300" i="48"/>
  <c r="U301" i="48"/>
  <c r="U302" i="48"/>
  <c r="U303" i="48"/>
  <c r="U304" i="48"/>
  <c r="U305" i="48"/>
  <c r="U306" i="48"/>
  <c r="U307" i="48"/>
  <c r="U308" i="48"/>
  <c r="U309" i="48"/>
  <c r="U310" i="48"/>
  <c r="U311" i="48"/>
  <c r="U312" i="48"/>
  <c r="U313" i="48"/>
  <c r="U314" i="48"/>
  <c r="U315" i="48"/>
  <c r="U316" i="48"/>
  <c r="U317" i="48"/>
  <c r="U318" i="48"/>
  <c r="U319" i="48"/>
  <c r="U320" i="48"/>
  <c r="U321" i="48"/>
  <c r="U322" i="48"/>
  <c r="U323" i="48"/>
  <c r="U324" i="48"/>
  <c r="U325" i="48"/>
  <c r="U326" i="48"/>
  <c r="U327" i="48"/>
  <c r="U328" i="48"/>
  <c r="U329" i="48"/>
  <c r="U330" i="48"/>
  <c r="U331" i="48"/>
  <c r="U332" i="48"/>
  <c r="U333" i="48"/>
  <c r="U334" i="48"/>
  <c r="U335" i="48"/>
  <c r="U336" i="48"/>
  <c r="U337" i="48"/>
  <c r="U338" i="48"/>
  <c r="U339" i="48"/>
  <c r="U340" i="48"/>
  <c r="U341" i="48"/>
  <c r="U342" i="48"/>
  <c r="U343" i="48"/>
  <c r="U344" i="48"/>
  <c r="U345" i="48"/>
  <c r="U346" i="48"/>
  <c r="U347" i="48"/>
  <c r="U348" i="48"/>
  <c r="U349" i="48"/>
  <c r="U350" i="48"/>
  <c r="U351" i="48"/>
  <c r="U352" i="48"/>
  <c r="U353" i="48"/>
  <c r="U354" i="48"/>
  <c r="U355" i="48"/>
  <c r="U356" i="48"/>
  <c r="U357" i="48"/>
  <c r="U358" i="48"/>
  <c r="U359" i="48"/>
  <c r="U360" i="48"/>
  <c r="U361" i="48"/>
  <c r="U362" i="48"/>
  <c r="U363" i="48"/>
  <c r="U364" i="48"/>
  <c r="U365" i="48"/>
  <c r="U366" i="48"/>
  <c r="U367" i="48"/>
  <c r="U368" i="48"/>
  <c r="U369" i="48"/>
  <c r="U370" i="48"/>
  <c r="U371" i="48"/>
  <c r="U372" i="48"/>
  <c r="U373" i="48"/>
  <c r="U374" i="48"/>
  <c r="U375" i="48"/>
  <c r="U376" i="48"/>
  <c r="U377" i="48"/>
  <c r="U378" i="48"/>
  <c r="U379" i="48"/>
  <c r="U380" i="48"/>
  <c r="U381" i="48"/>
  <c r="U382" i="48"/>
  <c r="U383" i="48"/>
  <c r="U384" i="48"/>
  <c r="U385" i="48"/>
  <c r="U386" i="48"/>
  <c r="U387" i="48"/>
  <c r="U388" i="48"/>
  <c r="U389" i="48"/>
  <c r="U390" i="48"/>
  <c r="U391" i="48"/>
  <c r="U392" i="48"/>
  <c r="U393" i="48"/>
  <c r="U394" i="48"/>
  <c r="U395" i="48"/>
  <c r="U396" i="48"/>
  <c r="U397" i="48"/>
  <c r="U398" i="48"/>
  <c r="U399" i="48"/>
  <c r="U400" i="48"/>
  <c r="U401" i="48"/>
  <c r="U402" i="48"/>
  <c r="U403" i="48"/>
  <c r="U404" i="48"/>
  <c r="U405" i="48"/>
  <c r="U406" i="48"/>
  <c r="U407" i="48"/>
  <c r="U408" i="48"/>
  <c r="U409" i="48"/>
  <c r="U410" i="48"/>
  <c r="U411" i="48"/>
  <c r="U412" i="48"/>
  <c r="U413" i="48"/>
  <c r="U414" i="48"/>
  <c r="U415" i="48"/>
  <c r="U416" i="48"/>
  <c r="U417" i="48"/>
  <c r="U418" i="48"/>
  <c r="U419" i="48"/>
  <c r="U420" i="48"/>
  <c r="U421" i="48"/>
  <c r="U422" i="48"/>
  <c r="U423" i="48"/>
  <c r="U424" i="48"/>
  <c r="U425" i="48"/>
  <c r="U426" i="48"/>
  <c r="U427" i="48"/>
  <c r="U428" i="48"/>
  <c r="U429" i="48"/>
  <c r="U430" i="48"/>
  <c r="U431" i="48"/>
  <c r="U432" i="48"/>
  <c r="U433" i="48"/>
  <c r="U434" i="48"/>
  <c r="U435" i="48"/>
  <c r="U436" i="48"/>
  <c r="U437" i="48"/>
  <c r="U438" i="48"/>
  <c r="U439" i="48"/>
  <c r="U440" i="48"/>
  <c r="U441" i="48"/>
  <c r="U442" i="48"/>
  <c r="U443" i="48"/>
  <c r="U444" i="48"/>
  <c r="U9" i="48"/>
  <c r="T287" i="48"/>
  <c r="T261" i="48"/>
  <c r="T260" i="48"/>
  <c r="T243" i="48"/>
  <c r="T242" i="48"/>
  <c r="T240" i="48"/>
  <c r="T239" i="48"/>
  <c r="T238" i="48"/>
  <c r="T237" i="48"/>
  <c r="T235" i="48"/>
  <c r="T233" i="48"/>
  <c r="T218" i="48"/>
  <c r="T213" i="48"/>
  <c r="T211" i="48"/>
  <c r="T210" i="48"/>
  <c r="T208" i="48"/>
  <c r="T206" i="48"/>
  <c r="T204" i="48"/>
  <c r="T203" i="48"/>
  <c r="T202" i="48"/>
  <c r="T201" i="48"/>
  <c r="T200" i="48"/>
  <c r="T193" i="48"/>
  <c r="T192" i="48"/>
  <c r="T114" i="48"/>
  <c r="T112" i="48"/>
  <c r="T111" i="48"/>
  <c r="T51" i="48"/>
  <c r="T13" i="48"/>
  <c r="N444" i="48"/>
  <c r="N443" i="48"/>
  <c r="M443" i="48"/>
  <c r="O442" i="48"/>
  <c r="N442" i="48"/>
  <c r="M442" i="48"/>
  <c r="N440" i="48"/>
  <c r="M440" i="48"/>
  <c r="O439" i="48"/>
  <c r="N439" i="48"/>
  <c r="M439" i="48"/>
  <c r="N437" i="48"/>
  <c r="M437" i="48"/>
  <c r="O436" i="48"/>
  <c r="N436" i="48"/>
  <c r="M436" i="48"/>
  <c r="O434" i="48"/>
  <c r="N434" i="48"/>
  <c r="M434" i="48"/>
  <c r="O433" i="48"/>
  <c r="N433" i="48"/>
  <c r="M433" i="48"/>
  <c r="O432" i="48"/>
  <c r="N432" i="48"/>
  <c r="M432" i="48"/>
  <c r="O431" i="48"/>
  <c r="N431" i="48"/>
  <c r="M431" i="48"/>
  <c r="O430" i="48"/>
  <c r="N430" i="48"/>
  <c r="M430" i="48"/>
  <c r="N427" i="48"/>
  <c r="N426" i="48"/>
  <c r="N425" i="48"/>
  <c r="M425" i="48"/>
  <c r="O424" i="48"/>
  <c r="N424" i="48"/>
  <c r="M424" i="48"/>
  <c r="O423" i="48"/>
  <c r="N423" i="48"/>
  <c r="M423" i="48"/>
  <c r="O422" i="48"/>
  <c r="N422" i="48"/>
  <c r="M422" i="48"/>
  <c r="O421" i="48"/>
  <c r="N421" i="48"/>
  <c r="M421" i="48"/>
  <c r="O420" i="48"/>
  <c r="N420" i="48"/>
  <c r="M420" i="48"/>
  <c r="O419" i="48"/>
  <c r="N419" i="48"/>
  <c r="M419" i="48"/>
  <c r="O418" i="48"/>
  <c r="N418" i="48"/>
  <c r="M418" i="48"/>
  <c r="O417" i="48"/>
  <c r="N417" i="48"/>
  <c r="M417" i="48"/>
  <c r="O416" i="48"/>
  <c r="N416" i="48"/>
  <c r="M416" i="48"/>
  <c r="O415" i="48"/>
  <c r="N415" i="48"/>
  <c r="M415" i="48"/>
  <c r="O414" i="48"/>
  <c r="N414" i="48"/>
  <c r="M414" i="48"/>
  <c r="O413" i="48"/>
  <c r="N413" i="48"/>
  <c r="M413" i="48"/>
  <c r="O412" i="48"/>
  <c r="N412" i="48"/>
  <c r="M412" i="48"/>
  <c r="O411" i="48"/>
  <c r="N411" i="48"/>
  <c r="M411" i="48"/>
  <c r="O410" i="48"/>
  <c r="N410" i="48"/>
  <c r="I410" i="48"/>
  <c r="O409" i="48"/>
  <c r="N409" i="48"/>
  <c r="I409" i="48"/>
  <c r="M409" i="48" s="1"/>
  <c r="O408" i="48"/>
  <c r="N408" i="48"/>
  <c r="I408" i="48"/>
  <c r="O407" i="48"/>
  <c r="N407" i="48"/>
  <c r="M407" i="48"/>
  <c r="O406" i="48"/>
  <c r="N406" i="48"/>
  <c r="M406" i="48"/>
  <c r="O404" i="48"/>
  <c r="N404" i="48"/>
  <c r="M404" i="48"/>
  <c r="O403" i="48"/>
  <c r="N403" i="48"/>
  <c r="M403" i="48"/>
  <c r="O402" i="48"/>
  <c r="N402" i="48"/>
  <c r="M402" i="48"/>
  <c r="O401" i="48"/>
  <c r="N401" i="48"/>
  <c r="M401" i="48"/>
  <c r="O400" i="48"/>
  <c r="N400" i="48"/>
  <c r="M400" i="48"/>
  <c r="O399" i="48"/>
  <c r="N399" i="48"/>
  <c r="M399" i="48"/>
  <c r="O398" i="48"/>
  <c r="N398" i="48"/>
  <c r="I398" i="48"/>
  <c r="M398" i="48" s="1"/>
  <c r="N393" i="48"/>
  <c r="M393" i="48"/>
  <c r="O392" i="48"/>
  <c r="N392" i="48"/>
  <c r="M392" i="48"/>
  <c r="M390" i="48"/>
  <c r="O389" i="48"/>
  <c r="M389" i="48"/>
  <c r="O387" i="48"/>
  <c r="N387" i="48"/>
  <c r="M387" i="48"/>
  <c r="O386" i="48"/>
  <c r="N386" i="48"/>
  <c r="M386" i="48"/>
  <c r="O385" i="48"/>
  <c r="N385" i="48"/>
  <c r="M385" i="48"/>
  <c r="O384" i="48"/>
  <c r="N384" i="48"/>
  <c r="M384" i="48"/>
  <c r="O383" i="48"/>
  <c r="N383" i="48"/>
  <c r="M383" i="48"/>
  <c r="N378" i="48"/>
  <c r="M377" i="48"/>
  <c r="O376" i="48"/>
  <c r="M376" i="48"/>
  <c r="M374" i="48"/>
  <c r="O373" i="48"/>
  <c r="M373" i="48"/>
  <c r="O371" i="48"/>
  <c r="N371" i="48"/>
  <c r="M371" i="48"/>
  <c r="O370" i="48"/>
  <c r="N370" i="48"/>
  <c r="M370" i="48"/>
  <c r="O369" i="48"/>
  <c r="M369" i="48"/>
  <c r="O368" i="48"/>
  <c r="N368" i="48"/>
  <c r="M368" i="48"/>
  <c r="O367" i="48"/>
  <c r="M367" i="48"/>
  <c r="O366" i="48"/>
  <c r="N366" i="48"/>
  <c r="M366" i="48"/>
  <c r="O365" i="48"/>
  <c r="N365" i="48"/>
  <c r="M365" i="48"/>
  <c r="O364" i="48"/>
  <c r="N364" i="48"/>
  <c r="M364" i="48"/>
  <c r="O363" i="48"/>
  <c r="N363" i="48"/>
  <c r="M363" i="48"/>
  <c r="N361" i="48"/>
  <c r="N360" i="48"/>
  <c r="N359" i="48"/>
  <c r="I359" i="48"/>
  <c r="M359" i="48" s="1"/>
  <c r="O358" i="48"/>
  <c r="N358" i="48"/>
  <c r="M358" i="48"/>
  <c r="N356" i="48"/>
  <c r="M356" i="48"/>
  <c r="O355" i="48"/>
  <c r="N355" i="48"/>
  <c r="M355" i="48"/>
  <c r="O353" i="48"/>
  <c r="N353" i="48"/>
  <c r="M353" i="48"/>
  <c r="O352" i="48"/>
  <c r="N352" i="48"/>
  <c r="M352" i="48"/>
  <c r="O351" i="48"/>
  <c r="N351" i="48"/>
  <c r="M351" i="48"/>
  <c r="O350" i="48"/>
  <c r="N350" i="48"/>
  <c r="M350" i="48"/>
  <c r="O349" i="48"/>
  <c r="N349" i="48"/>
  <c r="M349" i="48"/>
  <c r="O348" i="48"/>
  <c r="N348" i="48"/>
  <c r="M348" i="48"/>
  <c r="O347" i="48"/>
  <c r="N347" i="48"/>
  <c r="M347" i="48"/>
  <c r="O346" i="48"/>
  <c r="N346" i="48"/>
  <c r="M346" i="48"/>
  <c r="N344" i="48"/>
  <c r="M344" i="48"/>
  <c r="O343" i="48"/>
  <c r="N343" i="48"/>
  <c r="M343" i="48"/>
  <c r="O341" i="48"/>
  <c r="N341" i="48"/>
  <c r="M341" i="48"/>
  <c r="N340" i="48"/>
  <c r="M340" i="48"/>
  <c r="O339" i="48"/>
  <c r="N339" i="48"/>
  <c r="M339" i="48"/>
  <c r="O337" i="48"/>
  <c r="N337" i="48"/>
  <c r="M337" i="48"/>
  <c r="O336" i="48"/>
  <c r="N336" i="48"/>
  <c r="M336" i="48"/>
  <c r="O335" i="48"/>
  <c r="N335" i="48"/>
  <c r="M335" i="48"/>
  <c r="N334" i="48"/>
  <c r="M334" i="48"/>
  <c r="N333" i="48"/>
  <c r="M333" i="48"/>
  <c r="O331" i="48"/>
  <c r="N331" i="48"/>
  <c r="M331" i="48"/>
  <c r="O330" i="48"/>
  <c r="N330" i="48"/>
  <c r="M330" i="48"/>
  <c r="O329" i="48"/>
  <c r="N329" i="48"/>
  <c r="M329" i="48"/>
  <c r="O328" i="48"/>
  <c r="N328" i="48"/>
  <c r="M328" i="48"/>
  <c r="O327" i="48"/>
  <c r="N327" i="48"/>
  <c r="M327" i="48"/>
  <c r="O326" i="48"/>
  <c r="N326" i="48"/>
  <c r="M326" i="48"/>
  <c r="O325" i="48"/>
  <c r="N325" i="48"/>
  <c r="M325" i="48"/>
  <c r="O324" i="48"/>
  <c r="N324" i="48"/>
  <c r="M324" i="48"/>
  <c r="O323" i="48"/>
  <c r="N323" i="48"/>
  <c r="M323" i="48"/>
  <c r="O322" i="48"/>
  <c r="N322" i="48"/>
  <c r="M322" i="48"/>
  <c r="O321" i="48"/>
  <c r="N321" i="48"/>
  <c r="M321" i="48"/>
  <c r="O320" i="48"/>
  <c r="N320" i="48"/>
  <c r="M320" i="48"/>
  <c r="O319" i="48"/>
  <c r="N319" i="48"/>
  <c r="M319" i="48"/>
  <c r="O318" i="48"/>
  <c r="N318" i="48"/>
  <c r="M318" i="48"/>
  <c r="O317" i="48"/>
  <c r="N317" i="48"/>
  <c r="M317" i="48"/>
  <c r="O316" i="48"/>
  <c r="N316" i="48"/>
  <c r="M316" i="48"/>
  <c r="O315" i="48"/>
  <c r="N315" i="48"/>
  <c r="M315" i="48"/>
  <c r="O314" i="48"/>
  <c r="N314" i="48"/>
  <c r="M314" i="48"/>
  <c r="O313" i="48"/>
  <c r="N313" i="48"/>
  <c r="M313" i="48"/>
  <c r="O312" i="48"/>
  <c r="N312" i="48"/>
  <c r="M312" i="48"/>
  <c r="O311" i="48"/>
  <c r="N311" i="48"/>
  <c r="M311" i="48"/>
  <c r="O310" i="48"/>
  <c r="N310" i="48"/>
  <c r="M310" i="48"/>
  <c r="O309" i="48"/>
  <c r="N309" i="48"/>
  <c r="M309" i="48"/>
  <c r="M308" i="48"/>
  <c r="O307" i="48"/>
  <c r="M307" i="48"/>
  <c r="O305" i="48"/>
  <c r="N305" i="48"/>
  <c r="M305" i="48"/>
  <c r="O304" i="48"/>
  <c r="N304" i="48"/>
  <c r="M304" i="48"/>
  <c r="M303" i="48"/>
  <c r="O302" i="48"/>
  <c r="M302" i="48"/>
  <c r="O300" i="48"/>
  <c r="N300" i="48"/>
  <c r="M300" i="48"/>
  <c r="O299" i="48"/>
  <c r="N299" i="48"/>
  <c r="M299" i="48"/>
  <c r="M298" i="48"/>
  <c r="O297" i="48"/>
  <c r="M297" i="48"/>
  <c r="O295" i="48"/>
  <c r="N295" i="48"/>
  <c r="M295" i="48"/>
  <c r="M294" i="48"/>
  <c r="O293" i="48"/>
  <c r="M293" i="48"/>
  <c r="M291" i="48"/>
  <c r="M290" i="48"/>
  <c r="M288" i="48"/>
  <c r="M287" i="48"/>
  <c r="O285" i="48"/>
  <c r="N285" i="48"/>
  <c r="M285" i="48"/>
  <c r="O284" i="48"/>
  <c r="N284" i="48"/>
  <c r="M284" i="48"/>
  <c r="M283" i="48"/>
  <c r="O282" i="48"/>
  <c r="M282" i="48"/>
  <c r="T280" i="48"/>
  <c r="M280" i="48"/>
  <c r="O279" i="48"/>
  <c r="M279" i="48"/>
  <c r="T277" i="48"/>
  <c r="M277" i="48"/>
  <c r="O276" i="48"/>
  <c r="M276" i="48"/>
  <c r="M274" i="48"/>
  <c r="M273" i="48"/>
  <c r="O271" i="48"/>
  <c r="N271" i="48"/>
  <c r="M271" i="48"/>
  <c r="O270" i="48"/>
  <c r="N270" i="48"/>
  <c r="M270" i="48"/>
  <c r="M269" i="48"/>
  <c r="O268" i="48"/>
  <c r="M268" i="48"/>
  <c r="M266" i="48"/>
  <c r="O265" i="48"/>
  <c r="M265" i="48"/>
  <c r="O263" i="48"/>
  <c r="N263" i="48"/>
  <c r="M263" i="48"/>
  <c r="N262" i="48"/>
  <c r="M262" i="48"/>
  <c r="N261" i="48"/>
  <c r="M261" i="48"/>
  <c r="N260" i="48"/>
  <c r="M260" i="48"/>
  <c r="O258" i="48"/>
  <c r="N258" i="48"/>
  <c r="M258" i="48"/>
  <c r="O257" i="48"/>
  <c r="N257" i="48"/>
  <c r="M257" i="48"/>
  <c r="O256" i="48"/>
  <c r="N256" i="48"/>
  <c r="M256" i="48"/>
  <c r="O255" i="48"/>
  <c r="N255" i="48"/>
  <c r="M255" i="48"/>
  <c r="O254" i="48"/>
  <c r="N254" i="48"/>
  <c r="M254" i="48"/>
  <c r="O253" i="48"/>
  <c r="N253" i="48"/>
  <c r="M253" i="48"/>
  <c r="O251" i="48"/>
  <c r="N251" i="48"/>
  <c r="M251" i="48"/>
  <c r="O250" i="48"/>
  <c r="N250" i="48"/>
  <c r="M250" i="48"/>
  <c r="O249" i="48"/>
  <c r="N249" i="48"/>
  <c r="M249" i="48"/>
  <c r="O248" i="48"/>
  <c r="N248" i="48"/>
  <c r="M248" i="48"/>
  <c r="O247" i="48"/>
  <c r="N247" i="48"/>
  <c r="M247" i="48"/>
  <c r="O246" i="48"/>
  <c r="N246" i="48"/>
  <c r="M246" i="48"/>
  <c r="O245" i="48"/>
  <c r="N245" i="48"/>
  <c r="M245" i="48"/>
  <c r="O244" i="48"/>
  <c r="N244" i="48"/>
  <c r="M244" i="48"/>
  <c r="M243" i="48"/>
  <c r="M242" i="48"/>
  <c r="N240" i="48"/>
  <c r="M240" i="48"/>
  <c r="N239" i="48"/>
  <c r="M239" i="48"/>
  <c r="M238" i="48"/>
  <c r="M237" i="48"/>
  <c r="N235" i="48"/>
  <c r="M235" i="48"/>
  <c r="M234" i="48"/>
  <c r="M233" i="48"/>
  <c r="T231" i="48"/>
  <c r="N231" i="48"/>
  <c r="M231" i="48"/>
  <c r="O230" i="48"/>
  <c r="N230" i="48"/>
  <c r="M230" i="48"/>
  <c r="O228" i="48"/>
  <c r="N228" i="48"/>
  <c r="M228" i="48"/>
  <c r="O227" i="48"/>
  <c r="N227" i="48"/>
  <c r="M227" i="48"/>
  <c r="O226" i="48"/>
  <c r="N226" i="48"/>
  <c r="M226" i="48"/>
  <c r="M225" i="48"/>
  <c r="O224" i="48"/>
  <c r="M224" i="48"/>
  <c r="O222" i="48"/>
  <c r="N222" i="48"/>
  <c r="M222" i="48"/>
  <c r="M221" i="48"/>
  <c r="O220" i="48"/>
  <c r="M220" i="48"/>
  <c r="N218" i="48"/>
  <c r="M218" i="48"/>
  <c r="I217" i="48"/>
  <c r="M217" i="48" s="1"/>
  <c r="O216" i="48"/>
  <c r="I216" i="48"/>
  <c r="M216" i="48" s="1"/>
  <c r="I214" i="48"/>
  <c r="M214" i="48" s="1"/>
  <c r="I213" i="48"/>
  <c r="M213" i="48" s="1"/>
  <c r="N211" i="48"/>
  <c r="M211" i="48"/>
  <c r="N210" i="48"/>
  <c r="M210" i="48"/>
  <c r="N209" i="48"/>
  <c r="M209" i="48"/>
  <c r="N208" i="48"/>
  <c r="M208" i="48"/>
  <c r="O207" i="48"/>
  <c r="N207" i="48"/>
  <c r="M207" i="48"/>
  <c r="N206" i="48"/>
  <c r="M206" i="48"/>
  <c r="N205" i="48"/>
  <c r="M205" i="48"/>
  <c r="N204" i="48"/>
  <c r="M204" i="48"/>
  <c r="N203" i="48"/>
  <c r="M203" i="48"/>
  <c r="N202" i="48"/>
  <c r="M202" i="48"/>
  <c r="M201" i="48"/>
  <c r="M200" i="48"/>
  <c r="M198" i="48"/>
  <c r="M197" i="48"/>
  <c r="O195" i="48"/>
  <c r="N195" i="48"/>
  <c r="M195" i="48"/>
  <c r="O194" i="48"/>
  <c r="N194" i="48"/>
  <c r="M194" i="48"/>
  <c r="N193" i="48"/>
  <c r="M193" i="48"/>
  <c r="N192" i="48"/>
  <c r="M192" i="48"/>
  <c r="N191" i="48"/>
  <c r="M191" i="48"/>
  <c r="N190" i="48"/>
  <c r="M190" i="48"/>
  <c r="O189" i="48"/>
  <c r="N189" i="48"/>
  <c r="M189" i="48"/>
  <c r="O188" i="48"/>
  <c r="N188" i="48"/>
  <c r="M188" i="48"/>
  <c r="O187" i="48"/>
  <c r="N187" i="48"/>
  <c r="M187" i="48"/>
  <c r="N185" i="48"/>
  <c r="M185" i="48"/>
  <c r="O184" i="48"/>
  <c r="N184" i="48"/>
  <c r="M184" i="48"/>
  <c r="N183" i="48"/>
  <c r="M183" i="48"/>
  <c r="O182" i="48"/>
  <c r="N182" i="48"/>
  <c r="M182" i="48"/>
  <c r="N181" i="48"/>
  <c r="M181" i="48"/>
  <c r="O180" i="48"/>
  <c r="N180" i="48"/>
  <c r="M180" i="48"/>
  <c r="O178" i="48"/>
  <c r="N178" i="48"/>
  <c r="M178" i="48"/>
  <c r="O177" i="48"/>
  <c r="N177" i="48"/>
  <c r="M177" i="48"/>
  <c r="O176" i="48"/>
  <c r="N176" i="48"/>
  <c r="M176" i="48"/>
  <c r="O175" i="48"/>
  <c r="N175" i="48"/>
  <c r="M175" i="48"/>
  <c r="O174" i="48"/>
  <c r="N174" i="48"/>
  <c r="M174" i="48"/>
  <c r="O173" i="48"/>
  <c r="N173" i="48"/>
  <c r="M173" i="48"/>
  <c r="N171" i="48"/>
  <c r="M171" i="48"/>
  <c r="O170" i="48"/>
  <c r="N170" i="48"/>
  <c r="M170" i="48"/>
  <c r="O168" i="48"/>
  <c r="N168" i="48"/>
  <c r="M168" i="48"/>
  <c r="O167" i="48"/>
  <c r="N167" i="48"/>
  <c r="M167" i="48"/>
  <c r="O166" i="48"/>
  <c r="N166" i="48"/>
  <c r="M166" i="48"/>
  <c r="O165" i="48"/>
  <c r="N165" i="48"/>
  <c r="M165" i="48"/>
  <c r="O164" i="48"/>
  <c r="N164" i="48"/>
  <c r="M164" i="48"/>
  <c r="O163" i="48"/>
  <c r="N163" i="48"/>
  <c r="M163" i="48"/>
  <c r="O162" i="48"/>
  <c r="N162" i="48"/>
  <c r="M162" i="48"/>
  <c r="O161" i="48"/>
  <c r="N161" i="48"/>
  <c r="M161" i="48"/>
  <c r="O160" i="48"/>
  <c r="N160" i="48"/>
  <c r="M160" i="48"/>
  <c r="M159" i="48"/>
  <c r="O158" i="48"/>
  <c r="M158" i="48"/>
  <c r="O156" i="48"/>
  <c r="N156" i="48"/>
  <c r="M156" i="48"/>
  <c r="O155" i="48"/>
  <c r="N155" i="48"/>
  <c r="M155" i="48"/>
  <c r="M154" i="48"/>
  <c r="O153" i="48"/>
  <c r="M153" i="48"/>
  <c r="M145" i="48"/>
  <c r="M144" i="48"/>
  <c r="M142" i="48"/>
  <c r="O141" i="48"/>
  <c r="M141" i="48"/>
  <c r="O139" i="48"/>
  <c r="N139" i="48"/>
  <c r="M139" i="48"/>
  <c r="O138" i="48"/>
  <c r="N138" i="48"/>
  <c r="M138" i="48"/>
  <c r="O137" i="48"/>
  <c r="N137" i="48"/>
  <c r="M137" i="48"/>
  <c r="N136" i="48"/>
  <c r="M136" i="48"/>
  <c r="O135" i="48"/>
  <c r="N135" i="48"/>
  <c r="M135" i="48"/>
  <c r="O134" i="48"/>
  <c r="N134" i="48"/>
  <c r="M134" i="48"/>
  <c r="M133" i="48"/>
  <c r="O132" i="48"/>
  <c r="M132" i="48"/>
  <c r="O130" i="48"/>
  <c r="N130" i="48"/>
  <c r="M130" i="48"/>
  <c r="O129" i="48"/>
  <c r="N129" i="48"/>
  <c r="M129" i="48"/>
  <c r="O128" i="48"/>
  <c r="N128" i="48"/>
  <c r="M128" i="48"/>
  <c r="O127" i="48"/>
  <c r="N127" i="48"/>
  <c r="M127" i="48"/>
  <c r="O126" i="48"/>
  <c r="N126" i="48"/>
  <c r="M126" i="48"/>
  <c r="O125" i="48"/>
  <c r="N125" i="48"/>
  <c r="M125" i="48"/>
  <c r="M124" i="48"/>
  <c r="O123" i="48"/>
  <c r="M123" i="48"/>
  <c r="N121" i="48"/>
  <c r="M121" i="48"/>
  <c r="O120" i="48"/>
  <c r="N120" i="48"/>
  <c r="M120" i="48"/>
  <c r="N118" i="48"/>
  <c r="M118" i="48"/>
  <c r="O117" i="48"/>
  <c r="N117" i="48"/>
  <c r="M117" i="48"/>
  <c r="O115" i="48"/>
  <c r="N115" i="48"/>
  <c r="M115" i="48"/>
  <c r="N114" i="48"/>
  <c r="M114" i="48"/>
  <c r="N113" i="48"/>
  <c r="M113" i="48"/>
  <c r="N112" i="48"/>
  <c r="M112" i="48"/>
  <c r="N111" i="48"/>
  <c r="M111" i="48"/>
  <c r="N109" i="48"/>
  <c r="M109" i="48"/>
  <c r="O108" i="48"/>
  <c r="N108" i="48"/>
  <c r="M108" i="48"/>
  <c r="O107" i="48"/>
  <c r="N107" i="48"/>
  <c r="M107" i="48"/>
  <c r="O106" i="48"/>
  <c r="N106" i="48"/>
  <c r="M106" i="48"/>
  <c r="O105" i="48"/>
  <c r="N105" i="48"/>
  <c r="M105" i="48"/>
  <c r="O104" i="48"/>
  <c r="N104" i="48"/>
  <c r="M104" i="48"/>
  <c r="O103" i="48"/>
  <c r="N103" i="48"/>
  <c r="M103" i="48"/>
  <c r="O102" i="48"/>
  <c r="N102" i="48"/>
  <c r="M102" i="48"/>
  <c r="O101" i="48"/>
  <c r="N101" i="48"/>
  <c r="M101" i="48"/>
  <c r="O99" i="48"/>
  <c r="N99" i="48"/>
  <c r="M99" i="48"/>
  <c r="O98" i="48"/>
  <c r="N98" i="48"/>
  <c r="M98" i="48"/>
  <c r="O97" i="48"/>
  <c r="N97" i="48"/>
  <c r="M97" i="48"/>
  <c r="O96" i="48"/>
  <c r="N96" i="48"/>
  <c r="M96" i="48"/>
  <c r="O95" i="48"/>
  <c r="N95" i="48"/>
  <c r="M95" i="48"/>
  <c r="O93" i="48"/>
  <c r="O91" i="48"/>
  <c r="M91" i="48"/>
  <c r="O90" i="48"/>
  <c r="N90" i="48"/>
  <c r="M90" i="48"/>
  <c r="O89" i="48"/>
  <c r="N89" i="48"/>
  <c r="M89" i="48"/>
  <c r="O88" i="48"/>
  <c r="N88" i="48"/>
  <c r="M88" i="48"/>
  <c r="O87" i="48"/>
  <c r="N87" i="48"/>
  <c r="M87" i="48"/>
  <c r="O86" i="48"/>
  <c r="N86" i="48"/>
  <c r="M86" i="48"/>
  <c r="O85" i="48"/>
  <c r="N85" i="48"/>
  <c r="M85" i="48"/>
  <c r="O84" i="48"/>
  <c r="N84" i="48"/>
  <c r="M84" i="48"/>
  <c r="T83" i="48"/>
  <c r="M83" i="48"/>
  <c r="O82" i="48"/>
  <c r="M82" i="48"/>
  <c r="M80" i="48"/>
  <c r="O79" i="48"/>
  <c r="M79" i="48"/>
  <c r="O77" i="48"/>
  <c r="N77" i="48"/>
  <c r="M77" i="48"/>
  <c r="O76" i="48"/>
  <c r="N76" i="48"/>
  <c r="M76" i="48"/>
  <c r="O75" i="48"/>
  <c r="N75" i="48"/>
  <c r="M75" i="48"/>
  <c r="O74" i="48"/>
  <c r="N74" i="48"/>
  <c r="M74" i="48"/>
  <c r="O73" i="48"/>
  <c r="N73" i="48"/>
  <c r="M73" i="48"/>
  <c r="O72" i="48"/>
  <c r="N72" i="48"/>
  <c r="M72" i="48"/>
  <c r="O71" i="48"/>
  <c r="N71" i="48"/>
  <c r="M71" i="48"/>
  <c r="O69" i="48"/>
  <c r="N69" i="48"/>
  <c r="M69" i="48"/>
  <c r="T68" i="48"/>
  <c r="N68" i="48"/>
  <c r="M68" i="48"/>
  <c r="O67" i="48"/>
  <c r="N67" i="48"/>
  <c r="M67" i="48"/>
  <c r="T65" i="48"/>
  <c r="M65" i="48"/>
  <c r="O64" i="48"/>
  <c r="M64" i="48"/>
  <c r="T62" i="48"/>
  <c r="M62" i="48"/>
  <c r="O61" i="48"/>
  <c r="M61" i="48"/>
  <c r="O59" i="48"/>
  <c r="N59" i="48"/>
  <c r="M59" i="48"/>
  <c r="O58" i="48"/>
  <c r="N58" i="48"/>
  <c r="M58" i="48"/>
  <c r="O57" i="48"/>
  <c r="N57" i="48"/>
  <c r="M57" i="48"/>
  <c r="O56" i="48"/>
  <c r="N56" i="48"/>
  <c r="M56" i="48"/>
  <c r="O55" i="48"/>
  <c r="N55" i="48"/>
  <c r="M55" i="48"/>
  <c r="O54" i="48"/>
  <c r="N54" i="48"/>
  <c r="M54" i="48"/>
  <c r="O53" i="48"/>
  <c r="N53" i="48"/>
  <c r="M53" i="48"/>
  <c r="N51" i="48"/>
  <c r="M51" i="48"/>
  <c r="O50" i="48"/>
  <c r="N50" i="48"/>
  <c r="M50" i="48"/>
  <c r="O49" i="48"/>
  <c r="N49" i="48"/>
  <c r="M49" i="48"/>
  <c r="O48" i="48"/>
  <c r="N48" i="48"/>
  <c r="M48" i="48"/>
  <c r="T47" i="48"/>
  <c r="N47" i="48"/>
  <c r="M47" i="48"/>
  <c r="O46" i="48"/>
  <c r="N46" i="48"/>
  <c r="M46" i="48"/>
  <c r="O44" i="48"/>
  <c r="N44" i="48"/>
  <c r="M44" i="48"/>
  <c r="O43" i="48"/>
  <c r="N43" i="48"/>
  <c r="M43" i="48"/>
  <c r="M42" i="48"/>
  <c r="O41" i="48"/>
  <c r="M41" i="48"/>
  <c r="O39" i="48"/>
  <c r="N39" i="48"/>
  <c r="M39" i="48"/>
  <c r="O38" i="48"/>
  <c r="N38" i="48"/>
  <c r="M38" i="48"/>
  <c r="M37" i="48"/>
  <c r="O36" i="48"/>
  <c r="M36" i="48"/>
  <c r="O34" i="48"/>
  <c r="N34" i="48"/>
  <c r="M34" i="48"/>
  <c r="O33" i="48"/>
  <c r="N33" i="48"/>
  <c r="M33" i="48"/>
  <c r="M32" i="48"/>
  <c r="O31" i="48"/>
  <c r="M31" i="48"/>
  <c r="O29" i="48"/>
  <c r="N29" i="48"/>
  <c r="M29" i="48"/>
  <c r="M28" i="48"/>
  <c r="O27" i="48"/>
  <c r="M27" i="48"/>
  <c r="M25" i="48"/>
  <c r="O24" i="48"/>
  <c r="M24" i="48"/>
  <c r="O22" i="48"/>
  <c r="N22" i="48"/>
  <c r="M22" i="48"/>
  <c r="N21" i="48"/>
  <c r="M21" i="48"/>
  <c r="O20" i="48"/>
  <c r="N20" i="48"/>
  <c r="M20" i="48"/>
  <c r="M19" i="48"/>
  <c r="M18" i="48"/>
  <c r="M16" i="48"/>
  <c r="O15" i="48"/>
  <c r="M15" i="48"/>
  <c r="N13" i="48"/>
  <c r="M13" i="48"/>
  <c r="O12" i="48"/>
  <c r="N12" i="48"/>
  <c r="M12" i="48"/>
  <c r="O11" i="48"/>
  <c r="N11" i="48"/>
  <c r="M11" i="48"/>
  <c r="O10" i="48"/>
  <c r="N10" i="48"/>
  <c r="M10" i="48"/>
  <c r="O9" i="48"/>
  <c r="Q9" i="48" s="1"/>
  <c r="N9" i="48"/>
  <c r="M9" i="48"/>
  <c r="T408" i="48" l="1"/>
  <c r="T410" i="48"/>
  <c r="Q11" i="48"/>
  <c r="P11" i="48"/>
  <c r="P22" i="48"/>
  <c r="Q22" i="48"/>
  <c r="P24" i="48"/>
  <c r="Q24" i="48"/>
  <c r="P34" i="48"/>
  <c r="Q34" i="48"/>
  <c r="P36" i="48"/>
  <c r="Q36" i="48"/>
  <c r="P38" i="48"/>
  <c r="Q38" i="48"/>
  <c r="P44" i="48"/>
  <c r="Q44" i="48"/>
  <c r="Q49" i="48"/>
  <c r="P49" i="48"/>
  <c r="Q53" i="48"/>
  <c r="P53" i="48"/>
  <c r="T55" i="48"/>
  <c r="Q55" i="48"/>
  <c r="P55" i="48"/>
  <c r="T57" i="48"/>
  <c r="Q57" i="48"/>
  <c r="P57" i="48"/>
  <c r="T59" i="48"/>
  <c r="Q59" i="48"/>
  <c r="P59" i="48"/>
  <c r="Q61" i="48"/>
  <c r="P61" i="48"/>
  <c r="P64" i="48"/>
  <c r="Q64" i="48"/>
  <c r="T71" i="48"/>
  <c r="Q71" i="48"/>
  <c r="P71" i="48"/>
  <c r="T73" i="48"/>
  <c r="Q73" i="48"/>
  <c r="P73" i="48"/>
  <c r="T75" i="48"/>
  <c r="Q75" i="48"/>
  <c r="P75" i="48"/>
  <c r="T77" i="48"/>
  <c r="Q77" i="48"/>
  <c r="P77" i="48"/>
  <c r="Q79" i="48"/>
  <c r="P79" i="48"/>
  <c r="T84" i="48"/>
  <c r="P84" i="48"/>
  <c r="Q84" i="48"/>
  <c r="T86" i="48"/>
  <c r="P86" i="48"/>
  <c r="Q86" i="48"/>
  <c r="T88" i="48"/>
  <c r="P88" i="48"/>
  <c r="Q88" i="48"/>
  <c r="T90" i="48"/>
  <c r="P90" i="48"/>
  <c r="Q90" i="48"/>
  <c r="Q91" i="48"/>
  <c r="P91" i="48"/>
  <c r="Q95" i="48"/>
  <c r="P95" i="48"/>
  <c r="Q97" i="48"/>
  <c r="P97" i="48"/>
  <c r="Q99" i="48"/>
  <c r="P99" i="48"/>
  <c r="P102" i="48"/>
  <c r="Q102" i="48"/>
  <c r="P104" i="48"/>
  <c r="Q104" i="48"/>
  <c r="P106" i="48"/>
  <c r="Q106" i="48"/>
  <c r="P108" i="48"/>
  <c r="Q108" i="48"/>
  <c r="Q117" i="48"/>
  <c r="P117" i="48"/>
  <c r="P126" i="48"/>
  <c r="Q126" i="48"/>
  <c r="P128" i="48"/>
  <c r="Q128" i="48"/>
  <c r="P130" i="48"/>
  <c r="Q130" i="48"/>
  <c r="T132" i="48"/>
  <c r="P132" i="48"/>
  <c r="Q132" i="48"/>
  <c r="P134" i="48"/>
  <c r="Q134" i="48"/>
  <c r="Q137" i="48"/>
  <c r="P137" i="48"/>
  <c r="Q139" i="48"/>
  <c r="P139" i="48"/>
  <c r="Q141" i="48"/>
  <c r="P141" i="48"/>
  <c r="P156" i="48"/>
  <c r="Q156" i="48"/>
  <c r="P158" i="48"/>
  <c r="Q158" i="48"/>
  <c r="P160" i="48"/>
  <c r="Q160" i="48"/>
  <c r="P162" i="48"/>
  <c r="Q162" i="48"/>
  <c r="P164" i="48"/>
  <c r="Q164" i="48"/>
  <c r="P166" i="48"/>
  <c r="Q166" i="48"/>
  <c r="P168" i="48"/>
  <c r="Q168" i="48"/>
  <c r="Q173" i="48"/>
  <c r="P173" i="48"/>
  <c r="Q175" i="48"/>
  <c r="P175" i="48"/>
  <c r="Q177" i="48"/>
  <c r="P177" i="48"/>
  <c r="P180" i="48"/>
  <c r="Q180" i="48"/>
  <c r="P184" i="48"/>
  <c r="Q184" i="48"/>
  <c r="P188" i="48"/>
  <c r="Q188" i="48"/>
  <c r="P194" i="48"/>
  <c r="Q194" i="48"/>
  <c r="Q207" i="48"/>
  <c r="P207" i="48"/>
  <c r="P216" i="48"/>
  <c r="Q216" i="48"/>
  <c r="T227" i="48"/>
  <c r="Q227" i="48"/>
  <c r="P227" i="48"/>
  <c r="T230" i="48"/>
  <c r="P230" i="48"/>
  <c r="Q230" i="48"/>
  <c r="P244" i="48"/>
  <c r="Q244" i="48"/>
  <c r="P246" i="48"/>
  <c r="Q246" i="48"/>
  <c r="P248" i="48"/>
  <c r="Q248" i="48"/>
  <c r="T250" i="48"/>
  <c r="P250" i="48"/>
  <c r="Q250" i="48"/>
  <c r="T253" i="48"/>
  <c r="Q253" i="48"/>
  <c r="P253" i="48"/>
  <c r="T255" i="48"/>
  <c r="Q255" i="48"/>
  <c r="P255" i="48"/>
  <c r="T257" i="48"/>
  <c r="Q257" i="48"/>
  <c r="P257" i="48"/>
  <c r="T263" i="48"/>
  <c r="Q263" i="48"/>
  <c r="P263" i="48"/>
  <c r="Q265" i="48"/>
  <c r="P265" i="48"/>
  <c r="T271" i="48"/>
  <c r="Q271" i="48"/>
  <c r="P271" i="48"/>
  <c r="P276" i="48"/>
  <c r="Q276" i="48"/>
  <c r="Q279" i="48"/>
  <c r="P279" i="48"/>
  <c r="P282" i="48"/>
  <c r="Q282" i="48"/>
  <c r="T284" i="48"/>
  <c r="P284" i="48"/>
  <c r="Q284" i="48"/>
  <c r="P300" i="48"/>
  <c r="Q300" i="48"/>
  <c r="P302" i="48"/>
  <c r="Q302" i="48"/>
  <c r="P304" i="48"/>
  <c r="Q304" i="48"/>
  <c r="P310" i="48"/>
  <c r="Q310" i="48"/>
  <c r="P312" i="48"/>
  <c r="Q312" i="48"/>
  <c r="P314" i="48"/>
  <c r="Q314" i="48"/>
  <c r="P316" i="48"/>
  <c r="Q316" i="48"/>
  <c r="P318" i="48"/>
  <c r="Q318" i="48"/>
  <c r="P320" i="48"/>
  <c r="Q320" i="48"/>
  <c r="P322" i="48"/>
  <c r="Q322" i="48"/>
  <c r="P324" i="48"/>
  <c r="Q324" i="48"/>
  <c r="Q326" i="48"/>
  <c r="P326" i="48"/>
  <c r="Q328" i="48"/>
  <c r="P328" i="48"/>
  <c r="Q330" i="48"/>
  <c r="P330" i="48"/>
  <c r="Q335" i="48"/>
  <c r="P335" i="48"/>
  <c r="Q337" i="48"/>
  <c r="P337" i="48"/>
  <c r="Q341" i="48"/>
  <c r="P341" i="48"/>
  <c r="Q346" i="48"/>
  <c r="P346" i="48"/>
  <c r="Q348" i="48"/>
  <c r="P348" i="48"/>
  <c r="Q350" i="48"/>
  <c r="P350" i="48"/>
  <c r="T352" i="48"/>
  <c r="Q352" i="48"/>
  <c r="P352" i="48"/>
  <c r="T355" i="48"/>
  <c r="Q355" i="48"/>
  <c r="P355" i="48"/>
  <c r="Q363" i="48"/>
  <c r="P363" i="48"/>
  <c r="Q365" i="48"/>
  <c r="P365" i="48"/>
  <c r="Q368" i="48"/>
  <c r="P368" i="48"/>
  <c r="Q369" i="48"/>
  <c r="P369" i="48"/>
  <c r="Q371" i="48"/>
  <c r="P371" i="48"/>
  <c r="Q373" i="48"/>
  <c r="P373" i="48"/>
  <c r="Q383" i="48"/>
  <c r="P383" i="48"/>
  <c r="Q385" i="48"/>
  <c r="P385" i="48"/>
  <c r="Q387" i="48"/>
  <c r="P387" i="48"/>
  <c r="Q389" i="48"/>
  <c r="P389" i="48"/>
  <c r="Q392" i="48"/>
  <c r="P392" i="48"/>
  <c r="Q399" i="48"/>
  <c r="P399" i="48"/>
  <c r="Q401" i="48"/>
  <c r="P401" i="48"/>
  <c r="Q403" i="48"/>
  <c r="P403" i="48"/>
  <c r="Q406" i="48"/>
  <c r="P406" i="48"/>
  <c r="Q408" i="48"/>
  <c r="P408" i="48"/>
  <c r="Q410" i="48"/>
  <c r="P410" i="48"/>
  <c r="Q412" i="48"/>
  <c r="P412" i="48"/>
  <c r="Q414" i="48"/>
  <c r="P414" i="48"/>
  <c r="Q416" i="48"/>
  <c r="P416" i="48"/>
  <c r="Q418" i="48"/>
  <c r="P418" i="48"/>
  <c r="Q420" i="48"/>
  <c r="P420" i="48"/>
  <c r="Q422" i="48"/>
  <c r="P422" i="48"/>
  <c r="Q424" i="48"/>
  <c r="P424" i="48"/>
  <c r="Q431" i="48"/>
  <c r="P431" i="48"/>
  <c r="Q433" i="48"/>
  <c r="P433" i="48"/>
  <c r="Q436" i="48"/>
  <c r="P436" i="48"/>
  <c r="Q442" i="48"/>
  <c r="P442" i="48"/>
  <c r="P18" i="48"/>
  <c r="Q18" i="48"/>
  <c r="Q111" i="48"/>
  <c r="P111" i="48"/>
  <c r="Q113" i="48"/>
  <c r="P113" i="48"/>
  <c r="P136" i="48"/>
  <c r="Q136" i="48"/>
  <c r="P190" i="48"/>
  <c r="Q190" i="48"/>
  <c r="Q193" i="48"/>
  <c r="P193" i="48"/>
  <c r="O201" i="48"/>
  <c r="P200" i="48"/>
  <c r="Q200" i="48"/>
  <c r="Q205" i="48"/>
  <c r="P205" i="48"/>
  <c r="P208" i="48"/>
  <c r="Q208" i="48"/>
  <c r="Q213" i="48"/>
  <c r="P213" i="48"/>
  <c r="P210" i="48"/>
  <c r="Q210" i="48"/>
  <c r="O234" i="48"/>
  <c r="Q233" i="48"/>
  <c r="P233" i="48"/>
  <c r="Q238" i="48"/>
  <c r="Q237" i="48"/>
  <c r="P237" i="48"/>
  <c r="O243" i="48"/>
  <c r="P242" i="48"/>
  <c r="Q242" i="48"/>
  <c r="P260" i="48"/>
  <c r="Q260" i="48"/>
  <c r="T262" i="48"/>
  <c r="P262" i="48"/>
  <c r="Q262" i="48"/>
  <c r="Q287" i="48"/>
  <c r="P287" i="48"/>
  <c r="O334" i="48"/>
  <c r="Q333" i="48"/>
  <c r="P333" i="48"/>
  <c r="Q203" i="48"/>
  <c r="P203" i="48"/>
  <c r="Q51" i="48"/>
  <c r="P51" i="48"/>
  <c r="P10" i="48"/>
  <c r="Q10" i="48"/>
  <c r="P12" i="48"/>
  <c r="Q12" i="48"/>
  <c r="T15" i="48"/>
  <c r="Q15" i="48"/>
  <c r="P15" i="48"/>
  <c r="P20" i="48"/>
  <c r="Q20" i="48"/>
  <c r="Q27" i="48"/>
  <c r="P27" i="48"/>
  <c r="Q29" i="48"/>
  <c r="P29" i="48"/>
  <c r="Q31" i="48"/>
  <c r="P31" i="48"/>
  <c r="Q33" i="48"/>
  <c r="P33" i="48"/>
  <c r="Q39" i="48"/>
  <c r="P39" i="48"/>
  <c r="Q41" i="48"/>
  <c r="P41" i="48"/>
  <c r="Q43" i="48"/>
  <c r="P43" i="48"/>
  <c r="P46" i="48"/>
  <c r="Q46" i="48"/>
  <c r="P48" i="48"/>
  <c r="Q48" i="48"/>
  <c r="P50" i="48"/>
  <c r="Q50" i="48"/>
  <c r="P54" i="48"/>
  <c r="Q54" i="48"/>
  <c r="T56" i="48"/>
  <c r="P56" i="48"/>
  <c r="Q56" i="48"/>
  <c r="T58" i="48"/>
  <c r="P58" i="48"/>
  <c r="Q58" i="48"/>
  <c r="T67" i="48"/>
  <c r="Q67" i="48"/>
  <c r="P67" i="48"/>
  <c r="T69" i="48"/>
  <c r="Q69" i="48"/>
  <c r="P69" i="48"/>
  <c r="T72" i="48"/>
  <c r="P72" i="48"/>
  <c r="Q72" i="48"/>
  <c r="T74" i="48"/>
  <c r="P74" i="48"/>
  <c r="Q74" i="48"/>
  <c r="T76" i="48"/>
  <c r="P76" i="48"/>
  <c r="Q76" i="48"/>
  <c r="P82" i="48"/>
  <c r="Q82" i="48"/>
  <c r="T85" i="48"/>
  <c r="Q85" i="48"/>
  <c r="P85" i="48"/>
  <c r="T87" i="48"/>
  <c r="Q87" i="48"/>
  <c r="P87" i="48"/>
  <c r="T89" i="48"/>
  <c r="Q89" i="48"/>
  <c r="P89" i="48"/>
  <c r="Q93" i="48"/>
  <c r="P93" i="48"/>
  <c r="P96" i="48"/>
  <c r="Q96" i="48"/>
  <c r="P98" i="48"/>
  <c r="Q98" i="48"/>
  <c r="Q101" i="48"/>
  <c r="P101" i="48"/>
  <c r="Q103" i="48"/>
  <c r="P103" i="48"/>
  <c r="Q105" i="48"/>
  <c r="P105" i="48"/>
  <c r="Q107" i="48"/>
  <c r="P107" i="48"/>
  <c r="Q115" i="48"/>
  <c r="P115" i="48"/>
  <c r="P120" i="48"/>
  <c r="Q120" i="48"/>
  <c r="T123" i="48"/>
  <c r="Q123" i="48"/>
  <c r="P123" i="48"/>
  <c r="Q125" i="48"/>
  <c r="P125" i="48"/>
  <c r="Q127" i="48"/>
  <c r="P127" i="48"/>
  <c r="Q129" i="48"/>
  <c r="P129" i="48"/>
  <c r="Q135" i="48"/>
  <c r="P135" i="48"/>
  <c r="P138" i="48"/>
  <c r="Q138" i="48"/>
  <c r="Q153" i="48"/>
  <c r="P153" i="48"/>
  <c r="Q155" i="48"/>
  <c r="P155" i="48"/>
  <c r="Q161" i="48"/>
  <c r="P161" i="48"/>
  <c r="Q163" i="48"/>
  <c r="P163" i="48"/>
  <c r="Q165" i="48"/>
  <c r="P165" i="48"/>
  <c r="Q167" i="48"/>
  <c r="P167" i="48"/>
  <c r="P170" i="48"/>
  <c r="Q170" i="48"/>
  <c r="P174" i="48"/>
  <c r="Q174" i="48"/>
  <c r="P176" i="48"/>
  <c r="Q176" i="48"/>
  <c r="P178" i="48"/>
  <c r="Q178" i="48"/>
  <c r="P182" i="48"/>
  <c r="Q182" i="48"/>
  <c r="Q187" i="48"/>
  <c r="P187" i="48"/>
  <c r="Q189" i="48"/>
  <c r="P189" i="48"/>
  <c r="Q195" i="48"/>
  <c r="P195" i="48"/>
  <c r="P220" i="48"/>
  <c r="Q220" i="48"/>
  <c r="T222" i="48"/>
  <c r="P222" i="48"/>
  <c r="Q222" i="48"/>
  <c r="P224" i="48"/>
  <c r="Q224" i="48"/>
  <c r="T226" i="48"/>
  <c r="P226" i="48"/>
  <c r="Q226" i="48"/>
  <c r="T228" i="48"/>
  <c r="P228" i="48"/>
  <c r="Q228" i="48"/>
  <c r="Q245" i="48"/>
  <c r="P245" i="48"/>
  <c r="Q247" i="48"/>
  <c r="P247" i="48"/>
  <c r="Q249" i="48"/>
  <c r="P249" i="48"/>
  <c r="T251" i="48"/>
  <c r="Q251" i="48"/>
  <c r="P251" i="48"/>
  <c r="T254" i="48"/>
  <c r="P254" i="48"/>
  <c r="Q254" i="48"/>
  <c r="T256" i="48"/>
  <c r="P256" i="48"/>
  <c r="Q256" i="48"/>
  <c r="T258" i="48"/>
  <c r="P258" i="48"/>
  <c r="Q258" i="48"/>
  <c r="P268" i="48"/>
  <c r="Q268" i="48"/>
  <c r="T270" i="48"/>
  <c r="P270" i="48"/>
  <c r="Q270" i="48"/>
  <c r="T285" i="48"/>
  <c r="Q285" i="48"/>
  <c r="P285" i="48"/>
  <c r="Q293" i="48"/>
  <c r="P293" i="48"/>
  <c r="T295" i="48"/>
  <c r="Q295" i="48"/>
  <c r="P295" i="48"/>
  <c r="Q297" i="48"/>
  <c r="P297" i="48"/>
  <c r="Q299" i="48"/>
  <c r="P299" i="48"/>
  <c r="Q305" i="48"/>
  <c r="P305" i="48"/>
  <c r="Q307" i="48"/>
  <c r="P307" i="48"/>
  <c r="Q309" i="48"/>
  <c r="P309" i="48"/>
  <c r="Q311" i="48"/>
  <c r="P311" i="48"/>
  <c r="Q313" i="48"/>
  <c r="P313" i="48"/>
  <c r="Q315" i="48"/>
  <c r="P315" i="48"/>
  <c r="Q317" i="48"/>
  <c r="P317" i="48"/>
  <c r="Q319" i="48"/>
  <c r="P319" i="48"/>
  <c r="Q321" i="48"/>
  <c r="P321" i="48"/>
  <c r="Q323" i="48"/>
  <c r="P323" i="48"/>
  <c r="Q325" i="48"/>
  <c r="P325" i="48"/>
  <c r="Q327" i="48"/>
  <c r="P327" i="48"/>
  <c r="Q329" i="48"/>
  <c r="P329" i="48"/>
  <c r="Q331" i="48"/>
  <c r="P331" i="48"/>
  <c r="Q336" i="48"/>
  <c r="P336" i="48"/>
  <c r="Q339" i="48"/>
  <c r="P339" i="48"/>
  <c r="Q343" i="48"/>
  <c r="P343" i="48"/>
  <c r="Q347" i="48"/>
  <c r="P347" i="48"/>
  <c r="Q349" i="48"/>
  <c r="P349" i="48"/>
  <c r="T351" i="48"/>
  <c r="Q351" i="48"/>
  <c r="P351" i="48"/>
  <c r="T353" i="48"/>
  <c r="Q353" i="48"/>
  <c r="P353" i="48"/>
  <c r="T358" i="48"/>
  <c r="Q358" i="48"/>
  <c r="P358" i="48"/>
  <c r="Q364" i="48"/>
  <c r="P364" i="48"/>
  <c r="Q366" i="48"/>
  <c r="P366" i="48"/>
  <c r="Q367" i="48"/>
  <c r="P367" i="48"/>
  <c r="Q370" i="48"/>
  <c r="P370" i="48"/>
  <c r="Q376" i="48"/>
  <c r="P376" i="48"/>
  <c r="Q384" i="48"/>
  <c r="P384" i="48"/>
  <c r="Q386" i="48"/>
  <c r="P386" i="48"/>
  <c r="Q398" i="48"/>
  <c r="P398" i="48"/>
  <c r="Q400" i="48"/>
  <c r="P400" i="48"/>
  <c r="Q402" i="48"/>
  <c r="P402" i="48"/>
  <c r="Q404" i="48"/>
  <c r="P404" i="48"/>
  <c r="Q407" i="48"/>
  <c r="P407" i="48"/>
  <c r="Q409" i="48"/>
  <c r="P409" i="48"/>
  <c r="Q411" i="48"/>
  <c r="P411" i="48"/>
  <c r="Q413" i="48"/>
  <c r="P413" i="48"/>
  <c r="Q415" i="48"/>
  <c r="P415" i="48"/>
  <c r="Q417" i="48"/>
  <c r="P417" i="48"/>
  <c r="Q419" i="48"/>
  <c r="P419" i="48"/>
  <c r="Q421" i="48"/>
  <c r="P421" i="48"/>
  <c r="Q423" i="48"/>
  <c r="P423" i="48"/>
  <c r="Q430" i="48"/>
  <c r="P430" i="48"/>
  <c r="Q432" i="48"/>
  <c r="P432" i="48"/>
  <c r="Q434" i="48"/>
  <c r="P434" i="48"/>
  <c r="Q439" i="48"/>
  <c r="P439" i="48"/>
  <c r="Q13" i="48"/>
  <c r="P13" i="48"/>
  <c r="Q21" i="48"/>
  <c r="P21" i="48"/>
  <c r="P112" i="48"/>
  <c r="Q112" i="48"/>
  <c r="P114" i="48"/>
  <c r="Q114" i="48"/>
  <c r="O145" i="48"/>
  <c r="P144" i="48"/>
  <c r="Q144" i="48"/>
  <c r="P192" i="48"/>
  <c r="Q192" i="48"/>
  <c r="O198" i="48"/>
  <c r="T198" i="48" s="1"/>
  <c r="Q197" i="48"/>
  <c r="P197" i="48"/>
  <c r="P204" i="48"/>
  <c r="Q204" i="48"/>
  <c r="P206" i="48"/>
  <c r="Q206" i="48"/>
  <c r="Q209" i="48"/>
  <c r="P209" i="48"/>
  <c r="Q211" i="48"/>
  <c r="P211" i="48"/>
  <c r="P218" i="48"/>
  <c r="Q218" i="48"/>
  <c r="Q235" i="48"/>
  <c r="P235" i="48"/>
  <c r="Q239" i="48"/>
  <c r="P239" i="48"/>
  <c r="Q261" i="48"/>
  <c r="P261" i="48"/>
  <c r="Q273" i="48"/>
  <c r="P273" i="48"/>
  <c r="O291" i="48"/>
  <c r="P290" i="48"/>
  <c r="Q290" i="48"/>
  <c r="P202" i="48"/>
  <c r="Q202" i="48"/>
  <c r="P240" i="48"/>
  <c r="Q240" i="48"/>
  <c r="Q191" i="48"/>
  <c r="P191" i="48"/>
  <c r="O288" i="48"/>
  <c r="T356" i="48"/>
  <c r="T80" i="48"/>
  <c r="T221" i="48"/>
  <c r="T266" i="48"/>
  <c r="T283" i="48"/>
  <c r="T269" i="48"/>
  <c r="T274" i="48"/>
  <c r="T11" i="48"/>
  <c r="T16" i="48"/>
  <c r="T19" i="48"/>
  <c r="T21" i="48"/>
  <c r="T29" i="48"/>
  <c r="T32" i="48"/>
  <c r="T34" i="48"/>
  <c r="T37" i="48"/>
  <c r="T39" i="48"/>
  <c r="T42" i="48"/>
  <c r="T44" i="48"/>
  <c r="T48" i="48"/>
  <c r="T50" i="48"/>
  <c r="T53" i="48"/>
  <c r="T91" i="48"/>
  <c r="T94" i="48"/>
  <c r="T96" i="48"/>
  <c r="T99" i="48"/>
  <c r="T102" i="48"/>
  <c r="T104" i="48"/>
  <c r="T106" i="48"/>
  <c r="T108" i="48"/>
  <c r="T113" i="48"/>
  <c r="T115" i="48"/>
  <c r="T171" i="48"/>
  <c r="T174" i="48"/>
  <c r="T176" i="48"/>
  <c r="T178" i="48"/>
  <c r="T181" i="48"/>
  <c r="T183" i="48"/>
  <c r="T185" i="48"/>
  <c r="T188" i="48"/>
  <c r="T190" i="48"/>
  <c r="T194" i="48"/>
  <c r="T216" i="48"/>
  <c r="T217" i="48"/>
  <c r="T225" i="48"/>
  <c r="T244" i="48"/>
  <c r="T246" i="48"/>
  <c r="T248" i="48"/>
  <c r="T299" i="48"/>
  <c r="T304" i="48"/>
  <c r="T309" i="48"/>
  <c r="T311" i="48"/>
  <c r="T313" i="48"/>
  <c r="T315" i="48"/>
  <c r="T317" i="48"/>
  <c r="T319" i="48"/>
  <c r="T321" i="48"/>
  <c r="T323" i="48"/>
  <c r="T325" i="48"/>
  <c r="T327" i="48"/>
  <c r="T329" i="48"/>
  <c r="T331" i="48"/>
  <c r="T336" i="48"/>
  <c r="T339" i="48"/>
  <c r="T341" i="48"/>
  <c r="T344" i="48"/>
  <c r="T347" i="48"/>
  <c r="T349" i="48"/>
  <c r="T367" i="48"/>
  <c r="T384" i="48"/>
  <c r="T386" i="48"/>
  <c r="T392" i="48"/>
  <c r="T411" i="48"/>
  <c r="T413" i="48"/>
  <c r="T415" i="48"/>
  <c r="T417" i="48"/>
  <c r="T419" i="48"/>
  <c r="T421" i="48"/>
  <c r="T423" i="48"/>
  <c r="T425" i="48"/>
  <c r="T431" i="48"/>
  <c r="T433" i="48"/>
  <c r="T436" i="48"/>
  <c r="T439" i="48"/>
  <c r="T442" i="48"/>
  <c r="T9" i="48"/>
  <c r="P9" i="48"/>
  <c r="T10" i="48"/>
  <c r="T12" i="48"/>
  <c r="T20" i="48"/>
  <c r="T22" i="48"/>
  <c r="T25" i="48"/>
  <c r="T28" i="48"/>
  <c r="T33" i="48"/>
  <c r="T38" i="48"/>
  <c r="T43" i="48"/>
  <c r="T46" i="48"/>
  <c r="T49" i="48"/>
  <c r="T54" i="48"/>
  <c r="T93" i="48"/>
  <c r="T95" i="48"/>
  <c r="T98" i="48"/>
  <c r="T101" i="48"/>
  <c r="T103" i="48"/>
  <c r="T105" i="48"/>
  <c r="T107" i="48"/>
  <c r="T109" i="48"/>
  <c r="T141" i="48"/>
  <c r="T144" i="48"/>
  <c r="T153" i="48"/>
  <c r="T158" i="48"/>
  <c r="T173" i="48"/>
  <c r="T175" i="48"/>
  <c r="T177" i="48"/>
  <c r="T180" i="48"/>
  <c r="T182" i="48"/>
  <c r="T184" i="48"/>
  <c r="T187" i="48"/>
  <c r="T189" i="48"/>
  <c r="T191" i="48"/>
  <c r="T195" i="48"/>
  <c r="T205" i="48"/>
  <c r="T207" i="48"/>
  <c r="T209" i="48"/>
  <c r="T214" i="48"/>
  <c r="T245" i="48"/>
  <c r="T247" i="48"/>
  <c r="T249" i="48"/>
  <c r="T294" i="48"/>
  <c r="T298" i="48"/>
  <c r="T300" i="48"/>
  <c r="T303" i="48"/>
  <c r="T305" i="48"/>
  <c r="T308" i="48"/>
  <c r="T310" i="48"/>
  <c r="T312" i="48"/>
  <c r="T314" i="48"/>
  <c r="T316" i="48"/>
  <c r="T318" i="48"/>
  <c r="T320" i="48"/>
  <c r="T322" i="48"/>
  <c r="T324" i="48"/>
  <c r="T326" i="48"/>
  <c r="T328" i="48"/>
  <c r="T330" i="48"/>
  <c r="T333" i="48"/>
  <c r="T335" i="48"/>
  <c r="T337" i="48"/>
  <c r="T340" i="48"/>
  <c r="T343" i="48"/>
  <c r="T346" i="48"/>
  <c r="T348" i="48"/>
  <c r="T350" i="48"/>
  <c r="T368" i="48"/>
  <c r="T373" i="48"/>
  <c r="T376" i="48"/>
  <c r="T383" i="48"/>
  <c r="T385" i="48"/>
  <c r="T387" i="48"/>
  <c r="T390" i="48"/>
  <c r="T393" i="48"/>
  <c r="T412" i="48"/>
  <c r="T414" i="48"/>
  <c r="T416" i="48"/>
  <c r="T418" i="48"/>
  <c r="T420" i="48"/>
  <c r="T422" i="48"/>
  <c r="T424" i="48"/>
  <c r="T430" i="48"/>
  <c r="T432" i="48"/>
  <c r="T434" i="48"/>
  <c r="T437" i="48"/>
  <c r="T440" i="48"/>
  <c r="T443" i="48"/>
  <c r="T18" i="48"/>
  <c r="T24" i="48"/>
  <c r="T27" i="48"/>
  <c r="T31" i="48"/>
  <c r="T36" i="48"/>
  <c r="T41" i="48"/>
  <c r="T61" i="48"/>
  <c r="T64" i="48"/>
  <c r="T79" i="48"/>
  <c r="T82" i="48"/>
  <c r="T97" i="48"/>
  <c r="T117" i="48"/>
  <c r="T118" i="48"/>
  <c r="T120" i="48"/>
  <c r="T121" i="48"/>
  <c r="T124" i="48"/>
  <c r="T125" i="48"/>
  <c r="T126" i="48"/>
  <c r="T127" i="48"/>
  <c r="T128" i="48"/>
  <c r="T129" i="48"/>
  <c r="T130" i="48"/>
  <c r="T133" i="48"/>
  <c r="T134" i="48"/>
  <c r="T135" i="48"/>
  <c r="T136" i="48"/>
  <c r="T137" i="48"/>
  <c r="T138" i="48"/>
  <c r="T139" i="48"/>
  <c r="T142" i="48"/>
  <c r="T154" i="48"/>
  <c r="T155" i="48"/>
  <c r="T156" i="48"/>
  <c r="T159" i="48"/>
  <c r="T160" i="48"/>
  <c r="T161" i="48"/>
  <c r="T162" i="48"/>
  <c r="T163" i="48"/>
  <c r="T164" i="48"/>
  <c r="T165" i="48"/>
  <c r="T166" i="48"/>
  <c r="T167" i="48"/>
  <c r="T168" i="48"/>
  <c r="T170" i="48"/>
  <c r="T197" i="48"/>
  <c r="T220" i="48"/>
  <c r="T224" i="48"/>
  <c r="T265" i="48"/>
  <c r="T268" i="48"/>
  <c r="T273" i="48"/>
  <c r="T276" i="48"/>
  <c r="T279" i="48"/>
  <c r="T282" i="48"/>
  <c r="T290" i="48"/>
  <c r="T293" i="48"/>
  <c r="T297" i="48"/>
  <c r="T302" i="48"/>
  <c r="T307" i="48"/>
  <c r="T359" i="48"/>
  <c r="T363" i="48"/>
  <c r="T364" i="48"/>
  <c r="T365" i="48"/>
  <c r="T366" i="48"/>
  <c r="T369" i="48"/>
  <c r="T370" i="48"/>
  <c r="T371" i="48"/>
  <c r="T374" i="48"/>
  <c r="T377" i="48"/>
  <c r="T389" i="48"/>
  <c r="T398" i="48"/>
  <c r="T399" i="48"/>
  <c r="T400" i="48"/>
  <c r="T401" i="48"/>
  <c r="T402" i="48"/>
  <c r="T403" i="48"/>
  <c r="T404" i="48"/>
  <c r="T406" i="48"/>
  <c r="T407" i="48"/>
  <c r="M408" i="48"/>
  <c r="T409" i="48"/>
  <c r="M410" i="48"/>
  <c r="N679" i="38"/>
  <c r="N680" i="38"/>
  <c r="M683" i="38"/>
  <c r="N683" i="38"/>
  <c r="M684" i="38"/>
  <c r="N684" i="38"/>
  <c r="M685" i="38"/>
  <c r="N685" i="38"/>
  <c r="M686" i="38"/>
  <c r="N686" i="38"/>
  <c r="M687" i="38"/>
  <c r="N687" i="38"/>
  <c r="M688" i="38"/>
  <c r="N688" i="38"/>
  <c r="M689" i="38"/>
  <c r="N689" i="38"/>
  <c r="M690" i="38"/>
  <c r="N690" i="38"/>
  <c r="N215" i="38"/>
  <c r="N216" i="38"/>
  <c r="N218" i="38"/>
  <c r="N219" i="38"/>
  <c r="M220" i="38"/>
  <c r="N220" i="38"/>
  <c r="M206" i="38"/>
  <c r="N206" i="38"/>
  <c r="M207" i="38"/>
  <c r="N207" i="38"/>
  <c r="M208" i="38"/>
  <c r="N208" i="38"/>
  <c r="M209" i="38"/>
  <c r="N209" i="38"/>
  <c r="M210" i="38"/>
  <c r="N210" i="38"/>
  <c r="T291" i="48" l="1"/>
  <c r="Q291" i="48"/>
  <c r="Q145" i="48"/>
  <c r="Q334" i="48"/>
  <c r="Q243" i="48"/>
  <c r="Q201" i="48"/>
  <c r="T288" i="48"/>
  <c r="Q288" i="48"/>
  <c r="Q198" i="48"/>
  <c r="T234" i="48"/>
  <c r="Q234" i="48"/>
  <c r="T145" i="48"/>
  <c r="T334" i="48"/>
  <c r="Q367" i="41"/>
  <c r="Q304" i="41"/>
  <c r="Q269" i="41"/>
  <c r="P20" i="41"/>
  <c r="P262" i="39"/>
  <c r="N92" i="39"/>
  <c r="N333" i="39" l="1"/>
  <c r="N334" i="39"/>
  <c r="N335" i="38"/>
  <c r="N336" i="38"/>
  <c r="N633" i="38" l="1"/>
  <c r="N409" i="41" l="1"/>
  <c r="M409" i="41"/>
  <c r="N408" i="41"/>
  <c r="M408" i="41"/>
  <c r="N407" i="41"/>
  <c r="M407" i="41"/>
  <c r="N406" i="41"/>
  <c r="M406" i="41"/>
  <c r="N405" i="41"/>
  <c r="M405" i="41"/>
  <c r="N404" i="41"/>
  <c r="M404" i="41"/>
  <c r="N403" i="41"/>
  <c r="M403" i="41"/>
  <c r="N402" i="41"/>
  <c r="M402" i="41"/>
  <c r="N401" i="41"/>
  <c r="M401" i="41"/>
  <c r="N400" i="41"/>
  <c r="M400" i="41"/>
  <c r="N399" i="41"/>
  <c r="M399" i="41"/>
  <c r="N398" i="41"/>
  <c r="M398" i="41"/>
  <c r="N397" i="41"/>
  <c r="M397" i="41"/>
  <c r="N396" i="41"/>
  <c r="M396" i="41"/>
  <c r="N395" i="41"/>
  <c r="M395" i="41"/>
  <c r="N394" i="41"/>
  <c r="M394" i="41"/>
  <c r="N393" i="41"/>
  <c r="M393" i="41"/>
  <c r="N392" i="41"/>
  <c r="M392" i="41"/>
  <c r="N391" i="41"/>
  <c r="M391" i="41"/>
  <c r="N390" i="41"/>
  <c r="M390" i="41"/>
  <c r="N389" i="41"/>
  <c r="M389" i="41"/>
  <c r="N388" i="41"/>
  <c r="M388" i="41"/>
  <c r="N386" i="41"/>
  <c r="M386" i="41"/>
  <c r="N385" i="41"/>
  <c r="M385" i="41"/>
  <c r="N384" i="41"/>
  <c r="M384" i="41"/>
  <c r="N383" i="41"/>
  <c r="M383" i="41"/>
  <c r="N382" i="41"/>
  <c r="M382" i="41"/>
  <c r="N381" i="41"/>
  <c r="M381" i="41"/>
  <c r="N380" i="41"/>
  <c r="M380" i="41"/>
  <c r="N379" i="41"/>
  <c r="M379" i="41"/>
  <c r="N378" i="41"/>
  <c r="M378" i="41"/>
  <c r="N377" i="41"/>
  <c r="M377" i="41"/>
  <c r="N376" i="41"/>
  <c r="M376" i="41"/>
  <c r="N375" i="41"/>
  <c r="M375" i="41"/>
  <c r="N374" i="41"/>
  <c r="M374" i="41"/>
  <c r="N373" i="41"/>
  <c r="M373" i="41"/>
  <c r="N372" i="41"/>
  <c r="M372" i="41"/>
  <c r="N371" i="41"/>
  <c r="M371" i="41"/>
  <c r="N370" i="41"/>
  <c r="M370" i="41"/>
  <c r="N369" i="41"/>
  <c r="M369" i="41"/>
  <c r="N368" i="41"/>
  <c r="M368" i="41"/>
  <c r="N367" i="41"/>
  <c r="M367" i="41"/>
  <c r="N366" i="41"/>
  <c r="M366" i="41"/>
  <c r="N365" i="41"/>
  <c r="M365" i="41"/>
  <c r="N364" i="41"/>
  <c r="M364" i="41"/>
  <c r="N363" i="41"/>
  <c r="M363" i="41"/>
  <c r="N362" i="41"/>
  <c r="M362" i="41"/>
  <c r="N361" i="41"/>
  <c r="M361" i="41"/>
  <c r="N360" i="41"/>
  <c r="M360" i="41"/>
  <c r="N359" i="41"/>
  <c r="M359" i="41"/>
  <c r="N358" i="41"/>
  <c r="M358" i="41"/>
  <c r="N357" i="41"/>
  <c r="M357" i="41"/>
  <c r="N356" i="41"/>
  <c r="M356" i="41"/>
  <c r="N354" i="41"/>
  <c r="M354" i="41"/>
  <c r="N353" i="41"/>
  <c r="M353" i="41"/>
  <c r="N352" i="41"/>
  <c r="M352" i="41"/>
  <c r="N351" i="41"/>
  <c r="M351" i="41"/>
  <c r="N350" i="41"/>
  <c r="M350" i="41"/>
  <c r="N349" i="41"/>
  <c r="M349" i="41"/>
  <c r="N348" i="41"/>
  <c r="M348" i="41"/>
  <c r="N347" i="41"/>
  <c r="M347" i="41"/>
  <c r="N346" i="41"/>
  <c r="M346" i="41"/>
  <c r="N345" i="41"/>
  <c r="M345" i="41"/>
  <c r="N344" i="41"/>
  <c r="M344" i="41"/>
  <c r="N343" i="41"/>
  <c r="M343" i="41"/>
  <c r="N342" i="41"/>
  <c r="M342" i="41"/>
  <c r="N341" i="41"/>
  <c r="M341" i="41"/>
  <c r="N340" i="41"/>
  <c r="M340" i="41"/>
  <c r="N339" i="41"/>
  <c r="M339" i="41"/>
  <c r="N338" i="41"/>
  <c r="M338" i="41"/>
  <c r="N337" i="41"/>
  <c r="M337" i="41"/>
  <c r="N336" i="41"/>
  <c r="M336" i="41"/>
  <c r="N335" i="41"/>
  <c r="M335" i="41"/>
  <c r="N333" i="41"/>
  <c r="M333" i="41"/>
  <c r="N332" i="41"/>
  <c r="M332" i="41"/>
  <c r="N331" i="41"/>
  <c r="N330" i="41"/>
  <c r="M330" i="41"/>
  <c r="N329" i="41"/>
  <c r="M329" i="41"/>
  <c r="N327" i="41"/>
  <c r="N326" i="41"/>
  <c r="N325" i="41"/>
  <c r="N324" i="41"/>
  <c r="N323" i="41"/>
  <c r="N322" i="41"/>
  <c r="N321" i="41"/>
  <c r="N320" i="41"/>
  <c r="N319" i="41"/>
  <c r="N318" i="41"/>
  <c r="N317" i="41"/>
  <c r="N316" i="41"/>
  <c r="N315" i="41"/>
  <c r="N314" i="41"/>
  <c r="N313" i="41"/>
  <c r="N312" i="41"/>
  <c r="N311" i="41"/>
  <c r="N310" i="41"/>
  <c r="N309" i="41"/>
  <c r="N308" i="41"/>
  <c r="N307" i="41"/>
  <c r="N306" i="41"/>
  <c r="N305" i="41"/>
  <c r="N304" i="41"/>
  <c r="M304" i="41"/>
  <c r="N303" i="41"/>
  <c r="M303" i="41"/>
  <c r="N302" i="41"/>
  <c r="M302" i="41"/>
  <c r="N301" i="41"/>
  <c r="M301" i="41"/>
  <c r="N300" i="41"/>
  <c r="M300" i="41"/>
  <c r="N299" i="41"/>
  <c r="M299" i="41"/>
  <c r="N298" i="41"/>
  <c r="M298" i="41"/>
  <c r="N297" i="41"/>
  <c r="M297" i="41"/>
  <c r="N296" i="41"/>
  <c r="M296" i="41"/>
  <c r="N295" i="41"/>
  <c r="M295" i="41"/>
  <c r="N293" i="41"/>
  <c r="M293" i="41"/>
  <c r="N292" i="41"/>
  <c r="M292" i="41"/>
  <c r="N291" i="41"/>
  <c r="M291" i="41"/>
  <c r="N290" i="41"/>
  <c r="M290" i="41"/>
  <c r="N289" i="41"/>
  <c r="M289" i="41"/>
  <c r="N288" i="41"/>
  <c r="M288" i="41"/>
  <c r="N287" i="41"/>
  <c r="M287" i="41"/>
  <c r="N286" i="41"/>
  <c r="M286" i="41"/>
  <c r="N285" i="41"/>
  <c r="M285" i="41"/>
  <c r="N284" i="41"/>
  <c r="M284" i="41"/>
  <c r="N283" i="41"/>
  <c r="M283" i="41"/>
  <c r="N282" i="41"/>
  <c r="M282" i="41"/>
  <c r="N281" i="41"/>
  <c r="M281" i="41"/>
  <c r="N280" i="41"/>
  <c r="M280" i="41"/>
  <c r="N279" i="41"/>
  <c r="M279" i="41"/>
  <c r="N278" i="41"/>
  <c r="M278" i="41"/>
  <c r="N277" i="41"/>
  <c r="M277" i="41"/>
  <c r="N276" i="41"/>
  <c r="M276" i="41"/>
  <c r="N275" i="41"/>
  <c r="M275" i="41"/>
  <c r="N274" i="41"/>
  <c r="M274" i="41"/>
  <c r="N273" i="41"/>
  <c r="M273" i="41"/>
  <c r="N272" i="41"/>
  <c r="M272" i="41"/>
  <c r="N271" i="41"/>
  <c r="M271" i="41"/>
  <c r="N270" i="41"/>
  <c r="M270" i="41"/>
  <c r="N269" i="41"/>
  <c r="N268" i="41"/>
  <c r="N267" i="41"/>
  <c r="N266" i="41"/>
  <c r="N265" i="41"/>
  <c r="M265" i="41"/>
  <c r="N264" i="41"/>
  <c r="M264" i="41"/>
  <c r="N263" i="41"/>
  <c r="M263" i="41"/>
  <c r="N262" i="41"/>
  <c r="M262" i="41"/>
  <c r="N261" i="41"/>
  <c r="M261" i="41"/>
  <c r="N260" i="41"/>
  <c r="M260" i="41"/>
  <c r="N259" i="41"/>
  <c r="M259" i="41"/>
  <c r="N258" i="41"/>
  <c r="M258" i="41"/>
  <c r="N257" i="41"/>
  <c r="M257" i="41"/>
  <c r="N256" i="41"/>
  <c r="M256" i="41"/>
  <c r="N255" i="41"/>
  <c r="M255" i="41"/>
  <c r="N254" i="41"/>
  <c r="M254" i="41"/>
  <c r="N253" i="41"/>
  <c r="M253" i="41"/>
  <c r="N252" i="41"/>
  <c r="M252" i="41"/>
  <c r="N250" i="41"/>
  <c r="M250" i="41"/>
  <c r="N249" i="41"/>
  <c r="N248" i="41"/>
  <c r="N247" i="41"/>
  <c r="M247" i="41"/>
  <c r="N246" i="41"/>
  <c r="M246" i="41"/>
  <c r="N245" i="41"/>
  <c r="M245" i="41"/>
  <c r="N244" i="41"/>
  <c r="M244" i="41"/>
  <c r="N243" i="41"/>
  <c r="M243" i="41"/>
  <c r="N242" i="41"/>
  <c r="M242" i="41"/>
  <c r="N241" i="41"/>
  <c r="M241" i="41"/>
  <c r="N240" i="41"/>
  <c r="I240" i="41"/>
  <c r="M240" i="41" s="1"/>
  <c r="N239" i="41"/>
  <c r="I239" i="41"/>
  <c r="M239" i="41" s="1"/>
  <c r="N238" i="41"/>
  <c r="M238" i="41"/>
  <c r="N237" i="41"/>
  <c r="M237" i="41"/>
  <c r="N236" i="41"/>
  <c r="I236" i="41"/>
  <c r="M236" i="41" s="1"/>
  <c r="N235" i="41"/>
  <c r="I235" i="41"/>
  <c r="M235" i="41" s="1"/>
  <c r="N234" i="41"/>
  <c r="M234" i="41"/>
  <c r="N233" i="41"/>
  <c r="M233" i="41"/>
  <c r="N232" i="41"/>
  <c r="M232" i="41"/>
  <c r="N231" i="41"/>
  <c r="M231" i="41"/>
  <c r="N229" i="41"/>
  <c r="M229" i="41"/>
  <c r="N228" i="41"/>
  <c r="M228" i="41"/>
  <c r="N227" i="41"/>
  <c r="M227" i="41"/>
  <c r="N226" i="41"/>
  <c r="M226" i="41"/>
  <c r="N225" i="41"/>
  <c r="M225" i="41"/>
  <c r="N224" i="41"/>
  <c r="M224" i="41"/>
  <c r="N223" i="41"/>
  <c r="M223" i="41"/>
  <c r="N222" i="41"/>
  <c r="M222" i="41"/>
  <c r="N221" i="41"/>
  <c r="M221" i="41"/>
  <c r="N220" i="41"/>
  <c r="M220" i="41"/>
  <c r="N219" i="41"/>
  <c r="M219" i="41"/>
  <c r="N218" i="41"/>
  <c r="M218" i="41"/>
  <c r="N217" i="41"/>
  <c r="M217" i="41"/>
  <c r="N216" i="41"/>
  <c r="M216" i="41"/>
  <c r="N215" i="41"/>
  <c r="M215" i="41"/>
  <c r="N214" i="41"/>
  <c r="M214" i="41"/>
  <c r="N213" i="41"/>
  <c r="M213" i="41"/>
  <c r="N206" i="41"/>
  <c r="M206" i="41"/>
  <c r="N205" i="41"/>
  <c r="M205" i="41"/>
  <c r="N200" i="41"/>
  <c r="M200" i="41"/>
  <c r="N199" i="41"/>
  <c r="M199" i="41"/>
  <c r="N198" i="41"/>
  <c r="M198" i="41"/>
  <c r="N197" i="41"/>
  <c r="M197" i="41"/>
  <c r="N196" i="41"/>
  <c r="M196" i="41"/>
  <c r="N195" i="41"/>
  <c r="M195" i="41"/>
  <c r="N194" i="41"/>
  <c r="M194" i="41"/>
  <c r="N193" i="41"/>
  <c r="M193" i="41"/>
  <c r="N192" i="41"/>
  <c r="M192" i="41"/>
  <c r="N191" i="41"/>
  <c r="M191" i="41"/>
  <c r="N190" i="41"/>
  <c r="M190" i="41"/>
  <c r="N189" i="41"/>
  <c r="M189" i="41"/>
  <c r="N188" i="41"/>
  <c r="M188" i="41"/>
  <c r="N187" i="41"/>
  <c r="M187" i="41"/>
  <c r="N186" i="41"/>
  <c r="M186" i="41"/>
  <c r="N185" i="41"/>
  <c r="M185" i="41"/>
  <c r="N184" i="41"/>
  <c r="M184" i="41"/>
  <c r="N183" i="41"/>
  <c r="M183" i="41"/>
  <c r="N182" i="41"/>
  <c r="M182" i="41"/>
  <c r="N181" i="41"/>
  <c r="M181" i="41"/>
  <c r="N180" i="41"/>
  <c r="M180" i="41"/>
  <c r="N179" i="41"/>
  <c r="M179" i="41"/>
  <c r="N178" i="41"/>
  <c r="M178" i="41"/>
  <c r="N177" i="41"/>
  <c r="M177" i="41"/>
  <c r="N176" i="41"/>
  <c r="M176" i="41"/>
  <c r="N172" i="41"/>
  <c r="M172" i="41"/>
  <c r="N171" i="41"/>
  <c r="M171" i="41"/>
  <c r="N170" i="41"/>
  <c r="M170" i="41"/>
  <c r="N168" i="41"/>
  <c r="M168" i="41"/>
  <c r="N163" i="41"/>
  <c r="M163" i="41"/>
  <c r="N162" i="41"/>
  <c r="N161" i="41"/>
  <c r="N160" i="41"/>
  <c r="N158" i="41"/>
  <c r="M158" i="41"/>
  <c r="N157" i="41"/>
  <c r="M157" i="41"/>
  <c r="N156" i="41"/>
  <c r="M156" i="41"/>
  <c r="N155" i="41"/>
  <c r="M155" i="41"/>
  <c r="N154" i="41"/>
  <c r="M154" i="41"/>
  <c r="N153" i="41"/>
  <c r="M153" i="41"/>
  <c r="N152" i="41"/>
  <c r="M152" i="41"/>
  <c r="N150" i="41"/>
  <c r="M150" i="41"/>
  <c r="N149" i="41"/>
  <c r="M149" i="41"/>
  <c r="N148" i="41"/>
  <c r="M148" i="41"/>
  <c r="N147" i="41"/>
  <c r="I147" i="41"/>
  <c r="M147" i="41" s="1"/>
  <c r="N146" i="41"/>
  <c r="N145" i="41"/>
  <c r="N144" i="41"/>
  <c r="N142" i="41"/>
  <c r="N141" i="41"/>
  <c r="N140" i="41"/>
  <c r="N139" i="41"/>
  <c r="N138" i="41"/>
  <c r="N136" i="41"/>
  <c r="N135" i="41"/>
  <c r="N133" i="41"/>
  <c r="M133" i="41"/>
  <c r="N132" i="41"/>
  <c r="M132" i="41"/>
  <c r="N131" i="41"/>
  <c r="M131" i="41"/>
  <c r="N130" i="41"/>
  <c r="M130" i="41"/>
  <c r="N128" i="41"/>
  <c r="M128" i="41"/>
  <c r="N127" i="41"/>
  <c r="M127" i="41"/>
  <c r="N125" i="41"/>
  <c r="M125" i="41"/>
  <c r="N124" i="41"/>
  <c r="M124" i="41"/>
  <c r="N122" i="41"/>
  <c r="M122" i="41"/>
  <c r="N121" i="41"/>
  <c r="M121" i="41"/>
  <c r="N120" i="41"/>
  <c r="M120" i="41"/>
  <c r="N119" i="41"/>
  <c r="M119" i="41"/>
  <c r="N118" i="41"/>
  <c r="M118" i="41"/>
  <c r="N117" i="41"/>
  <c r="M117" i="41"/>
  <c r="N115" i="41"/>
  <c r="M115" i="41"/>
  <c r="N114" i="41"/>
  <c r="M114" i="41"/>
  <c r="N113" i="41"/>
  <c r="M113" i="41"/>
  <c r="N112" i="41"/>
  <c r="M112" i="41"/>
  <c r="N111" i="41"/>
  <c r="M111" i="41"/>
  <c r="N110" i="41"/>
  <c r="M110" i="41"/>
  <c r="N108" i="41"/>
  <c r="M108" i="41"/>
  <c r="N107" i="41"/>
  <c r="M107" i="41"/>
  <c r="N106" i="41"/>
  <c r="I106" i="41"/>
  <c r="M106" i="41" s="1"/>
  <c r="N105" i="41"/>
  <c r="M105" i="41"/>
  <c r="N104" i="41"/>
  <c r="M104" i="41"/>
  <c r="N103" i="41"/>
  <c r="M103" i="41"/>
  <c r="N101" i="41"/>
  <c r="M101" i="41"/>
  <c r="N100" i="41"/>
  <c r="M100" i="41"/>
  <c r="N99" i="41"/>
  <c r="M99" i="41"/>
  <c r="N98" i="41"/>
  <c r="M98" i="41"/>
  <c r="N97" i="41"/>
  <c r="M97" i="41"/>
  <c r="N96" i="41"/>
  <c r="M96" i="41"/>
  <c r="N95" i="41"/>
  <c r="N94" i="41"/>
  <c r="N93" i="41"/>
  <c r="M93" i="41"/>
  <c r="N92" i="41"/>
  <c r="M92" i="41"/>
  <c r="N91" i="41"/>
  <c r="M91" i="41"/>
  <c r="N89" i="41"/>
  <c r="M89" i="41"/>
  <c r="N88" i="41"/>
  <c r="M88" i="41"/>
  <c r="N86" i="41"/>
  <c r="M86" i="41"/>
  <c r="M85" i="41"/>
  <c r="N84" i="41"/>
  <c r="M84" i="41"/>
  <c r="N82" i="41"/>
  <c r="M82" i="41"/>
  <c r="N81" i="41"/>
  <c r="M81" i="41"/>
  <c r="N80" i="41"/>
  <c r="N79" i="41"/>
  <c r="N77" i="41"/>
  <c r="N75" i="41"/>
  <c r="N74" i="41"/>
  <c r="N73" i="41"/>
  <c r="N72" i="41"/>
  <c r="N71" i="41"/>
  <c r="N70" i="41"/>
  <c r="N69" i="41"/>
  <c r="N68" i="41"/>
  <c r="N67" i="41"/>
  <c r="N65" i="41"/>
  <c r="N64" i="41"/>
  <c r="M64" i="41"/>
  <c r="N63" i="41"/>
  <c r="M63" i="41"/>
  <c r="N62" i="41"/>
  <c r="M62" i="41"/>
  <c r="N61" i="41"/>
  <c r="M61" i="41"/>
  <c r="N59" i="41"/>
  <c r="M59" i="41"/>
  <c r="N58" i="41"/>
  <c r="M58" i="41"/>
  <c r="N57" i="41"/>
  <c r="M57" i="41"/>
  <c r="N56" i="41"/>
  <c r="M56" i="41"/>
  <c r="N55" i="41"/>
  <c r="M55" i="41"/>
  <c r="N54" i="41"/>
  <c r="M54" i="41"/>
  <c r="N52" i="41"/>
  <c r="M52" i="41"/>
  <c r="N51" i="41"/>
  <c r="M51" i="41"/>
  <c r="N49" i="41"/>
  <c r="M49" i="41"/>
  <c r="N48" i="41"/>
  <c r="M48" i="41"/>
  <c r="N47" i="41"/>
  <c r="M47" i="41"/>
  <c r="N45" i="41"/>
  <c r="M45" i="41"/>
  <c r="N44" i="41"/>
  <c r="M44" i="41"/>
  <c r="N42" i="41"/>
  <c r="M42" i="41"/>
  <c r="N41" i="41"/>
  <c r="M41" i="41"/>
  <c r="N40" i="41"/>
  <c r="M40" i="41"/>
  <c r="N39" i="41"/>
  <c r="M39" i="41"/>
  <c r="N38" i="41"/>
  <c r="I38" i="41"/>
  <c r="M38" i="41" s="1"/>
  <c r="N37" i="41"/>
  <c r="M37" i="41"/>
  <c r="N36" i="41"/>
  <c r="M36" i="41"/>
  <c r="N35" i="41"/>
  <c r="M35" i="41"/>
  <c r="N33" i="41"/>
  <c r="M33" i="41"/>
  <c r="N32" i="41"/>
  <c r="M32" i="41"/>
  <c r="N31" i="41"/>
  <c r="M31" i="41"/>
  <c r="N30" i="41"/>
  <c r="M30" i="41"/>
  <c r="N29" i="41"/>
  <c r="M29" i="41"/>
  <c r="N28" i="41"/>
  <c r="M28" i="41"/>
  <c r="N27" i="41"/>
  <c r="M27" i="41"/>
  <c r="N26" i="41"/>
  <c r="M26" i="41"/>
  <c r="N24" i="41"/>
  <c r="M24" i="41"/>
  <c r="N23" i="41"/>
  <c r="M23" i="41"/>
  <c r="N22" i="41"/>
  <c r="M22" i="41"/>
  <c r="N21" i="41"/>
  <c r="M21" i="41"/>
  <c r="N20" i="41"/>
  <c r="M20" i="41"/>
  <c r="N19" i="41"/>
  <c r="M19" i="41"/>
  <c r="N18" i="41"/>
  <c r="M18" i="41"/>
  <c r="N17" i="41"/>
  <c r="M17" i="41"/>
  <c r="N16" i="41"/>
  <c r="M16" i="41"/>
  <c r="N15" i="41"/>
  <c r="M15" i="41"/>
  <c r="N14" i="41"/>
  <c r="M14" i="41"/>
  <c r="N13" i="41"/>
  <c r="M13" i="41"/>
  <c r="N12" i="41"/>
  <c r="M12" i="41"/>
  <c r="N11" i="41"/>
  <c r="M11" i="41"/>
  <c r="N10" i="41"/>
  <c r="M10" i="41"/>
  <c r="M482" i="38"/>
  <c r="N482" i="38"/>
  <c r="M483" i="38"/>
  <c r="N483" i="38"/>
  <c r="M484" i="38"/>
  <c r="N484" i="38"/>
  <c r="M485" i="38"/>
  <c r="N485" i="38"/>
  <c r="M486" i="38"/>
  <c r="N486" i="38"/>
  <c r="M487" i="38"/>
  <c r="N487" i="38"/>
  <c r="M488" i="38"/>
  <c r="N488" i="38"/>
  <c r="M489" i="38"/>
  <c r="N489" i="38"/>
  <c r="M490" i="38"/>
  <c r="N490" i="38"/>
  <c r="M491" i="38"/>
  <c r="N491" i="38"/>
  <c r="M492" i="38"/>
  <c r="N492" i="38"/>
  <c r="M493" i="38"/>
  <c r="N493" i="38"/>
  <c r="M494" i="38"/>
  <c r="N494" i="38"/>
  <c r="M495" i="38"/>
  <c r="N495" i="38"/>
  <c r="M496" i="38"/>
  <c r="N496" i="38"/>
  <c r="M498" i="38"/>
  <c r="N498" i="38"/>
  <c r="M499" i="38"/>
  <c r="N499" i="38"/>
  <c r="M500" i="38"/>
  <c r="N500" i="38"/>
  <c r="M501" i="38"/>
  <c r="N501" i="38"/>
  <c r="M502" i="38"/>
  <c r="N502" i="38"/>
  <c r="M503" i="38"/>
  <c r="N503" i="38"/>
  <c r="M504" i="38"/>
  <c r="N504" i="38"/>
  <c r="M505" i="38"/>
  <c r="N505" i="38"/>
  <c r="M507" i="38"/>
  <c r="N507" i="38"/>
  <c r="M508" i="38"/>
  <c r="N508" i="38"/>
  <c r="M509" i="38"/>
  <c r="N509" i="38"/>
  <c r="N510" i="38"/>
  <c r="M511" i="38"/>
  <c r="N511" i="38"/>
  <c r="M512" i="38"/>
  <c r="N512" i="38"/>
  <c r="M513" i="38"/>
  <c r="N513" i="38"/>
  <c r="M514" i="38"/>
  <c r="N514" i="38"/>
  <c r="M516" i="38"/>
  <c r="N516" i="38"/>
  <c r="M517" i="38"/>
  <c r="N517" i="38"/>
  <c r="M519" i="38"/>
  <c r="N519" i="38"/>
  <c r="M520" i="38"/>
  <c r="N520" i="38"/>
  <c r="M521" i="38"/>
  <c r="N521" i="38"/>
  <c r="M523" i="38"/>
  <c r="N523" i="38"/>
  <c r="M524" i="38"/>
  <c r="N524" i="38"/>
  <c r="M526" i="38"/>
  <c r="N526" i="38"/>
  <c r="M527" i="38"/>
  <c r="N527" i="38"/>
  <c r="M528" i="38"/>
  <c r="N528" i="38"/>
  <c r="M529" i="38"/>
  <c r="N529" i="38"/>
  <c r="M530" i="38"/>
  <c r="N530" i="38"/>
  <c r="M531" i="38"/>
  <c r="N531" i="38"/>
  <c r="M533" i="38"/>
  <c r="N533" i="38"/>
  <c r="M534" i="38"/>
  <c r="N534" i="38"/>
  <c r="M535" i="38"/>
  <c r="N535" i="38"/>
  <c r="M536" i="38"/>
  <c r="N536" i="38"/>
  <c r="N537" i="38"/>
  <c r="N539" i="38"/>
  <c r="N540" i="38"/>
  <c r="N541" i="38"/>
  <c r="N542" i="38"/>
  <c r="N543" i="38"/>
  <c r="N544" i="38"/>
  <c r="N545" i="38"/>
  <c r="N546" i="38"/>
  <c r="N547" i="38"/>
  <c r="N549" i="38"/>
  <c r="N551" i="38"/>
  <c r="N552" i="38"/>
  <c r="M553" i="38"/>
  <c r="N553" i="38"/>
  <c r="M554" i="38"/>
  <c r="N554" i="38"/>
  <c r="M556" i="38"/>
  <c r="N556" i="38"/>
  <c r="M557" i="38"/>
  <c r="M558" i="38"/>
  <c r="N558" i="38"/>
  <c r="M560" i="38"/>
  <c r="N560" i="38"/>
  <c r="M561" i="38"/>
  <c r="N561" i="38"/>
  <c r="M563" i="38"/>
  <c r="N563" i="38"/>
  <c r="M564" i="38"/>
  <c r="N564" i="38"/>
  <c r="M565" i="38"/>
  <c r="N565" i="38"/>
  <c r="N566" i="38"/>
  <c r="N567" i="38"/>
  <c r="M568" i="38"/>
  <c r="N568" i="38"/>
  <c r="M569" i="38"/>
  <c r="N569" i="38"/>
  <c r="M570" i="38"/>
  <c r="N570" i="38"/>
  <c r="M571" i="38"/>
  <c r="N571" i="38"/>
  <c r="M572" i="38"/>
  <c r="N572" i="38"/>
  <c r="M573" i="38"/>
  <c r="N573" i="38"/>
  <c r="M575" i="38"/>
  <c r="N575" i="38"/>
  <c r="M576" i="38"/>
  <c r="N576" i="38"/>
  <c r="M577" i="38"/>
  <c r="N577" i="38"/>
  <c r="N578" i="38"/>
  <c r="M579" i="38"/>
  <c r="N579" i="38"/>
  <c r="M580" i="38"/>
  <c r="N580" i="38"/>
  <c r="M582" i="38"/>
  <c r="N582" i="38"/>
  <c r="M583" i="38"/>
  <c r="N583" i="38"/>
  <c r="M584" i="38"/>
  <c r="N584" i="38"/>
  <c r="M585" i="38"/>
  <c r="N585" i="38"/>
  <c r="M586" i="38"/>
  <c r="N586" i="38"/>
  <c r="M587" i="38"/>
  <c r="N587" i="38"/>
  <c r="M589" i="38"/>
  <c r="N589" i="38"/>
  <c r="M590" i="38"/>
  <c r="N590" i="38"/>
  <c r="M591" i="38"/>
  <c r="N591" i="38"/>
  <c r="M592" i="38"/>
  <c r="N592" i="38"/>
  <c r="M593" i="38"/>
  <c r="N593" i="38"/>
  <c r="M594" i="38"/>
  <c r="N594" i="38"/>
  <c r="M596" i="38"/>
  <c r="N596" i="38"/>
  <c r="M597" i="38"/>
  <c r="N597" i="38"/>
  <c r="M599" i="38"/>
  <c r="N599" i="38"/>
  <c r="M600" i="38"/>
  <c r="N600" i="38"/>
  <c r="M602" i="38"/>
  <c r="N602" i="38"/>
  <c r="M603" i="38"/>
  <c r="N603" i="38"/>
  <c r="M604" i="38"/>
  <c r="N604" i="38"/>
  <c r="M605" i="38"/>
  <c r="N605" i="38"/>
  <c r="N607" i="38"/>
  <c r="N608" i="38"/>
  <c r="N610" i="38"/>
  <c r="N611" i="38"/>
  <c r="N612" i="38"/>
  <c r="N613" i="38"/>
  <c r="N614" i="38"/>
  <c r="N616" i="38"/>
  <c r="N617" i="38"/>
  <c r="N618" i="38"/>
  <c r="N619" i="38"/>
  <c r="M620" i="38"/>
  <c r="N620" i="38"/>
  <c r="M621" i="38"/>
  <c r="N621" i="38"/>
  <c r="M622" i="38"/>
  <c r="N622" i="38"/>
  <c r="M624" i="38"/>
  <c r="N624" i="38"/>
  <c r="M625" i="38"/>
  <c r="N625" i="38"/>
  <c r="M626" i="38"/>
  <c r="N626" i="38"/>
  <c r="M627" i="38"/>
  <c r="N627" i="38"/>
  <c r="M628" i="38"/>
  <c r="N628" i="38"/>
  <c r="M629" i="38"/>
  <c r="N629" i="38"/>
  <c r="M630" i="38"/>
  <c r="N630" i="38"/>
  <c r="N632" i="38"/>
  <c r="N634" i="38"/>
  <c r="M635" i="38"/>
  <c r="N635" i="38"/>
  <c r="M640" i="38"/>
  <c r="N640" i="38"/>
  <c r="M11" i="45"/>
  <c r="N11" i="45"/>
  <c r="M12" i="45"/>
  <c r="N12" i="45"/>
  <c r="M13" i="45"/>
  <c r="N13" i="45"/>
  <c r="M14" i="45"/>
  <c r="N14" i="45"/>
  <c r="M15" i="45"/>
  <c r="N15" i="45"/>
  <c r="M16" i="45"/>
  <c r="N16" i="45"/>
  <c r="M17" i="45"/>
  <c r="N17" i="45"/>
  <c r="AJ398" i="47" l="1"/>
  <c r="AG398" i="47"/>
  <c r="AJ397" i="47"/>
  <c r="AG397" i="47"/>
  <c r="AJ396" i="47"/>
  <c r="AG396" i="47"/>
  <c r="AJ395" i="47"/>
  <c r="AG395" i="47"/>
  <c r="AJ394" i="47"/>
  <c r="AG394" i="47"/>
  <c r="AJ393" i="47"/>
  <c r="AG393" i="47"/>
  <c r="AJ392" i="47"/>
  <c r="AG392" i="47"/>
  <c r="AJ391" i="47"/>
  <c r="AG391" i="47"/>
  <c r="AJ390" i="47"/>
  <c r="AG390" i="47"/>
  <c r="AJ389" i="47"/>
  <c r="AG389" i="47"/>
  <c r="AJ388" i="47"/>
  <c r="AG388" i="47"/>
  <c r="AJ387" i="47"/>
  <c r="AG387" i="47"/>
  <c r="AL385" i="47"/>
  <c r="AK385" i="47"/>
  <c r="AJ385" i="47"/>
  <c r="AI385" i="47"/>
  <c r="AH385" i="47"/>
  <c r="AG385" i="47"/>
  <c r="AL384" i="47"/>
  <c r="AK384" i="47"/>
  <c r="AJ384" i="47"/>
  <c r="AI384" i="47"/>
  <c r="AH384" i="47"/>
  <c r="AG384" i="47"/>
  <c r="AL383" i="47"/>
  <c r="AK383" i="47"/>
  <c r="AJ383" i="47"/>
  <c r="AI383" i="47"/>
  <c r="AH383" i="47"/>
  <c r="AG383" i="47"/>
  <c r="AL382" i="47"/>
  <c r="AK382" i="47"/>
  <c r="AJ382" i="47"/>
  <c r="AI382" i="47"/>
  <c r="AH382" i="47"/>
  <c r="AG382" i="47"/>
  <c r="AL381" i="47"/>
  <c r="AK381" i="47"/>
  <c r="AJ381" i="47"/>
  <c r="AI381" i="47"/>
  <c r="AH381" i="47"/>
  <c r="AG381" i="47"/>
  <c r="AL380" i="47"/>
  <c r="AK380" i="47"/>
  <c r="AJ380" i="47"/>
  <c r="AI380" i="47"/>
  <c r="AH380" i="47"/>
  <c r="AG380" i="47"/>
  <c r="AL379" i="47"/>
  <c r="AK379" i="47"/>
  <c r="AJ379" i="47"/>
  <c r="AI379" i="47"/>
  <c r="AH379" i="47"/>
  <c r="AG379" i="47"/>
  <c r="AL378" i="47"/>
  <c r="AK378" i="47"/>
  <c r="AJ378" i="47"/>
  <c r="AI378" i="47"/>
  <c r="AH378" i="47"/>
  <c r="AG378" i="47"/>
  <c r="AL377" i="47"/>
  <c r="AK377" i="47"/>
  <c r="AJ377" i="47"/>
  <c r="AI377" i="47"/>
  <c r="AH377" i="47"/>
  <c r="AG377" i="47"/>
  <c r="AL376" i="47"/>
  <c r="AK376" i="47"/>
  <c r="AJ376" i="47"/>
  <c r="AI376" i="47"/>
  <c r="AH376" i="47"/>
  <c r="AG376" i="47"/>
  <c r="AL375" i="47"/>
  <c r="AK375" i="47"/>
  <c r="AJ375" i="47"/>
  <c r="AI375" i="47"/>
  <c r="AH375" i="47"/>
  <c r="AG375" i="47"/>
  <c r="AL374" i="47"/>
  <c r="AK374" i="47"/>
  <c r="AJ374" i="47"/>
  <c r="AI374" i="47"/>
  <c r="AH374" i="47"/>
  <c r="AG374" i="47"/>
  <c r="AL372" i="47"/>
  <c r="AK372" i="47"/>
  <c r="AJ372" i="47"/>
  <c r="AI372" i="47"/>
  <c r="AH372" i="47"/>
  <c r="AG372" i="47"/>
  <c r="AL371" i="47"/>
  <c r="AK371" i="47"/>
  <c r="AJ371" i="47"/>
  <c r="AI371" i="47"/>
  <c r="AH371" i="47"/>
  <c r="AG371" i="47"/>
  <c r="AL370" i="47"/>
  <c r="AK370" i="47"/>
  <c r="AJ370" i="47"/>
  <c r="AI370" i="47"/>
  <c r="AH370" i="47"/>
  <c r="AG370" i="47"/>
  <c r="AL369" i="47"/>
  <c r="AK369" i="47"/>
  <c r="AJ369" i="47"/>
  <c r="AI369" i="47"/>
  <c r="AH369" i="47"/>
  <c r="AG369" i="47"/>
  <c r="AL368" i="47"/>
  <c r="AK368" i="47"/>
  <c r="AJ368" i="47"/>
  <c r="AI368" i="47"/>
  <c r="AH368" i="47"/>
  <c r="AG368" i="47"/>
  <c r="AL367" i="47"/>
  <c r="AK367" i="47"/>
  <c r="AJ367" i="47"/>
  <c r="AI367" i="47"/>
  <c r="AH367" i="47"/>
  <c r="AG367" i="47"/>
  <c r="AL366" i="47"/>
  <c r="AK366" i="47"/>
  <c r="AJ366" i="47"/>
  <c r="AI366" i="47"/>
  <c r="AH366" i="47"/>
  <c r="AG366" i="47"/>
  <c r="AL365" i="47"/>
  <c r="AK365" i="47"/>
  <c r="AJ365" i="47"/>
  <c r="AI365" i="47"/>
  <c r="AH365" i="47"/>
  <c r="AG365" i="47"/>
  <c r="AL364" i="47"/>
  <c r="AK364" i="47"/>
  <c r="AJ364" i="47"/>
  <c r="AI364" i="47"/>
  <c r="AH364" i="47"/>
  <c r="AG364" i="47"/>
  <c r="AL363" i="47"/>
  <c r="AK363" i="47"/>
  <c r="AJ363" i="47"/>
  <c r="AI363" i="47"/>
  <c r="AH363" i="47"/>
  <c r="AG363" i="47"/>
  <c r="AL362" i="47"/>
  <c r="AK362" i="47"/>
  <c r="AJ362" i="47"/>
  <c r="AI362" i="47"/>
  <c r="AH362" i="47"/>
  <c r="AG362" i="47"/>
  <c r="AL361" i="47"/>
  <c r="AK361" i="47"/>
  <c r="AJ361" i="47"/>
  <c r="AI361" i="47"/>
  <c r="AH361" i="47"/>
  <c r="AG361" i="47"/>
  <c r="AL359" i="47"/>
  <c r="AK359" i="47"/>
  <c r="AJ359" i="47"/>
  <c r="AI359" i="47"/>
  <c r="AH359" i="47"/>
  <c r="AG359" i="47"/>
  <c r="AL358" i="47"/>
  <c r="AK358" i="47"/>
  <c r="AJ358" i="47"/>
  <c r="AI358" i="47"/>
  <c r="AH358" i="47"/>
  <c r="AG358" i="47"/>
  <c r="AL357" i="47"/>
  <c r="AK357" i="47"/>
  <c r="AJ357" i="47"/>
  <c r="AI357" i="47"/>
  <c r="AH357" i="47"/>
  <c r="AG357" i="47"/>
  <c r="AL356" i="47"/>
  <c r="AK356" i="47"/>
  <c r="AJ356" i="47"/>
  <c r="AI356" i="47"/>
  <c r="AH356" i="47"/>
  <c r="AG356" i="47"/>
  <c r="AL355" i="47"/>
  <c r="AK355" i="47"/>
  <c r="AJ355" i="47"/>
  <c r="AI355" i="47"/>
  <c r="AH355" i="47"/>
  <c r="AG355" i="47"/>
  <c r="AL354" i="47"/>
  <c r="AK354" i="47"/>
  <c r="AJ354" i="47"/>
  <c r="AI354" i="47"/>
  <c r="AH354" i="47"/>
  <c r="AG354" i="47"/>
  <c r="AL353" i="47"/>
  <c r="AK353" i="47"/>
  <c r="AJ353" i="47"/>
  <c r="AI353" i="47"/>
  <c r="AH353" i="47"/>
  <c r="AG353" i="47"/>
  <c r="AL352" i="47"/>
  <c r="AK352" i="47"/>
  <c r="AJ352" i="47"/>
  <c r="AI352" i="47"/>
  <c r="AH352" i="47"/>
  <c r="AG352" i="47"/>
  <c r="AL351" i="47"/>
  <c r="AK351" i="47"/>
  <c r="AJ351" i="47"/>
  <c r="AI351" i="47"/>
  <c r="AH351" i="47"/>
  <c r="AG351" i="47"/>
  <c r="AL350" i="47"/>
  <c r="AK350" i="47"/>
  <c r="AJ350" i="47"/>
  <c r="AI350" i="47"/>
  <c r="AH350" i="47"/>
  <c r="AG350" i="47"/>
  <c r="AL349" i="47"/>
  <c r="AK349" i="47"/>
  <c r="AJ349" i="47"/>
  <c r="AI349" i="47"/>
  <c r="AH349" i="47"/>
  <c r="AG349" i="47"/>
  <c r="AL348" i="47"/>
  <c r="AK348" i="47"/>
  <c r="AJ348" i="47"/>
  <c r="AI348" i="47"/>
  <c r="AH348" i="47"/>
  <c r="AG348" i="47"/>
  <c r="AL346" i="47"/>
  <c r="AK346" i="47"/>
  <c r="AJ346" i="47"/>
  <c r="AI346" i="47"/>
  <c r="AH346" i="47"/>
  <c r="AG346" i="47"/>
  <c r="AL345" i="47"/>
  <c r="AK345" i="47"/>
  <c r="AJ345" i="47"/>
  <c r="AI345" i="47"/>
  <c r="AH345" i="47"/>
  <c r="AG345" i="47"/>
  <c r="AL344" i="47"/>
  <c r="AK344" i="47"/>
  <c r="AJ344" i="47"/>
  <c r="AI344" i="47"/>
  <c r="AH344" i="47"/>
  <c r="AG344" i="47"/>
  <c r="AL343" i="47"/>
  <c r="AK343" i="47"/>
  <c r="AJ343" i="47"/>
  <c r="AI343" i="47"/>
  <c r="AH343" i="47"/>
  <c r="AG343" i="47"/>
  <c r="AL342" i="47"/>
  <c r="AK342" i="47"/>
  <c r="AJ342" i="47"/>
  <c r="AI342" i="47"/>
  <c r="AH342" i="47"/>
  <c r="AG342" i="47"/>
  <c r="AL341" i="47"/>
  <c r="AK341" i="47"/>
  <c r="AJ341" i="47"/>
  <c r="AI341" i="47"/>
  <c r="AH341" i="47"/>
  <c r="AG341" i="47"/>
  <c r="AL340" i="47"/>
  <c r="AK340" i="47"/>
  <c r="AJ340" i="47"/>
  <c r="AI340" i="47"/>
  <c r="AH340" i="47"/>
  <c r="AG340" i="47"/>
  <c r="AL339" i="47"/>
  <c r="AK339" i="47"/>
  <c r="AJ339" i="47"/>
  <c r="AI339" i="47"/>
  <c r="AH339" i="47"/>
  <c r="AG339" i="47"/>
  <c r="AL338" i="47"/>
  <c r="AK338" i="47"/>
  <c r="AJ338" i="47"/>
  <c r="AI338" i="47"/>
  <c r="AH338" i="47"/>
  <c r="AG338" i="47"/>
  <c r="AL337" i="47"/>
  <c r="AK337" i="47"/>
  <c r="AJ337" i="47"/>
  <c r="AI337" i="47"/>
  <c r="AH337" i="47"/>
  <c r="AG337" i="47"/>
  <c r="AL336" i="47"/>
  <c r="AK336" i="47"/>
  <c r="AJ336" i="47"/>
  <c r="AI336" i="47"/>
  <c r="AH336" i="47"/>
  <c r="AG336" i="47"/>
  <c r="AL335" i="47"/>
  <c r="AK335" i="47"/>
  <c r="AJ335" i="47"/>
  <c r="AI335" i="47"/>
  <c r="AH335" i="47"/>
  <c r="AG335" i="47"/>
  <c r="AJ332" i="47"/>
  <c r="AG332" i="47"/>
  <c r="AJ331" i="47"/>
  <c r="AG331" i="47"/>
  <c r="AJ330" i="47"/>
  <c r="AG330" i="47"/>
  <c r="AJ329" i="47"/>
  <c r="AG329" i="47"/>
  <c r="AJ328" i="47"/>
  <c r="AG328" i="47"/>
  <c r="AJ327" i="47"/>
  <c r="AG327" i="47"/>
  <c r="AJ326" i="47"/>
  <c r="AG326" i="47"/>
  <c r="AJ325" i="47"/>
  <c r="AG325" i="47"/>
  <c r="AL323" i="47"/>
  <c r="AK323" i="47"/>
  <c r="AJ323" i="47"/>
  <c r="AI323" i="47"/>
  <c r="AH323" i="47"/>
  <c r="AG323" i="47"/>
  <c r="AL322" i="47"/>
  <c r="AK322" i="47"/>
  <c r="AJ322" i="47"/>
  <c r="AI322" i="47"/>
  <c r="AH322" i="47"/>
  <c r="AG322" i="47"/>
  <c r="AL321" i="47"/>
  <c r="AK321" i="47"/>
  <c r="AJ321" i="47"/>
  <c r="AI321" i="47"/>
  <c r="AH321" i="47"/>
  <c r="AG321" i="47"/>
  <c r="AL320" i="47"/>
  <c r="AK320" i="47"/>
  <c r="AJ320" i="47"/>
  <c r="AI320" i="47"/>
  <c r="AH320" i="47"/>
  <c r="AG320" i="47"/>
  <c r="AL319" i="47"/>
  <c r="AK319" i="47"/>
  <c r="AJ319" i="47"/>
  <c r="AI319" i="47"/>
  <c r="AH319" i="47"/>
  <c r="AG319" i="47"/>
  <c r="AL318" i="47"/>
  <c r="AK318" i="47"/>
  <c r="AJ318" i="47"/>
  <c r="AI318" i="47"/>
  <c r="AH318" i="47"/>
  <c r="AG318" i="47"/>
  <c r="AL317" i="47"/>
  <c r="AK317" i="47"/>
  <c r="AJ317" i="47"/>
  <c r="AI317" i="47"/>
  <c r="AH317" i="47"/>
  <c r="AG317" i="47"/>
  <c r="AL316" i="47"/>
  <c r="AK316" i="47"/>
  <c r="AJ316" i="47"/>
  <c r="AI316" i="47"/>
  <c r="AH316" i="47"/>
  <c r="AG316" i="47"/>
  <c r="AL314" i="47"/>
  <c r="AK314" i="47"/>
  <c r="AJ314" i="47"/>
  <c r="AI314" i="47"/>
  <c r="AH314" i="47"/>
  <c r="AG314" i="47"/>
  <c r="AL313" i="47"/>
  <c r="AK313" i="47"/>
  <c r="AJ313" i="47"/>
  <c r="AI313" i="47"/>
  <c r="AH313" i="47"/>
  <c r="AG313" i="47"/>
  <c r="AL312" i="47"/>
  <c r="AK312" i="47"/>
  <c r="AJ312" i="47"/>
  <c r="AI312" i="47"/>
  <c r="AH312" i="47"/>
  <c r="AG312" i="47"/>
  <c r="AL311" i="47"/>
  <c r="AK311" i="47"/>
  <c r="AJ311" i="47"/>
  <c r="AI311" i="47"/>
  <c r="AH311" i="47"/>
  <c r="AG311" i="47"/>
  <c r="AL310" i="47"/>
  <c r="AK310" i="47"/>
  <c r="AJ310" i="47"/>
  <c r="AI310" i="47"/>
  <c r="AH310" i="47"/>
  <c r="AG310" i="47"/>
  <c r="AL309" i="47"/>
  <c r="AK309" i="47"/>
  <c r="AJ309" i="47"/>
  <c r="AI309" i="47"/>
  <c r="AH309" i="47"/>
  <c r="AG309" i="47"/>
  <c r="AL308" i="47"/>
  <c r="AK308" i="47"/>
  <c r="AJ308" i="47"/>
  <c r="AI308" i="47"/>
  <c r="AH308" i="47"/>
  <c r="AG308" i="47"/>
  <c r="AL307" i="47"/>
  <c r="AK307" i="47"/>
  <c r="AJ307" i="47"/>
  <c r="AI307" i="47"/>
  <c r="AH307" i="47"/>
  <c r="AG307" i="47"/>
  <c r="AL305" i="47"/>
  <c r="AK305" i="47"/>
  <c r="AJ305" i="47"/>
  <c r="AI305" i="47"/>
  <c r="AH305" i="47"/>
  <c r="AG305" i="47"/>
  <c r="AL304" i="47"/>
  <c r="AK304" i="47"/>
  <c r="AJ304" i="47"/>
  <c r="AI304" i="47"/>
  <c r="AH304" i="47"/>
  <c r="AG304" i="47"/>
  <c r="AL303" i="47"/>
  <c r="AK303" i="47"/>
  <c r="AJ303" i="47"/>
  <c r="AI303" i="47"/>
  <c r="AH303" i="47"/>
  <c r="AG303" i="47"/>
  <c r="AL302" i="47"/>
  <c r="AK302" i="47"/>
  <c r="AJ302" i="47"/>
  <c r="AI302" i="47"/>
  <c r="AH302" i="47"/>
  <c r="AG302" i="47"/>
  <c r="AL301" i="47"/>
  <c r="AK301" i="47"/>
  <c r="AJ301" i="47"/>
  <c r="AI301" i="47"/>
  <c r="AH301" i="47"/>
  <c r="AG301" i="47"/>
  <c r="AL300" i="47"/>
  <c r="AK300" i="47"/>
  <c r="AJ300" i="47"/>
  <c r="AI300" i="47"/>
  <c r="AH300" i="47"/>
  <c r="AG300" i="47"/>
  <c r="AL299" i="47"/>
  <c r="AK299" i="47"/>
  <c r="AJ299" i="47"/>
  <c r="AI299" i="47"/>
  <c r="AH299" i="47"/>
  <c r="AG299" i="47"/>
  <c r="AL298" i="47"/>
  <c r="AK298" i="47"/>
  <c r="AJ298" i="47"/>
  <c r="AI298" i="47"/>
  <c r="AH298" i="47"/>
  <c r="AG298" i="47"/>
  <c r="AL296" i="47"/>
  <c r="AK296" i="47"/>
  <c r="AJ296" i="47"/>
  <c r="AI296" i="47"/>
  <c r="AH296" i="47"/>
  <c r="AG296" i="47"/>
  <c r="AL295" i="47"/>
  <c r="AK295" i="47"/>
  <c r="AJ295" i="47"/>
  <c r="AI295" i="47"/>
  <c r="AH295" i="47"/>
  <c r="AG295" i="47"/>
  <c r="AL294" i="47"/>
  <c r="AK294" i="47"/>
  <c r="AJ294" i="47"/>
  <c r="AI294" i="47"/>
  <c r="AH294" i="47"/>
  <c r="AG294" i="47"/>
  <c r="AL293" i="47"/>
  <c r="AK293" i="47"/>
  <c r="AJ293" i="47"/>
  <c r="AI293" i="47"/>
  <c r="AH293" i="47"/>
  <c r="AG293" i="47"/>
  <c r="AL292" i="47"/>
  <c r="AK292" i="47"/>
  <c r="AJ292" i="47"/>
  <c r="AI292" i="47"/>
  <c r="AH292" i="47"/>
  <c r="AG292" i="47"/>
  <c r="AL291" i="47"/>
  <c r="AK291" i="47"/>
  <c r="AJ291" i="47"/>
  <c r="AI291" i="47"/>
  <c r="AH291" i="47"/>
  <c r="AG291" i="47"/>
  <c r="AL290" i="47"/>
  <c r="AK290" i="47"/>
  <c r="AJ290" i="47"/>
  <c r="AI290" i="47"/>
  <c r="AH290" i="47"/>
  <c r="AG290" i="47"/>
  <c r="AL289" i="47"/>
  <c r="AK289" i="47"/>
  <c r="AJ289" i="47"/>
  <c r="AI289" i="47"/>
  <c r="AH289" i="47"/>
  <c r="AG289" i="47"/>
  <c r="AJ286" i="47"/>
  <c r="AG286" i="47"/>
  <c r="AJ285" i="47"/>
  <c r="AG285" i="47"/>
  <c r="AJ284" i="47"/>
  <c r="AG284" i="47"/>
  <c r="AJ283" i="47"/>
  <c r="AG283" i="47"/>
  <c r="AJ282" i="47"/>
  <c r="AG282" i="47"/>
  <c r="AJ281" i="47"/>
  <c r="AG281" i="47"/>
  <c r="AJ280" i="47"/>
  <c r="AG280" i="47"/>
  <c r="AJ279" i="47"/>
  <c r="AG279" i="47"/>
  <c r="AJ278" i="47"/>
  <c r="AG278" i="47"/>
  <c r="AL276" i="47"/>
  <c r="AK276" i="47"/>
  <c r="AJ276" i="47"/>
  <c r="AI276" i="47"/>
  <c r="AH276" i="47"/>
  <c r="AG276" i="47"/>
  <c r="AL275" i="47"/>
  <c r="AK275" i="47"/>
  <c r="AJ275" i="47"/>
  <c r="AI275" i="47"/>
  <c r="AH275" i="47"/>
  <c r="AG275" i="47"/>
  <c r="AL274" i="47"/>
  <c r="AK274" i="47"/>
  <c r="AJ274" i="47"/>
  <c r="AI274" i="47"/>
  <c r="AH274" i="47"/>
  <c r="AG274" i="47"/>
  <c r="AL273" i="47"/>
  <c r="AK273" i="47"/>
  <c r="AJ273" i="47"/>
  <c r="AI273" i="47"/>
  <c r="AH273" i="47"/>
  <c r="AG273" i="47"/>
  <c r="AL272" i="47"/>
  <c r="AK272" i="47"/>
  <c r="AJ272" i="47"/>
  <c r="AI272" i="47"/>
  <c r="AH272" i="47"/>
  <c r="AG272" i="47"/>
  <c r="AL271" i="47"/>
  <c r="AK271" i="47"/>
  <c r="AJ271" i="47"/>
  <c r="AI271" i="47"/>
  <c r="AH271" i="47"/>
  <c r="AG271" i="47"/>
  <c r="AL270" i="47"/>
  <c r="AK270" i="47"/>
  <c r="AJ270" i="47"/>
  <c r="AI270" i="47"/>
  <c r="AH270" i="47"/>
  <c r="AG270" i="47"/>
  <c r="AL269" i="47"/>
  <c r="AK269" i="47"/>
  <c r="AJ269" i="47"/>
  <c r="AI269" i="47"/>
  <c r="AH269" i="47"/>
  <c r="AG269" i="47"/>
  <c r="AL268" i="47"/>
  <c r="AK268" i="47"/>
  <c r="AJ268" i="47"/>
  <c r="AI268" i="47"/>
  <c r="AH268" i="47"/>
  <c r="AG268" i="47"/>
  <c r="AL266" i="47"/>
  <c r="AK266" i="47"/>
  <c r="AJ266" i="47"/>
  <c r="AI266" i="47"/>
  <c r="AH266" i="47"/>
  <c r="AG266" i="47"/>
  <c r="AL265" i="47"/>
  <c r="AK265" i="47"/>
  <c r="AJ265" i="47"/>
  <c r="AI265" i="47"/>
  <c r="AH265" i="47"/>
  <c r="AG265" i="47"/>
  <c r="AL264" i="47"/>
  <c r="AK264" i="47"/>
  <c r="AJ264" i="47"/>
  <c r="AI264" i="47"/>
  <c r="AH264" i="47"/>
  <c r="AG264" i="47"/>
  <c r="AL263" i="47"/>
  <c r="AK263" i="47"/>
  <c r="AJ263" i="47"/>
  <c r="AI263" i="47"/>
  <c r="AH263" i="47"/>
  <c r="AG263" i="47"/>
  <c r="AL262" i="47"/>
  <c r="AK262" i="47"/>
  <c r="AJ262" i="47"/>
  <c r="AI262" i="47"/>
  <c r="AH262" i="47"/>
  <c r="AG262" i="47"/>
  <c r="AL261" i="47"/>
  <c r="AK261" i="47"/>
  <c r="AJ261" i="47"/>
  <c r="AI261" i="47"/>
  <c r="AH261" i="47"/>
  <c r="AG261" i="47"/>
  <c r="AL260" i="47"/>
  <c r="AK260" i="47"/>
  <c r="AJ260" i="47"/>
  <c r="AI260" i="47"/>
  <c r="AH260" i="47"/>
  <c r="AG260" i="47"/>
  <c r="AL259" i="47"/>
  <c r="AK259" i="47"/>
  <c r="AJ259" i="47"/>
  <c r="AI259" i="47"/>
  <c r="AH259" i="47"/>
  <c r="AG259" i="47"/>
  <c r="AL258" i="47"/>
  <c r="AK258" i="47"/>
  <c r="AJ258" i="47"/>
  <c r="AI258" i="47"/>
  <c r="AH258" i="47"/>
  <c r="AG258" i="47"/>
  <c r="AL256" i="47"/>
  <c r="AK256" i="47"/>
  <c r="AJ256" i="47"/>
  <c r="AI256" i="47"/>
  <c r="AH256" i="47"/>
  <c r="AG256" i="47"/>
  <c r="AL255" i="47"/>
  <c r="AK255" i="47"/>
  <c r="AJ255" i="47"/>
  <c r="AI255" i="47"/>
  <c r="AH255" i="47"/>
  <c r="AG255" i="47"/>
  <c r="AL254" i="47"/>
  <c r="AK254" i="47"/>
  <c r="AJ254" i="47"/>
  <c r="AI254" i="47"/>
  <c r="AH254" i="47"/>
  <c r="AG254" i="47"/>
  <c r="AL253" i="47"/>
  <c r="AK253" i="47"/>
  <c r="AJ253" i="47"/>
  <c r="AI253" i="47"/>
  <c r="AH253" i="47"/>
  <c r="AG253" i="47"/>
  <c r="AL252" i="47"/>
  <c r="AK252" i="47"/>
  <c r="AJ252" i="47"/>
  <c r="AI252" i="47"/>
  <c r="AH252" i="47"/>
  <c r="AG252" i="47"/>
  <c r="AL251" i="47"/>
  <c r="AK251" i="47"/>
  <c r="AJ251" i="47"/>
  <c r="AI251" i="47"/>
  <c r="AH251" i="47"/>
  <c r="AG251" i="47"/>
  <c r="AL250" i="47"/>
  <c r="AK250" i="47"/>
  <c r="AJ250" i="47"/>
  <c r="AI250" i="47"/>
  <c r="AH250" i="47"/>
  <c r="AG250" i="47"/>
  <c r="AL249" i="47"/>
  <c r="AK249" i="47"/>
  <c r="AJ249" i="47"/>
  <c r="AI249" i="47"/>
  <c r="AH249" i="47"/>
  <c r="AG249" i="47"/>
  <c r="AL248" i="47"/>
  <c r="AK248" i="47"/>
  <c r="AJ248" i="47"/>
  <c r="AI248" i="47"/>
  <c r="AH248" i="47"/>
  <c r="AG248" i="47"/>
  <c r="AL246" i="47"/>
  <c r="AK246" i="47"/>
  <c r="AJ246" i="47"/>
  <c r="AI246" i="47"/>
  <c r="AH246" i="47"/>
  <c r="AG246" i="47"/>
  <c r="AL245" i="47"/>
  <c r="AK245" i="47"/>
  <c r="AJ245" i="47"/>
  <c r="AI245" i="47"/>
  <c r="AH245" i="47"/>
  <c r="AG245" i="47"/>
  <c r="AL244" i="47"/>
  <c r="AK244" i="47"/>
  <c r="AJ244" i="47"/>
  <c r="AI244" i="47"/>
  <c r="AH244" i="47"/>
  <c r="AG244" i="47"/>
  <c r="AL243" i="47"/>
  <c r="AK243" i="47"/>
  <c r="AJ243" i="47"/>
  <c r="AI243" i="47"/>
  <c r="AH243" i="47"/>
  <c r="AG243" i="47"/>
  <c r="AL242" i="47"/>
  <c r="AK242" i="47"/>
  <c r="AJ242" i="47"/>
  <c r="AI242" i="47"/>
  <c r="AH242" i="47"/>
  <c r="AG242" i="47"/>
  <c r="AL241" i="47"/>
  <c r="AK241" i="47"/>
  <c r="AJ241" i="47"/>
  <c r="AI241" i="47"/>
  <c r="AH241" i="47"/>
  <c r="AG241" i="47"/>
  <c r="AL240" i="47"/>
  <c r="AK240" i="47"/>
  <c r="AJ240" i="47"/>
  <c r="AI240" i="47"/>
  <c r="AH240" i="47"/>
  <c r="AG240" i="47"/>
  <c r="AL239" i="47"/>
  <c r="AK239" i="47"/>
  <c r="AJ239" i="47"/>
  <c r="AI239" i="47"/>
  <c r="AH239" i="47"/>
  <c r="AG239" i="47"/>
  <c r="AJ235" i="47"/>
  <c r="AG235" i="47"/>
  <c r="AJ234" i="47"/>
  <c r="AG234" i="47"/>
  <c r="AJ233" i="47"/>
  <c r="AG233" i="47"/>
  <c r="AJ232" i="47"/>
  <c r="AG232" i="47"/>
  <c r="AJ231" i="47"/>
  <c r="AG231" i="47"/>
  <c r="AJ230" i="47"/>
  <c r="AG230" i="47"/>
  <c r="AJ229" i="47"/>
  <c r="AG229" i="47"/>
  <c r="AL227" i="47"/>
  <c r="AK227" i="47"/>
  <c r="AJ227" i="47"/>
  <c r="AI227" i="47"/>
  <c r="AH227" i="47"/>
  <c r="AG227" i="47"/>
  <c r="AL226" i="47"/>
  <c r="AK226" i="47"/>
  <c r="AJ226" i="47"/>
  <c r="AI226" i="47"/>
  <c r="AH226" i="47"/>
  <c r="AG226" i="47"/>
  <c r="AL225" i="47"/>
  <c r="AK225" i="47"/>
  <c r="AJ225" i="47"/>
  <c r="AI225" i="47"/>
  <c r="AH225" i="47"/>
  <c r="AG225" i="47"/>
  <c r="AL224" i="47"/>
  <c r="AK224" i="47"/>
  <c r="AJ224" i="47"/>
  <c r="AI224" i="47"/>
  <c r="AH224" i="47"/>
  <c r="AG224" i="47"/>
  <c r="AL223" i="47"/>
  <c r="AK223" i="47"/>
  <c r="AJ223" i="47"/>
  <c r="AI223" i="47"/>
  <c r="AH223" i="47"/>
  <c r="AG223" i="47"/>
  <c r="AL222" i="47"/>
  <c r="AK222" i="47"/>
  <c r="AJ222" i="47"/>
  <c r="AI222" i="47"/>
  <c r="AH222" i="47"/>
  <c r="AG222" i="47"/>
  <c r="AL221" i="47"/>
  <c r="AK221" i="47"/>
  <c r="AJ221" i="47"/>
  <c r="AI221" i="47"/>
  <c r="AH221" i="47"/>
  <c r="AG221" i="47"/>
  <c r="AL219" i="47"/>
  <c r="AK219" i="47"/>
  <c r="AJ219" i="47"/>
  <c r="AI219" i="47"/>
  <c r="AH219" i="47"/>
  <c r="AG219" i="47"/>
  <c r="AL218" i="47"/>
  <c r="AK218" i="47"/>
  <c r="AJ218" i="47"/>
  <c r="AI218" i="47"/>
  <c r="AH218" i="47"/>
  <c r="AG218" i="47"/>
  <c r="AL217" i="47"/>
  <c r="AK217" i="47"/>
  <c r="AJ217" i="47"/>
  <c r="AI217" i="47"/>
  <c r="AH217" i="47"/>
  <c r="AG217" i="47"/>
  <c r="AL216" i="47"/>
  <c r="AK216" i="47"/>
  <c r="AJ216" i="47"/>
  <c r="AI216" i="47"/>
  <c r="AH216" i="47"/>
  <c r="AG216" i="47"/>
  <c r="AL215" i="47"/>
  <c r="AK215" i="47"/>
  <c r="AJ215" i="47"/>
  <c r="AI215" i="47"/>
  <c r="AH215" i="47"/>
  <c r="AG215" i="47"/>
  <c r="AL214" i="47"/>
  <c r="AK214" i="47"/>
  <c r="AJ214" i="47"/>
  <c r="AI214" i="47"/>
  <c r="AH214" i="47"/>
  <c r="AG214" i="47"/>
  <c r="AL213" i="47"/>
  <c r="AK213" i="47"/>
  <c r="AJ213" i="47"/>
  <c r="AI213" i="47"/>
  <c r="AH213" i="47"/>
  <c r="AG213" i="47"/>
  <c r="AL211" i="47"/>
  <c r="AK211" i="47"/>
  <c r="AJ211" i="47"/>
  <c r="AI211" i="47"/>
  <c r="AH211" i="47"/>
  <c r="AG211" i="47"/>
  <c r="AL210" i="47"/>
  <c r="AK210" i="47"/>
  <c r="AJ210" i="47"/>
  <c r="AI210" i="47"/>
  <c r="AH210" i="47"/>
  <c r="AG210" i="47"/>
  <c r="AL209" i="47"/>
  <c r="AK209" i="47"/>
  <c r="AJ209" i="47"/>
  <c r="AI209" i="47"/>
  <c r="AH209" i="47"/>
  <c r="AG209" i="47"/>
  <c r="AL208" i="47"/>
  <c r="AK208" i="47"/>
  <c r="AJ208" i="47"/>
  <c r="AI208" i="47"/>
  <c r="AH208" i="47"/>
  <c r="AG208" i="47"/>
  <c r="AL207" i="47"/>
  <c r="AK207" i="47"/>
  <c r="AJ207" i="47"/>
  <c r="AI207" i="47"/>
  <c r="AH207" i="47"/>
  <c r="AG207" i="47"/>
  <c r="AL206" i="47"/>
  <c r="AK206" i="47"/>
  <c r="AJ206" i="47"/>
  <c r="AI206" i="47"/>
  <c r="AH206" i="47"/>
  <c r="AG206" i="47"/>
  <c r="AL205" i="47"/>
  <c r="AK205" i="47"/>
  <c r="AJ205" i="47"/>
  <c r="AI205" i="47"/>
  <c r="AH205" i="47"/>
  <c r="AG205" i="47"/>
  <c r="AL203" i="47"/>
  <c r="AK203" i="47"/>
  <c r="AJ203" i="47"/>
  <c r="AI203" i="47"/>
  <c r="AH203" i="47"/>
  <c r="AG203" i="47"/>
  <c r="AL202" i="47"/>
  <c r="AK202" i="47"/>
  <c r="AJ202" i="47"/>
  <c r="AI202" i="47"/>
  <c r="AH202" i="47"/>
  <c r="AG202" i="47"/>
  <c r="AL201" i="47"/>
  <c r="AK201" i="47"/>
  <c r="AJ201" i="47"/>
  <c r="AI201" i="47"/>
  <c r="AH201" i="47"/>
  <c r="AG201" i="47"/>
  <c r="AL200" i="47"/>
  <c r="AK200" i="47"/>
  <c r="AJ200" i="47"/>
  <c r="AI200" i="47"/>
  <c r="AH200" i="47"/>
  <c r="AG200" i="47"/>
  <c r="AL199" i="47"/>
  <c r="AK199" i="47"/>
  <c r="AJ199" i="47"/>
  <c r="AI199" i="47"/>
  <c r="AH199" i="47"/>
  <c r="AG199" i="47"/>
  <c r="AL198" i="47"/>
  <c r="AK198" i="47"/>
  <c r="AJ198" i="47"/>
  <c r="AI198" i="47"/>
  <c r="AH198" i="47"/>
  <c r="AG198" i="47"/>
  <c r="AL197" i="47"/>
  <c r="AK197" i="47"/>
  <c r="AJ197" i="47"/>
  <c r="AI197" i="47"/>
  <c r="AH197" i="47"/>
  <c r="AG197" i="47"/>
  <c r="AJ194" i="47"/>
  <c r="AG194" i="47"/>
  <c r="AJ193" i="47"/>
  <c r="AG193" i="47"/>
  <c r="AJ192" i="47"/>
  <c r="AG192" i="47"/>
  <c r="AJ191" i="47"/>
  <c r="AG191" i="47"/>
  <c r="AJ190" i="47"/>
  <c r="AG190" i="47"/>
  <c r="AJ189" i="47"/>
  <c r="AG189" i="47"/>
  <c r="AL187" i="47"/>
  <c r="AK187" i="47"/>
  <c r="AJ187" i="47"/>
  <c r="AI187" i="47"/>
  <c r="AH187" i="47"/>
  <c r="AG187" i="47"/>
  <c r="AL186" i="47"/>
  <c r="AK186" i="47"/>
  <c r="AJ186" i="47"/>
  <c r="AI186" i="47"/>
  <c r="AH186" i="47"/>
  <c r="AG186" i="47"/>
  <c r="AL185" i="47"/>
  <c r="AK185" i="47"/>
  <c r="AJ185" i="47"/>
  <c r="AI185" i="47"/>
  <c r="AH185" i="47"/>
  <c r="AG185" i="47"/>
  <c r="AL184" i="47"/>
  <c r="AK184" i="47"/>
  <c r="AJ184" i="47"/>
  <c r="AI184" i="47"/>
  <c r="AH184" i="47"/>
  <c r="AG184" i="47"/>
  <c r="AL183" i="47"/>
  <c r="AK183" i="47"/>
  <c r="AJ183" i="47"/>
  <c r="AI183" i="47"/>
  <c r="AH183" i="47"/>
  <c r="AG183" i="47"/>
  <c r="AL182" i="47"/>
  <c r="AK182" i="47"/>
  <c r="AJ182" i="47"/>
  <c r="AI182" i="47"/>
  <c r="AH182" i="47"/>
  <c r="AG182" i="47"/>
  <c r="AL180" i="47"/>
  <c r="AK180" i="47"/>
  <c r="AJ180" i="47"/>
  <c r="AI180" i="47"/>
  <c r="AH180" i="47"/>
  <c r="AG180" i="47"/>
  <c r="AL179" i="47"/>
  <c r="AK179" i="47"/>
  <c r="AJ179" i="47"/>
  <c r="AI179" i="47"/>
  <c r="AH179" i="47"/>
  <c r="AG179" i="47"/>
  <c r="AL178" i="47"/>
  <c r="AK178" i="47"/>
  <c r="AJ178" i="47"/>
  <c r="AI178" i="47"/>
  <c r="AH178" i="47"/>
  <c r="AG178" i="47"/>
  <c r="AL177" i="47"/>
  <c r="AK177" i="47"/>
  <c r="AJ177" i="47"/>
  <c r="AI177" i="47"/>
  <c r="AH177" i="47"/>
  <c r="AG177" i="47"/>
  <c r="AL176" i="47"/>
  <c r="AK176" i="47"/>
  <c r="AJ176" i="47"/>
  <c r="AI176" i="47"/>
  <c r="AH176" i="47"/>
  <c r="AG176" i="47"/>
  <c r="AL175" i="47"/>
  <c r="AK175" i="47"/>
  <c r="AJ175" i="47"/>
  <c r="AI175" i="47"/>
  <c r="AH175" i="47"/>
  <c r="AG175" i="47"/>
  <c r="AL173" i="47"/>
  <c r="AK173" i="47"/>
  <c r="AJ173" i="47"/>
  <c r="AI173" i="47"/>
  <c r="AH173" i="47"/>
  <c r="AG173" i="47"/>
  <c r="AL172" i="47"/>
  <c r="AK172" i="47"/>
  <c r="AJ172" i="47"/>
  <c r="AI172" i="47"/>
  <c r="AH172" i="47"/>
  <c r="AG172" i="47"/>
  <c r="AL171" i="47"/>
  <c r="AK171" i="47"/>
  <c r="AJ171" i="47"/>
  <c r="AI171" i="47"/>
  <c r="AH171" i="47"/>
  <c r="AG171" i="47"/>
  <c r="AL170" i="47"/>
  <c r="AK170" i="47"/>
  <c r="AJ170" i="47"/>
  <c r="AI170" i="47"/>
  <c r="AH170" i="47"/>
  <c r="AG170" i="47"/>
  <c r="AL169" i="47"/>
  <c r="AK169" i="47"/>
  <c r="AJ169" i="47"/>
  <c r="AI169" i="47"/>
  <c r="AH169" i="47"/>
  <c r="AG169" i="47"/>
  <c r="AL168" i="47"/>
  <c r="AK168" i="47"/>
  <c r="AJ168" i="47"/>
  <c r="AI168" i="47"/>
  <c r="AH168" i="47"/>
  <c r="AG168" i="47"/>
  <c r="AL166" i="47"/>
  <c r="AK166" i="47"/>
  <c r="AJ166" i="47"/>
  <c r="AI166" i="47"/>
  <c r="AH166" i="47"/>
  <c r="AG166" i="47"/>
  <c r="AL165" i="47"/>
  <c r="AK165" i="47"/>
  <c r="AJ165" i="47"/>
  <c r="AI165" i="47"/>
  <c r="AH165" i="47"/>
  <c r="AG165" i="47"/>
  <c r="AL164" i="47"/>
  <c r="AK164" i="47"/>
  <c r="AJ164" i="47"/>
  <c r="AI164" i="47"/>
  <c r="AH164" i="47"/>
  <c r="AG164" i="47"/>
  <c r="AL163" i="47"/>
  <c r="AK163" i="47"/>
  <c r="AJ163" i="47"/>
  <c r="AI163" i="47"/>
  <c r="AH163" i="47"/>
  <c r="AG163" i="47"/>
  <c r="AL162" i="47"/>
  <c r="AK162" i="47"/>
  <c r="AJ162" i="47"/>
  <c r="AI162" i="47"/>
  <c r="AH162" i="47"/>
  <c r="AG162" i="47"/>
  <c r="AL161" i="47"/>
  <c r="AK161" i="47"/>
  <c r="AJ161" i="47"/>
  <c r="AI161" i="47"/>
  <c r="AH161" i="47"/>
  <c r="AG161" i="47"/>
  <c r="AJ158" i="47"/>
  <c r="AG158" i="47"/>
  <c r="AJ157" i="47"/>
  <c r="AG157" i="47"/>
  <c r="AJ156" i="47"/>
  <c r="AG156" i="47"/>
  <c r="AJ155" i="47"/>
  <c r="AG155" i="47"/>
  <c r="AJ154" i="47"/>
  <c r="AG154" i="47"/>
  <c r="AJ153" i="47"/>
  <c r="AG153" i="47"/>
  <c r="AJ152" i="47"/>
  <c r="AG152" i="47"/>
  <c r="AJ151" i="47"/>
  <c r="AG151" i="47"/>
  <c r="AJ150" i="47"/>
  <c r="AG150" i="47"/>
  <c r="AJ149" i="47"/>
  <c r="AG149" i="47"/>
  <c r="AL147" i="47"/>
  <c r="AK147" i="47"/>
  <c r="AJ147" i="47"/>
  <c r="AI147" i="47"/>
  <c r="AH147" i="47"/>
  <c r="AG147" i="47"/>
  <c r="AL146" i="47"/>
  <c r="AK146" i="47"/>
  <c r="AJ146" i="47"/>
  <c r="AI146" i="47"/>
  <c r="AH146" i="47"/>
  <c r="AG146" i="47"/>
  <c r="AL145" i="47"/>
  <c r="AK145" i="47"/>
  <c r="AJ145" i="47"/>
  <c r="AI145" i="47"/>
  <c r="AH145" i="47"/>
  <c r="AG145" i="47"/>
  <c r="AL144" i="47"/>
  <c r="AK144" i="47"/>
  <c r="AJ144" i="47"/>
  <c r="AI144" i="47"/>
  <c r="AH144" i="47"/>
  <c r="AG144" i="47"/>
  <c r="AL143" i="47"/>
  <c r="AK143" i="47"/>
  <c r="AJ143" i="47"/>
  <c r="AI143" i="47"/>
  <c r="AH143" i="47"/>
  <c r="AG143" i="47"/>
  <c r="AL142" i="47"/>
  <c r="AK142" i="47"/>
  <c r="AJ142" i="47"/>
  <c r="AI142" i="47"/>
  <c r="AH142" i="47"/>
  <c r="AG142" i="47"/>
  <c r="AL141" i="47"/>
  <c r="AK141" i="47"/>
  <c r="AJ141" i="47"/>
  <c r="AI141" i="47"/>
  <c r="AH141" i="47"/>
  <c r="AG141" i="47"/>
  <c r="AL140" i="47"/>
  <c r="AK140" i="47"/>
  <c r="AJ140" i="47"/>
  <c r="AI140" i="47"/>
  <c r="AH140" i="47"/>
  <c r="AG140" i="47"/>
  <c r="AL139" i="47"/>
  <c r="AK139" i="47"/>
  <c r="AJ139" i="47"/>
  <c r="AI139" i="47"/>
  <c r="AH139" i="47"/>
  <c r="AG139" i="47"/>
  <c r="AL138" i="47"/>
  <c r="AK138" i="47"/>
  <c r="AJ138" i="47"/>
  <c r="AI138" i="47"/>
  <c r="AH138" i="47"/>
  <c r="AG138" i="47"/>
  <c r="AL136" i="47"/>
  <c r="AK136" i="47"/>
  <c r="AJ136" i="47"/>
  <c r="AI136" i="47"/>
  <c r="AH136" i="47"/>
  <c r="AG136" i="47"/>
  <c r="AL135" i="47"/>
  <c r="AK135" i="47"/>
  <c r="AJ135" i="47"/>
  <c r="AI135" i="47"/>
  <c r="AH135" i="47"/>
  <c r="AG135" i="47"/>
  <c r="AL134" i="47"/>
  <c r="AK134" i="47"/>
  <c r="AJ134" i="47"/>
  <c r="AI134" i="47"/>
  <c r="AH134" i="47"/>
  <c r="AG134" i="47"/>
  <c r="AL133" i="47"/>
  <c r="AK133" i="47"/>
  <c r="AJ133" i="47"/>
  <c r="AI133" i="47"/>
  <c r="AH133" i="47"/>
  <c r="AG133" i="47"/>
  <c r="AL132" i="47"/>
  <c r="AK132" i="47"/>
  <c r="AJ132" i="47"/>
  <c r="AI132" i="47"/>
  <c r="AH132" i="47"/>
  <c r="AG132" i="47"/>
  <c r="AL131" i="47"/>
  <c r="AK131" i="47"/>
  <c r="AJ131" i="47"/>
  <c r="AI131" i="47"/>
  <c r="AH131" i="47"/>
  <c r="AG131" i="47"/>
  <c r="AL130" i="47"/>
  <c r="AK130" i="47"/>
  <c r="AJ130" i="47"/>
  <c r="AI130" i="47"/>
  <c r="AH130" i="47"/>
  <c r="AG130" i="47"/>
  <c r="AL129" i="47"/>
  <c r="AK129" i="47"/>
  <c r="AJ129" i="47"/>
  <c r="AI129" i="47"/>
  <c r="AH129" i="47"/>
  <c r="AG129" i="47"/>
  <c r="AL128" i="47"/>
  <c r="AK128" i="47"/>
  <c r="AJ128" i="47"/>
  <c r="AI128" i="47"/>
  <c r="AH128" i="47"/>
  <c r="AG128" i="47"/>
  <c r="AL127" i="47"/>
  <c r="AK127" i="47"/>
  <c r="AJ127" i="47"/>
  <c r="AI127" i="47"/>
  <c r="AH127" i="47"/>
  <c r="AG127" i="47"/>
  <c r="AL125" i="47"/>
  <c r="AK125" i="47"/>
  <c r="AJ125" i="47"/>
  <c r="AI125" i="47"/>
  <c r="AH125" i="47"/>
  <c r="AG125" i="47"/>
  <c r="AL124" i="47"/>
  <c r="AK124" i="47"/>
  <c r="AJ124" i="47"/>
  <c r="AI124" i="47"/>
  <c r="AH124" i="47"/>
  <c r="AG124" i="47"/>
  <c r="AL123" i="47"/>
  <c r="AK123" i="47"/>
  <c r="AJ123" i="47"/>
  <c r="AI123" i="47"/>
  <c r="AH123" i="47"/>
  <c r="AG123" i="47"/>
  <c r="AL122" i="47"/>
  <c r="AK122" i="47"/>
  <c r="AJ122" i="47"/>
  <c r="AI122" i="47"/>
  <c r="AH122" i="47"/>
  <c r="AG122" i="47"/>
  <c r="AL121" i="47"/>
  <c r="AK121" i="47"/>
  <c r="AJ121" i="47"/>
  <c r="AI121" i="47"/>
  <c r="AH121" i="47"/>
  <c r="AG121" i="47"/>
  <c r="AL120" i="47"/>
  <c r="AK120" i="47"/>
  <c r="AJ120" i="47"/>
  <c r="AI120" i="47"/>
  <c r="AH120" i="47"/>
  <c r="AG120" i="47"/>
  <c r="AL119" i="47"/>
  <c r="AK119" i="47"/>
  <c r="AJ119" i="47"/>
  <c r="AI119" i="47"/>
  <c r="AH119" i="47"/>
  <c r="AG119" i="47"/>
  <c r="AL118" i="47"/>
  <c r="AK118" i="47"/>
  <c r="AJ118" i="47"/>
  <c r="AI118" i="47"/>
  <c r="AH118" i="47"/>
  <c r="AG118" i="47"/>
  <c r="AL117" i="47"/>
  <c r="AK117" i="47"/>
  <c r="AJ117" i="47"/>
  <c r="AI117" i="47"/>
  <c r="AH117" i="47"/>
  <c r="AG117" i="47"/>
  <c r="AL116" i="47"/>
  <c r="AK116" i="47"/>
  <c r="AJ116" i="47"/>
  <c r="AI116" i="47"/>
  <c r="AH116" i="47"/>
  <c r="AG116" i="47"/>
  <c r="AL114" i="47"/>
  <c r="AK114" i="47"/>
  <c r="AJ114" i="47"/>
  <c r="AI114" i="47"/>
  <c r="AH114" i="47"/>
  <c r="AG114" i="47"/>
  <c r="AL113" i="47"/>
  <c r="AK113" i="47"/>
  <c r="AJ113" i="47"/>
  <c r="AI113" i="47"/>
  <c r="AH113" i="47"/>
  <c r="AG113" i="47"/>
  <c r="AL112" i="47"/>
  <c r="AK112" i="47"/>
  <c r="AJ112" i="47"/>
  <c r="AI112" i="47"/>
  <c r="AH112" i="47"/>
  <c r="AG112" i="47"/>
  <c r="AL111" i="47"/>
  <c r="AK111" i="47"/>
  <c r="AJ111" i="47"/>
  <c r="AI111" i="47"/>
  <c r="AH111" i="47"/>
  <c r="AG111" i="47"/>
  <c r="AL110" i="47"/>
  <c r="AK110" i="47"/>
  <c r="AJ110" i="47"/>
  <c r="AI110" i="47"/>
  <c r="AH110" i="47"/>
  <c r="AG110" i="47"/>
  <c r="AL109" i="47"/>
  <c r="AK109" i="47"/>
  <c r="AJ109" i="47"/>
  <c r="AI109" i="47"/>
  <c r="AH109" i="47"/>
  <c r="AG109" i="47"/>
  <c r="AL108" i="47"/>
  <c r="AK108" i="47"/>
  <c r="AJ108" i="47"/>
  <c r="AI108" i="47"/>
  <c r="AH108" i="47"/>
  <c r="AG108" i="47"/>
  <c r="AL106" i="47"/>
  <c r="AK106" i="47"/>
  <c r="AJ106" i="47"/>
  <c r="AI106" i="47"/>
  <c r="AH106" i="47"/>
  <c r="AG106" i="47"/>
  <c r="AJ102" i="47"/>
  <c r="AG102" i="47"/>
  <c r="AJ101" i="47"/>
  <c r="AG101" i="47"/>
  <c r="AJ100" i="47"/>
  <c r="AG100" i="47"/>
  <c r="AJ99" i="47"/>
  <c r="AG99" i="47"/>
  <c r="AJ98" i="47"/>
  <c r="AG98" i="47"/>
  <c r="AJ97" i="47"/>
  <c r="AG97" i="47"/>
  <c r="AJ96" i="47"/>
  <c r="AG96" i="47"/>
  <c r="AJ95" i="47"/>
  <c r="AG95" i="47"/>
  <c r="AJ94" i="47"/>
  <c r="AG94" i="47"/>
  <c r="AJ93" i="47"/>
  <c r="AG93" i="47"/>
  <c r="AJ92" i="47"/>
  <c r="AG92" i="47"/>
  <c r="AL90" i="47"/>
  <c r="AK90" i="47"/>
  <c r="AJ90" i="47"/>
  <c r="AI90" i="47"/>
  <c r="AH90" i="47"/>
  <c r="AG90" i="47"/>
  <c r="AL89" i="47"/>
  <c r="AK89" i="47"/>
  <c r="AJ89" i="47"/>
  <c r="AI89" i="47"/>
  <c r="AH89" i="47"/>
  <c r="AG89" i="47"/>
  <c r="AL88" i="47"/>
  <c r="AK88" i="47"/>
  <c r="AJ88" i="47"/>
  <c r="AI88" i="47"/>
  <c r="AH88" i="47"/>
  <c r="AG88" i="47"/>
  <c r="AL87" i="47"/>
  <c r="AK87" i="47"/>
  <c r="AJ87" i="47"/>
  <c r="AI87" i="47"/>
  <c r="AH87" i="47"/>
  <c r="AG87" i="47"/>
  <c r="AL86" i="47"/>
  <c r="AK86" i="47"/>
  <c r="AJ86" i="47"/>
  <c r="AI86" i="47"/>
  <c r="AH86" i="47"/>
  <c r="AG86" i="47"/>
  <c r="AL85" i="47"/>
  <c r="AK85" i="47"/>
  <c r="AJ85" i="47"/>
  <c r="AI85" i="47"/>
  <c r="AH85" i="47"/>
  <c r="AG85" i="47"/>
  <c r="AL84" i="47"/>
  <c r="AK84" i="47"/>
  <c r="AJ84" i="47"/>
  <c r="AI84" i="47"/>
  <c r="AH84" i="47"/>
  <c r="AG84" i="47"/>
  <c r="AL83" i="47"/>
  <c r="AK83" i="47"/>
  <c r="AJ83" i="47"/>
  <c r="AI83" i="47"/>
  <c r="AH83" i="47"/>
  <c r="AG83" i="47"/>
  <c r="AL82" i="47"/>
  <c r="AK82" i="47"/>
  <c r="AJ82" i="47"/>
  <c r="AI82" i="47"/>
  <c r="AH82" i="47"/>
  <c r="AG82" i="47"/>
  <c r="AL81" i="47"/>
  <c r="AK81" i="47"/>
  <c r="AJ81" i="47"/>
  <c r="AI81" i="47"/>
  <c r="AH81" i="47"/>
  <c r="AG81" i="47"/>
  <c r="AL80" i="47"/>
  <c r="AK80" i="47"/>
  <c r="AJ80" i="47"/>
  <c r="AI80" i="47"/>
  <c r="AH80" i="47"/>
  <c r="AG80" i="47"/>
  <c r="AL78" i="47"/>
  <c r="AK78" i="47"/>
  <c r="AJ78" i="47"/>
  <c r="AI78" i="47"/>
  <c r="AH78" i="47"/>
  <c r="AG78" i="47"/>
  <c r="AL77" i="47"/>
  <c r="AK77" i="47"/>
  <c r="AJ77" i="47"/>
  <c r="AI77" i="47"/>
  <c r="AH77" i="47"/>
  <c r="AG77" i="47"/>
  <c r="AL76" i="47"/>
  <c r="AK76" i="47"/>
  <c r="AJ76" i="47"/>
  <c r="AI76" i="47"/>
  <c r="AH76" i="47"/>
  <c r="AG76" i="47"/>
  <c r="AL75" i="47"/>
  <c r="AK75" i="47"/>
  <c r="AJ75" i="47"/>
  <c r="AI75" i="47"/>
  <c r="AH75" i="47"/>
  <c r="AG75" i="47"/>
  <c r="AL74" i="47"/>
  <c r="AK74" i="47"/>
  <c r="AJ74" i="47"/>
  <c r="AI74" i="47"/>
  <c r="AH74" i="47"/>
  <c r="AG74" i="47"/>
  <c r="AL73" i="47"/>
  <c r="AK73" i="47"/>
  <c r="AJ73" i="47"/>
  <c r="AI73" i="47"/>
  <c r="AH73" i="47"/>
  <c r="AG73" i="47"/>
  <c r="AL72" i="47"/>
  <c r="AK72" i="47"/>
  <c r="AJ72" i="47"/>
  <c r="AI72" i="47"/>
  <c r="AH72" i="47"/>
  <c r="AG72" i="47"/>
  <c r="AL71" i="47"/>
  <c r="AK71" i="47"/>
  <c r="AJ71" i="47"/>
  <c r="AI71" i="47"/>
  <c r="AH71" i="47"/>
  <c r="AG71" i="47"/>
  <c r="AL70" i="47"/>
  <c r="AK70" i="47"/>
  <c r="AJ70" i="47"/>
  <c r="AI70" i="47"/>
  <c r="AH70" i="47"/>
  <c r="AG70" i="47"/>
  <c r="AL69" i="47"/>
  <c r="AK69" i="47"/>
  <c r="AJ69" i="47"/>
  <c r="AI69" i="47"/>
  <c r="AH69" i="47"/>
  <c r="AG69" i="47"/>
  <c r="AL68" i="47"/>
  <c r="AK68" i="47"/>
  <c r="AJ68" i="47"/>
  <c r="AI68" i="47"/>
  <c r="AH68" i="47"/>
  <c r="AG68" i="47"/>
  <c r="AL66" i="47"/>
  <c r="AK66" i="47"/>
  <c r="AJ66" i="47"/>
  <c r="AI66" i="47"/>
  <c r="AH66" i="47"/>
  <c r="AG66" i="47"/>
  <c r="AL65" i="47"/>
  <c r="AK65" i="47"/>
  <c r="AJ65" i="47"/>
  <c r="AI65" i="47"/>
  <c r="AH65" i="47"/>
  <c r="AG65" i="47"/>
  <c r="AL64" i="47"/>
  <c r="AK64" i="47"/>
  <c r="AJ64" i="47"/>
  <c r="AI64" i="47"/>
  <c r="AH64" i="47"/>
  <c r="AG64" i="47"/>
  <c r="AL63" i="47"/>
  <c r="AK63" i="47"/>
  <c r="AJ63" i="47"/>
  <c r="AI63" i="47"/>
  <c r="AH63" i="47"/>
  <c r="AG63" i="47"/>
  <c r="AL62" i="47"/>
  <c r="AK62" i="47"/>
  <c r="AJ62" i="47"/>
  <c r="AI62" i="47"/>
  <c r="AH62" i="47"/>
  <c r="AG62" i="47"/>
  <c r="AL61" i="47"/>
  <c r="AK61" i="47"/>
  <c r="AJ61" i="47"/>
  <c r="AI61" i="47"/>
  <c r="AH61" i="47"/>
  <c r="AG61" i="47"/>
  <c r="AL60" i="47"/>
  <c r="AK60" i="47"/>
  <c r="AJ60" i="47"/>
  <c r="AI60" i="47"/>
  <c r="AH60" i="47"/>
  <c r="AG60" i="47"/>
  <c r="AL59" i="47"/>
  <c r="AK59" i="47"/>
  <c r="AJ59" i="47"/>
  <c r="AI59" i="47"/>
  <c r="AH59" i="47"/>
  <c r="AG59" i="47"/>
  <c r="AL58" i="47"/>
  <c r="AK58" i="47"/>
  <c r="AJ58" i="47"/>
  <c r="AI58" i="47"/>
  <c r="AH58" i="47"/>
  <c r="AG58" i="47"/>
  <c r="AL57" i="47"/>
  <c r="AK57" i="47"/>
  <c r="AJ57" i="47"/>
  <c r="AI57" i="47"/>
  <c r="AH57" i="47"/>
  <c r="AG57" i="47"/>
  <c r="AL56" i="47"/>
  <c r="AK56" i="47"/>
  <c r="AJ56" i="47"/>
  <c r="AI56" i="47"/>
  <c r="AH56" i="47"/>
  <c r="AG56" i="47"/>
  <c r="AL54" i="47"/>
  <c r="AK54" i="47"/>
  <c r="AJ54" i="47"/>
  <c r="AI54" i="47"/>
  <c r="AH54" i="47"/>
  <c r="AG54" i="47"/>
  <c r="AL53" i="47"/>
  <c r="AK53" i="47"/>
  <c r="AJ53" i="47"/>
  <c r="AI53" i="47"/>
  <c r="AH53" i="47"/>
  <c r="AG53" i="47"/>
  <c r="AL52" i="47"/>
  <c r="AK52" i="47"/>
  <c r="AJ52" i="47"/>
  <c r="AI52" i="47"/>
  <c r="AH52" i="47"/>
  <c r="AG52" i="47"/>
  <c r="AL51" i="47"/>
  <c r="AK51" i="47"/>
  <c r="AJ51" i="47"/>
  <c r="AI51" i="47"/>
  <c r="AH51" i="47"/>
  <c r="AG51" i="47"/>
  <c r="AL49" i="47"/>
  <c r="AK49" i="47"/>
  <c r="AJ49" i="47"/>
  <c r="AI49" i="47"/>
  <c r="AH49" i="47"/>
  <c r="AG49" i="47"/>
  <c r="AL48" i="47"/>
  <c r="AK48" i="47"/>
  <c r="AJ48" i="47"/>
  <c r="AI48" i="47"/>
  <c r="AH48" i="47"/>
  <c r="AG48" i="47"/>
  <c r="AL47" i="47"/>
  <c r="AK47" i="47"/>
  <c r="AJ47" i="47"/>
  <c r="AI47" i="47"/>
  <c r="AH47" i="47"/>
  <c r="AG47" i="47"/>
  <c r="AL46" i="47"/>
  <c r="AK46" i="47"/>
  <c r="AJ46" i="47"/>
  <c r="AI46" i="47"/>
  <c r="AH46" i="47"/>
  <c r="AG46" i="47"/>
  <c r="AL45" i="47"/>
  <c r="AK45" i="47"/>
  <c r="AJ45" i="47"/>
  <c r="AI45" i="47"/>
  <c r="AH45" i="47"/>
  <c r="AG45" i="47"/>
  <c r="AL44" i="47"/>
  <c r="AK44" i="47"/>
  <c r="AJ44" i="47"/>
  <c r="AI44" i="47"/>
  <c r="AH44" i="47"/>
  <c r="AG44" i="47"/>
  <c r="AJ41" i="47"/>
  <c r="AG41" i="47"/>
  <c r="AJ40" i="47"/>
  <c r="AG40" i="47"/>
  <c r="AJ39" i="47"/>
  <c r="AG39" i="47"/>
  <c r="AL37" i="47"/>
  <c r="AK37" i="47"/>
  <c r="AJ37" i="47"/>
  <c r="AI37" i="47"/>
  <c r="AH37" i="47"/>
  <c r="AG37" i="47"/>
  <c r="AL36" i="47"/>
  <c r="AK36" i="47"/>
  <c r="AJ36" i="47"/>
  <c r="AI36" i="47"/>
  <c r="AH36" i="47"/>
  <c r="AG36" i="47"/>
  <c r="AL35" i="47"/>
  <c r="AJ35" i="47"/>
  <c r="N35" i="47"/>
  <c r="AF34" i="47"/>
  <c r="AL34" i="47" s="1"/>
  <c r="AE34" i="47"/>
  <c r="M34" i="47" s="1"/>
  <c r="AD34" i="47"/>
  <c r="AJ34" i="47" s="1"/>
  <c r="AF33" i="47"/>
  <c r="AL33" i="47" s="1"/>
  <c r="AE33" i="47"/>
  <c r="AD33" i="47"/>
  <c r="AJ33" i="47" s="1"/>
  <c r="AF32" i="47"/>
  <c r="AL32" i="47" s="1"/>
  <c r="AE32" i="47"/>
  <c r="M32" i="47" s="1"/>
  <c r="AD32" i="47"/>
  <c r="AJ32" i="47" s="1"/>
  <c r="AF31" i="47"/>
  <c r="AL31" i="47" s="1"/>
  <c r="AE31" i="47"/>
  <c r="AD31" i="47"/>
  <c r="AJ31" i="47" s="1"/>
  <c r="AF30" i="47"/>
  <c r="AL30" i="47" s="1"/>
  <c r="AE30" i="47"/>
  <c r="AD30" i="47"/>
  <c r="AJ30" i="47" s="1"/>
  <c r="AL28" i="47"/>
  <c r="AK28" i="47"/>
  <c r="AJ28" i="47"/>
  <c r="AI28" i="47"/>
  <c r="AH28" i="47"/>
  <c r="AG28" i="47"/>
  <c r="AL27" i="47"/>
  <c r="AK27" i="47"/>
  <c r="AJ27" i="47"/>
  <c r="AI27" i="47"/>
  <c r="AH27" i="47"/>
  <c r="AG27" i="47"/>
  <c r="AL26" i="47"/>
  <c r="AJ26" i="47"/>
  <c r="L26" i="47"/>
  <c r="AF25" i="47"/>
  <c r="AL25" i="47" s="1"/>
  <c r="AE25" i="47"/>
  <c r="M25" i="47" s="1"/>
  <c r="AD25" i="47"/>
  <c r="AJ25" i="47" s="1"/>
  <c r="AF24" i="47"/>
  <c r="AL24" i="47" s="1"/>
  <c r="AE24" i="47"/>
  <c r="M24" i="47" s="1"/>
  <c r="AD24" i="47"/>
  <c r="AJ24" i="47" s="1"/>
  <c r="AF23" i="47"/>
  <c r="AL23" i="47" s="1"/>
  <c r="AE23" i="47"/>
  <c r="M23" i="47" s="1"/>
  <c r="AD23" i="47"/>
  <c r="AJ23" i="47" s="1"/>
  <c r="AF22" i="47"/>
  <c r="AL22" i="47" s="1"/>
  <c r="AE22" i="47"/>
  <c r="M22" i="47" s="1"/>
  <c r="AD22" i="47"/>
  <c r="AJ22" i="47" s="1"/>
  <c r="AF21" i="47"/>
  <c r="AL21" i="47" s="1"/>
  <c r="AE21" i="47"/>
  <c r="AD21" i="47"/>
  <c r="AJ21" i="47" s="1"/>
  <c r="AL19" i="47"/>
  <c r="AK19" i="47"/>
  <c r="AJ19" i="47"/>
  <c r="AI19" i="47"/>
  <c r="AH19" i="47"/>
  <c r="AG19" i="47"/>
  <c r="AL18" i="47"/>
  <c r="AK18" i="47"/>
  <c r="AJ18" i="47"/>
  <c r="AI18" i="47"/>
  <c r="AH18" i="47"/>
  <c r="AG18" i="47"/>
  <c r="AL17" i="47"/>
  <c r="AJ17" i="47"/>
  <c r="N17" i="47"/>
  <c r="AF16" i="47"/>
  <c r="AL16" i="47" s="1"/>
  <c r="AE16" i="47"/>
  <c r="AD16" i="47"/>
  <c r="AJ16" i="47" s="1"/>
  <c r="AF15" i="47"/>
  <c r="AL15" i="47" s="1"/>
  <c r="AE15" i="47"/>
  <c r="AD15" i="47"/>
  <c r="AJ15" i="47" s="1"/>
  <c r="AF14" i="47"/>
  <c r="AL14" i="47" s="1"/>
  <c r="AE14" i="47"/>
  <c r="M14" i="47" s="1"/>
  <c r="AD14" i="47"/>
  <c r="AJ14" i="47" s="1"/>
  <c r="AF13" i="47"/>
  <c r="AL13" i="47" s="1"/>
  <c r="AE13" i="47"/>
  <c r="AD13" i="47"/>
  <c r="AJ13" i="47" s="1"/>
  <c r="AF12" i="47"/>
  <c r="AL12" i="47" s="1"/>
  <c r="AE12" i="47"/>
  <c r="AD12" i="47"/>
  <c r="AJ12" i="47" s="1"/>
  <c r="N16" i="47" l="1"/>
  <c r="L12" i="47"/>
  <c r="L21" i="47"/>
  <c r="AG21" i="47" s="1"/>
  <c r="N33" i="47"/>
  <c r="L35" i="47"/>
  <c r="AG35" i="47" s="1"/>
  <c r="L17" i="47"/>
  <c r="N31" i="47"/>
  <c r="AI31" i="47" s="1"/>
  <c r="L13" i="47"/>
  <c r="AG13" i="47" s="1"/>
  <c r="L15" i="47"/>
  <c r="N26" i="47"/>
  <c r="AI26" i="47" s="1"/>
  <c r="N12" i="47"/>
  <c r="AI12" i="47" s="1"/>
  <c r="L30" i="47"/>
  <c r="AG30" i="47" s="1"/>
  <c r="N13" i="47"/>
  <c r="AI13" i="47" s="1"/>
  <c r="N15" i="47"/>
  <c r="L16" i="47"/>
  <c r="AG16" i="47" s="1"/>
  <c r="N30" i="47"/>
  <c r="AI30" i="47" s="1"/>
  <c r="L31" i="47"/>
  <c r="L33" i="47"/>
  <c r="AG33" i="47" s="1"/>
  <c r="AH34" i="47"/>
  <c r="M12" i="47"/>
  <c r="AH12" i="47" s="1"/>
  <c r="M15" i="47"/>
  <c r="AH15" i="47" s="1"/>
  <c r="M17" i="47"/>
  <c r="AH17" i="47" s="1"/>
  <c r="N22" i="47"/>
  <c r="AI22" i="47" s="1"/>
  <c r="L23" i="47"/>
  <c r="AG23" i="47" s="1"/>
  <c r="AH23" i="47"/>
  <c r="N24" i="47"/>
  <c r="L25" i="47"/>
  <c r="AG25" i="47" s="1"/>
  <c r="AH25" i="47"/>
  <c r="M30" i="47"/>
  <c r="AH30" i="47" s="1"/>
  <c r="M33" i="47"/>
  <c r="AH33" i="47" s="1"/>
  <c r="AH14" i="47"/>
  <c r="AH32" i="47"/>
  <c r="M13" i="47"/>
  <c r="AH13" i="47" s="1"/>
  <c r="M16" i="47"/>
  <c r="AH16" i="47" s="1"/>
  <c r="N21" i="47"/>
  <c r="AI21" i="47" s="1"/>
  <c r="L22" i="47"/>
  <c r="AG22" i="47" s="1"/>
  <c r="AH22" i="47"/>
  <c r="N23" i="47"/>
  <c r="AI23" i="47" s="1"/>
  <c r="L24" i="47"/>
  <c r="AG24" i="47" s="1"/>
  <c r="AH24" i="47"/>
  <c r="N25" i="47"/>
  <c r="AI25" i="47" s="1"/>
  <c r="M31" i="47"/>
  <c r="AH31" i="47" s="1"/>
  <c r="M35" i="47"/>
  <c r="AH35" i="47" s="1"/>
  <c r="AG12" i="47"/>
  <c r="AK12" i="47"/>
  <c r="AK13" i="47"/>
  <c r="L14" i="47"/>
  <c r="AG14" i="47" s="1"/>
  <c r="N14" i="47"/>
  <c r="AI14" i="47" s="1"/>
  <c r="AK14" i="47"/>
  <c r="AG15" i="47"/>
  <c r="AI15" i="47"/>
  <c r="AK15" i="47"/>
  <c r="AI16" i="47"/>
  <c r="AK16" i="47"/>
  <c r="AG17" i="47"/>
  <c r="AI17" i="47"/>
  <c r="AK17" i="47"/>
  <c r="AK21" i="47"/>
  <c r="AK22" i="47"/>
  <c r="AK23" i="47"/>
  <c r="AI24" i="47"/>
  <c r="AK24" i="47"/>
  <c r="AK25" i="47"/>
  <c r="AG26" i="47"/>
  <c r="AK26" i="47"/>
  <c r="AK30" i="47"/>
  <c r="AG31" i="47"/>
  <c r="AK31" i="47"/>
  <c r="L32" i="47"/>
  <c r="AG32" i="47" s="1"/>
  <c r="N32" i="47"/>
  <c r="AI32" i="47" s="1"/>
  <c r="AK32" i="47"/>
  <c r="AI33" i="47"/>
  <c r="AK33" i="47"/>
  <c r="L34" i="47"/>
  <c r="AG34" i="47" s="1"/>
  <c r="N34" i="47"/>
  <c r="AI34" i="47" s="1"/>
  <c r="AK34" i="47"/>
  <c r="AI35" i="47"/>
  <c r="AK35" i="47"/>
  <c r="M21" i="47"/>
  <c r="AH21" i="47" s="1"/>
  <c r="M26" i="47"/>
  <c r="AH26" i="47" s="1"/>
  <c r="N10" i="45" l="1"/>
  <c r="M10" i="45"/>
  <c r="N230" i="44" l="1"/>
  <c r="P11" i="46"/>
  <c r="P12" i="46"/>
  <c r="P13" i="46"/>
  <c r="P14" i="46"/>
  <c r="P15" i="46"/>
  <c r="P16" i="46"/>
  <c r="P17" i="46"/>
  <c r="P18" i="46"/>
  <c r="P19" i="46"/>
  <c r="P20" i="46"/>
  <c r="P21" i="46"/>
  <c r="P22" i="46"/>
  <c r="P23" i="46"/>
  <c r="P24" i="46"/>
  <c r="P25" i="46"/>
  <c r="P26" i="46"/>
  <c r="P27" i="46"/>
  <c r="P28" i="46"/>
  <c r="P29" i="46"/>
  <c r="P30" i="46"/>
  <c r="P31" i="46"/>
  <c r="P32" i="46"/>
  <c r="P33" i="46"/>
  <c r="P34" i="46"/>
  <c r="P35" i="46"/>
  <c r="P36" i="46"/>
  <c r="P37" i="46"/>
  <c r="P38" i="46"/>
  <c r="P39" i="46"/>
  <c r="P40" i="46"/>
  <c r="P41" i="46"/>
  <c r="P42" i="46"/>
  <c r="P43" i="46"/>
  <c r="P44" i="46"/>
  <c r="P45" i="46"/>
  <c r="P46" i="46"/>
  <c r="P47" i="46"/>
  <c r="P48" i="46"/>
  <c r="P49" i="46"/>
  <c r="P50" i="46"/>
  <c r="P52" i="46"/>
  <c r="P53" i="46"/>
  <c r="P54" i="46"/>
  <c r="P55" i="46"/>
  <c r="P56" i="46"/>
  <c r="P57" i="46"/>
  <c r="P58" i="46"/>
  <c r="P59" i="46"/>
  <c r="P60" i="46"/>
  <c r="P61" i="46"/>
  <c r="P62" i="46"/>
  <c r="P63" i="46"/>
  <c r="P64" i="46"/>
  <c r="P65" i="46"/>
  <c r="P66" i="46"/>
  <c r="P67" i="46"/>
  <c r="P68" i="46"/>
  <c r="P69" i="46"/>
  <c r="P70" i="46"/>
  <c r="P71" i="46"/>
  <c r="P72" i="46"/>
  <c r="P73" i="46"/>
  <c r="P74" i="46"/>
  <c r="P75" i="46"/>
  <c r="P76" i="46"/>
  <c r="P77" i="46"/>
  <c r="P78" i="46"/>
  <c r="P79" i="46"/>
  <c r="P81" i="46"/>
  <c r="P82" i="46"/>
  <c r="P83" i="46"/>
  <c r="P84" i="46"/>
  <c r="P85" i="46"/>
  <c r="P86" i="46"/>
  <c r="P87" i="46"/>
  <c r="P88" i="46"/>
  <c r="P89" i="46"/>
  <c r="P90" i="46"/>
  <c r="P91" i="46"/>
  <c r="P92" i="46"/>
  <c r="P93" i="46"/>
  <c r="P94" i="46"/>
  <c r="P95" i="46"/>
  <c r="P96" i="46"/>
  <c r="P97" i="46"/>
  <c r="P98" i="46"/>
  <c r="P99" i="46"/>
  <c r="P100" i="46"/>
  <c r="P101" i="46"/>
  <c r="P102" i="46"/>
  <c r="P103" i="46"/>
  <c r="P104" i="46"/>
  <c r="P105" i="46"/>
  <c r="P106" i="46"/>
  <c r="P107" i="46"/>
  <c r="P109" i="46"/>
  <c r="P110" i="46"/>
  <c r="P111" i="46"/>
  <c r="P112" i="46"/>
  <c r="P113" i="46"/>
  <c r="P114" i="46"/>
  <c r="P115" i="46"/>
  <c r="P116" i="46"/>
  <c r="P117" i="46"/>
  <c r="P118" i="46"/>
  <c r="P119" i="46"/>
  <c r="P120" i="46"/>
  <c r="P121" i="46"/>
  <c r="P123" i="46"/>
  <c r="P124" i="46"/>
  <c r="P125" i="46"/>
  <c r="P126" i="46"/>
  <c r="P127" i="46"/>
  <c r="P128" i="46"/>
  <c r="P129" i="46"/>
  <c r="P130" i="46"/>
  <c r="P132" i="46"/>
  <c r="P133" i="46"/>
  <c r="P134" i="46"/>
  <c r="P135" i="46"/>
  <c r="P136" i="46"/>
  <c r="P137" i="46"/>
  <c r="P138" i="46"/>
  <c r="P139" i="46"/>
  <c r="P140" i="46"/>
  <c r="P141" i="46"/>
  <c r="P142" i="46"/>
  <c r="P143" i="46"/>
  <c r="P144" i="46"/>
  <c r="P145" i="46"/>
  <c r="P147" i="46"/>
  <c r="P148" i="46"/>
  <c r="P149" i="46"/>
  <c r="P150" i="46"/>
  <c r="P151" i="46"/>
  <c r="P152" i="46"/>
  <c r="P153" i="46"/>
  <c r="P154" i="46"/>
  <c r="P155" i="46"/>
  <c r="P156" i="46"/>
  <c r="P157" i="46"/>
  <c r="P158" i="46"/>
  <c r="P160" i="46"/>
  <c r="P161" i="46"/>
  <c r="P162" i="46"/>
  <c r="P163" i="46"/>
  <c r="P164" i="46"/>
  <c r="P165" i="46"/>
  <c r="P166" i="46"/>
  <c r="P168" i="46"/>
  <c r="P169" i="46"/>
  <c r="P170" i="46"/>
  <c r="P171" i="46"/>
  <c r="P172" i="46"/>
  <c r="P173" i="46"/>
  <c r="P174" i="46"/>
  <c r="P176" i="46"/>
  <c r="P177" i="46"/>
  <c r="P178" i="46"/>
  <c r="P179" i="46"/>
  <c r="P180" i="46"/>
  <c r="P181" i="46"/>
  <c r="P182" i="46"/>
  <c r="P183" i="46"/>
  <c r="P184" i="46"/>
  <c r="P185" i="46"/>
  <c r="P186" i="46"/>
  <c r="P187" i="46"/>
  <c r="P188" i="46"/>
  <c r="P189" i="46"/>
  <c r="P190" i="46"/>
  <c r="P191" i="46"/>
  <c r="P192" i="46"/>
  <c r="P193" i="46"/>
  <c r="P194" i="46"/>
  <c r="P195" i="46"/>
  <c r="P196" i="46"/>
  <c r="P198" i="46"/>
  <c r="P199" i="46"/>
  <c r="P200" i="46"/>
  <c r="P201" i="46"/>
  <c r="P202" i="46"/>
  <c r="P203" i="46"/>
  <c r="P204" i="46"/>
  <c r="P205" i="46"/>
  <c r="P206" i="46"/>
  <c r="P207" i="46"/>
  <c r="P208" i="46"/>
  <c r="P209" i="46"/>
  <c r="P210" i="46"/>
  <c r="P211" i="46"/>
  <c r="P212" i="46"/>
  <c r="P214" i="46"/>
  <c r="P215" i="46"/>
  <c r="P216" i="46"/>
  <c r="P217" i="46"/>
  <c r="P10" i="46"/>
  <c r="P12" i="42"/>
  <c r="P14" i="42"/>
  <c r="P15" i="42"/>
  <c r="P17" i="42"/>
  <c r="P18" i="42"/>
  <c r="P19" i="42"/>
  <c r="P20" i="42"/>
  <c r="P21" i="42"/>
  <c r="P22" i="42"/>
  <c r="P23" i="42"/>
  <c r="P24" i="42"/>
  <c r="P25" i="42"/>
  <c r="P26" i="42"/>
  <c r="P27" i="42"/>
  <c r="P28" i="42"/>
  <c r="P29" i="42"/>
  <c r="P30" i="42"/>
  <c r="P31" i="42"/>
  <c r="P32" i="42"/>
  <c r="P33" i="42"/>
  <c r="P34" i="42"/>
  <c r="P35" i="42"/>
  <c r="P36" i="42"/>
  <c r="P37" i="42"/>
  <c r="P38" i="42"/>
  <c r="P39" i="42"/>
  <c r="P40" i="42"/>
  <c r="P41" i="42"/>
  <c r="P42" i="42"/>
  <c r="P43" i="42"/>
  <c r="P44" i="42"/>
  <c r="P45" i="42"/>
  <c r="P46" i="42"/>
  <c r="P47" i="42"/>
  <c r="P49" i="42"/>
  <c r="P50" i="42"/>
  <c r="P51" i="42"/>
  <c r="P52" i="42"/>
  <c r="P53" i="42"/>
  <c r="P54" i="42"/>
  <c r="P55" i="42"/>
  <c r="P56" i="42"/>
  <c r="P57" i="42"/>
  <c r="P58" i="42"/>
  <c r="P59" i="42"/>
  <c r="P60" i="42"/>
  <c r="P61" i="42"/>
  <c r="P62" i="42"/>
  <c r="P63" i="42"/>
  <c r="P64" i="42"/>
  <c r="P66" i="42"/>
  <c r="P67" i="42"/>
  <c r="P68" i="42"/>
  <c r="P69" i="42"/>
  <c r="P70" i="42"/>
  <c r="P71" i="42"/>
  <c r="P72" i="42"/>
  <c r="P73" i="42"/>
  <c r="P75" i="42"/>
  <c r="P76" i="42"/>
  <c r="P77" i="42"/>
  <c r="P78" i="42"/>
  <c r="P79" i="42"/>
  <c r="P80" i="42"/>
  <c r="P81" i="42"/>
  <c r="P82" i="42"/>
  <c r="P83" i="42"/>
  <c r="P84" i="42"/>
  <c r="P85" i="42"/>
  <c r="P86" i="42"/>
  <c r="P87" i="42"/>
  <c r="P88" i="42"/>
  <c r="P89" i="42"/>
  <c r="P90" i="42"/>
  <c r="P91" i="42"/>
  <c r="P92" i="42"/>
  <c r="P94" i="42"/>
  <c r="P95" i="42"/>
  <c r="P96" i="42"/>
  <c r="P97" i="42"/>
  <c r="P98" i="42"/>
  <c r="P99" i="42"/>
  <c r="P100" i="42"/>
  <c r="P101" i="42"/>
  <c r="P102" i="42"/>
  <c r="P103" i="42"/>
  <c r="P104" i="42"/>
  <c r="P105" i="42"/>
  <c r="P106" i="42"/>
  <c r="P107" i="42"/>
  <c r="P108" i="42"/>
  <c r="P109" i="42"/>
  <c r="P110" i="42"/>
  <c r="P111" i="42"/>
  <c r="P112" i="42"/>
  <c r="P113" i="42"/>
  <c r="P115" i="42"/>
  <c r="P116" i="42"/>
  <c r="P117" i="42"/>
  <c r="P118" i="42"/>
  <c r="P119" i="42"/>
  <c r="P120" i="42"/>
  <c r="P121" i="42"/>
  <c r="P122" i="42"/>
  <c r="P123" i="42"/>
  <c r="P124" i="42"/>
  <c r="P125" i="42"/>
  <c r="P126" i="42"/>
  <c r="P128" i="42"/>
  <c r="P129" i="42"/>
  <c r="P130" i="42"/>
  <c r="P131" i="42"/>
  <c r="P132" i="42"/>
  <c r="P133" i="42"/>
  <c r="P134" i="42"/>
  <c r="P135" i="42"/>
  <c r="P136" i="42"/>
  <c r="P137" i="42"/>
  <c r="P138" i="42"/>
  <c r="P139" i="42"/>
  <c r="P141" i="42"/>
  <c r="P142" i="42"/>
  <c r="P143" i="42"/>
  <c r="P144" i="42"/>
  <c r="P145" i="42"/>
  <c r="P146" i="42"/>
  <c r="P147" i="42"/>
  <c r="P148" i="42"/>
  <c r="P149" i="42"/>
  <c r="P150" i="42"/>
  <c r="P151" i="42"/>
  <c r="P152" i="42"/>
  <c r="P153" i="42"/>
  <c r="P154" i="42"/>
  <c r="P156" i="42"/>
  <c r="P157" i="42"/>
  <c r="P158" i="42"/>
  <c r="P159" i="42"/>
  <c r="P160" i="42"/>
  <c r="P161" i="42"/>
  <c r="P162" i="42"/>
  <c r="P163" i="42"/>
  <c r="P164" i="42"/>
  <c r="P165" i="42"/>
  <c r="P166" i="42"/>
  <c r="P11" i="42"/>
  <c r="P12" i="43"/>
  <c r="P14" i="43"/>
  <c r="P15" i="43"/>
  <c r="P17" i="43"/>
  <c r="P18" i="43"/>
  <c r="P20" i="43"/>
  <c r="P21" i="43"/>
  <c r="P23" i="43"/>
  <c r="P24" i="43"/>
  <c r="P25" i="43"/>
  <c r="P26" i="43"/>
  <c r="P28" i="43"/>
  <c r="P29" i="43"/>
  <c r="P30" i="43"/>
  <c r="P31" i="43"/>
  <c r="P32" i="43"/>
  <c r="P33" i="43"/>
  <c r="P34" i="43"/>
  <c r="P35" i="43"/>
  <c r="P36" i="43"/>
  <c r="P37" i="43"/>
  <c r="P38" i="43"/>
  <c r="P39" i="43"/>
  <c r="P40" i="43"/>
  <c r="P41" i="43"/>
  <c r="P42" i="43"/>
  <c r="P43" i="43"/>
  <c r="P44" i="43"/>
  <c r="P45" i="43"/>
  <c r="P46" i="43"/>
  <c r="P47" i="43"/>
  <c r="P48" i="43"/>
  <c r="P49" i="43"/>
  <c r="P50" i="43"/>
  <c r="P51" i="43"/>
  <c r="P52" i="43"/>
  <c r="P53" i="43"/>
  <c r="P54" i="43"/>
  <c r="P55" i="43"/>
  <c r="P56" i="43"/>
  <c r="P57" i="43"/>
  <c r="P59" i="43"/>
  <c r="P60" i="43"/>
  <c r="P61" i="43"/>
  <c r="P62" i="43"/>
  <c r="P63" i="43"/>
  <c r="P64" i="43"/>
  <c r="P65" i="43"/>
  <c r="P66" i="43"/>
  <c r="P67" i="43"/>
  <c r="P68" i="43"/>
  <c r="P69" i="43"/>
  <c r="P70" i="43"/>
  <c r="P71" i="43"/>
  <c r="P72" i="43"/>
  <c r="P73" i="43"/>
  <c r="P74" i="43"/>
  <c r="P75" i="43"/>
  <c r="P76" i="43"/>
  <c r="P77" i="43"/>
  <c r="P78" i="43"/>
  <c r="P79" i="43"/>
  <c r="P80" i="43"/>
  <c r="P82" i="43"/>
  <c r="P83" i="43"/>
  <c r="P84" i="43"/>
  <c r="P85" i="43"/>
  <c r="P86" i="43"/>
  <c r="P87" i="43"/>
  <c r="P88" i="43"/>
  <c r="P89" i="43"/>
  <c r="P90" i="43"/>
  <c r="P91" i="43"/>
  <c r="P92" i="43"/>
  <c r="P93" i="43"/>
  <c r="P94" i="43"/>
  <c r="P95" i="43"/>
  <c r="P96" i="43"/>
  <c r="P97" i="43"/>
  <c r="P98" i="43"/>
  <c r="P99" i="43"/>
  <c r="P100" i="43"/>
  <c r="P101" i="43"/>
  <c r="P102" i="43"/>
  <c r="P103" i="43"/>
  <c r="P104" i="43"/>
  <c r="P105" i="43"/>
  <c r="P106" i="43"/>
  <c r="P108" i="43"/>
  <c r="P109" i="43"/>
  <c r="P110" i="43"/>
  <c r="P111" i="43"/>
  <c r="P112" i="43"/>
  <c r="P113" i="43"/>
  <c r="P114" i="43"/>
  <c r="P115" i="43"/>
  <c r="P117" i="43"/>
  <c r="P118" i="43"/>
  <c r="P120" i="43"/>
  <c r="P121" i="43"/>
  <c r="P122" i="43"/>
  <c r="P123" i="43"/>
  <c r="P124" i="43"/>
  <c r="P125" i="43"/>
  <c r="P126" i="43"/>
  <c r="P127" i="43"/>
  <c r="P128" i="43"/>
  <c r="P129" i="43"/>
  <c r="P130" i="43"/>
  <c r="P131" i="43"/>
  <c r="P132" i="43"/>
  <c r="P133" i="43"/>
  <c r="P136" i="43"/>
  <c r="P137" i="43"/>
  <c r="P139" i="43"/>
  <c r="P140" i="43"/>
  <c r="P143" i="43"/>
  <c r="P144" i="43"/>
  <c r="P146" i="43"/>
  <c r="P147" i="43"/>
  <c r="P149" i="43"/>
  <c r="P150" i="43"/>
  <c r="P152" i="43"/>
  <c r="P153" i="43"/>
  <c r="P155" i="43"/>
  <c r="P156" i="43"/>
  <c r="P158" i="43"/>
  <c r="P159" i="43"/>
  <c r="P162" i="43"/>
  <c r="P164" i="43"/>
  <c r="P165" i="43"/>
  <c r="P167" i="43"/>
  <c r="P170" i="43"/>
  <c r="P171" i="43"/>
  <c r="P173" i="43"/>
  <c r="P174" i="43"/>
  <c r="P175" i="43"/>
  <c r="P176" i="43"/>
  <c r="P178" i="43"/>
  <c r="P179" i="43"/>
  <c r="P181" i="43"/>
  <c r="P182" i="43"/>
  <c r="P183" i="43"/>
  <c r="P184" i="43"/>
  <c r="P185" i="43"/>
  <c r="P187" i="43"/>
  <c r="P188" i="43"/>
  <c r="P189" i="43"/>
  <c r="P190" i="43"/>
  <c r="P191" i="43"/>
  <c r="P192" i="43"/>
  <c r="P193" i="43"/>
  <c r="P194" i="43"/>
  <c r="P196" i="43"/>
  <c r="P197" i="43"/>
  <c r="P198" i="43"/>
  <c r="P199" i="43"/>
  <c r="P200" i="43"/>
  <c r="P201" i="43"/>
  <c r="P202" i="43"/>
  <c r="P204" i="43"/>
  <c r="P206" i="43"/>
  <c r="P207" i="43"/>
  <c r="P208" i="43"/>
  <c r="P210" i="43"/>
  <c r="P211" i="43"/>
  <c r="P213" i="43"/>
  <c r="P214" i="43"/>
  <c r="P215" i="43"/>
  <c r="P216" i="43"/>
  <c r="P217" i="43"/>
  <c r="P219" i="43"/>
  <c r="P220" i="43"/>
  <c r="P222" i="43"/>
  <c r="P223" i="43"/>
  <c r="P224" i="43"/>
  <c r="P225" i="43"/>
  <c r="P226" i="43"/>
  <c r="P227" i="43"/>
  <c r="P228" i="43"/>
  <c r="P229" i="43"/>
  <c r="P230" i="43"/>
  <c r="P232" i="43"/>
  <c r="P233" i="43"/>
  <c r="P234" i="43"/>
  <c r="P235" i="43"/>
  <c r="P236" i="43"/>
  <c r="P237" i="43"/>
  <c r="P238" i="43"/>
  <c r="P239" i="43"/>
  <c r="P240" i="43"/>
  <c r="P241" i="43"/>
  <c r="P242" i="43"/>
  <c r="P243" i="43"/>
  <c r="P244" i="43"/>
  <c r="P245" i="43"/>
  <c r="P246" i="43"/>
  <c r="P247" i="43"/>
  <c r="P248" i="43"/>
  <c r="P249" i="43"/>
  <c r="P250" i="43"/>
  <c r="P251" i="43"/>
  <c r="P11" i="43"/>
  <c r="M192" i="40"/>
  <c r="N192" i="40"/>
  <c r="P18" i="40"/>
  <c r="P19" i="40"/>
  <c r="P20" i="40"/>
  <c r="P22" i="40"/>
  <c r="P23" i="40"/>
  <c r="P25" i="40"/>
  <c r="P26" i="40"/>
  <c r="P27" i="40"/>
  <c r="P28" i="40"/>
  <c r="P29" i="40"/>
  <c r="P31" i="40"/>
  <c r="P32" i="40"/>
  <c r="P33" i="40"/>
  <c r="P34" i="40"/>
  <c r="P36" i="40"/>
  <c r="P37" i="40"/>
  <c r="P39" i="40"/>
  <c r="P40" i="40"/>
  <c r="P42" i="40"/>
  <c r="P43" i="40"/>
  <c r="P44" i="40"/>
  <c r="P45" i="40"/>
  <c r="P46" i="40"/>
  <c r="P48" i="40"/>
  <c r="P49" i="40"/>
  <c r="P50" i="40"/>
  <c r="P51" i="40"/>
  <c r="P52" i="40"/>
  <c r="P53" i="40"/>
  <c r="P54" i="40"/>
  <c r="P55" i="40"/>
  <c r="P56" i="40"/>
  <c r="P57" i="40"/>
  <c r="P58" i="40"/>
  <c r="P60" i="40"/>
  <c r="P61" i="40"/>
  <c r="P62" i="40"/>
  <c r="P63" i="40"/>
  <c r="P64" i="40"/>
  <c r="P65" i="40"/>
  <c r="P66" i="40"/>
  <c r="P68" i="40"/>
  <c r="P69" i="40"/>
  <c r="P70" i="40"/>
  <c r="P71" i="40"/>
  <c r="P73" i="40"/>
  <c r="P74" i="40"/>
  <c r="P75" i="40"/>
  <c r="P76" i="40"/>
  <c r="P78" i="40"/>
  <c r="P79" i="40"/>
  <c r="P80" i="40"/>
  <c r="P81" i="40"/>
  <c r="P82" i="40"/>
  <c r="P83" i="40"/>
  <c r="P84" i="40"/>
  <c r="P85" i="40"/>
  <c r="P86" i="40"/>
  <c r="P87" i="40"/>
  <c r="P88" i="40"/>
  <c r="P89" i="40"/>
  <c r="P93" i="40"/>
  <c r="P94" i="40"/>
  <c r="P96" i="40"/>
  <c r="P97" i="40"/>
  <c r="P98" i="40"/>
  <c r="P100" i="40"/>
  <c r="P101" i="40"/>
  <c r="P102" i="40"/>
  <c r="P103" i="40"/>
  <c r="P104" i="40"/>
  <c r="P105" i="40"/>
  <c r="P106" i="40"/>
  <c r="P107" i="40"/>
  <c r="P108" i="40"/>
  <c r="P109" i="40"/>
  <c r="P110" i="40"/>
  <c r="P111" i="40"/>
  <c r="P112" i="40"/>
  <c r="P113" i="40"/>
  <c r="P114" i="40"/>
  <c r="P115" i="40"/>
  <c r="P116" i="40"/>
  <c r="P117" i="40"/>
  <c r="P118" i="40"/>
  <c r="P119" i="40"/>
  <c r="P120" i="40"/>
  <c r="P121" i="40"/>
  <c r="P122" i="40"/>
  <c r="P123" i="40"/>
  <c r="P124" i="40"/>
  <c r="P125" i="40"/>
  <c r="P126" i="40"/>
  <c r="P127" i="40"/>
  <c r="P129" i="40"/>
  <c r="P130" i="40"/>
  <c r="P131" i="40"/>
  <c r="P132" i="40"/>
  <c r="P133" i="40"/>
  <c r="P134" i="40"/>
  <c r="P135" i="40"/>
  <c r="P136" i="40"/>
  <c r="P137" i="40"/>
  <c r="P138" i="40"/>
  <c r="P140" i="40"/>
  <c r="P141" i="40"/>
  <c r="P142" i="40"/>
  <c r="P143" i="40"/>
  <c r="P144" i="40"/>
  <c r="P145" i="40"/>
  <c r="P146" i="40"/>
  <c r="P147" i="40"/>
  <c r="P148" i="40"/>
  <c r="P149" i="40"/>
  <c r="P150" i="40"/>
  <c r="P151" i="40"/>
  <c r="P152" i="40"/>
  <c r="P153" i="40"/>
  <c r="P154" i="40"/>
  <c r="P155" i="40"/>
  <c r="P156" i="40"/>
  <c r="P157" i="40"/>
  <c r="P158" i="40"/>
  <c r="P159" i="40"/>
  <c r="P160" i="40"/>
  <c r="P161" i="40"/>
  <c r="P162" i="40"/>
  <c r="P163" i="40"/>
  <c r="P164" i="40"/>
  <c r="P165" i="40"/>
  <c r="P166" i="40"/>
  <c r="P167" i="40"/>
  <c r="P168" i="40"/>
  <c r="P169" i="40"/>
  <c r="P170" i="40"/>
  <c r="P171" i="40"/>
  <c r="P172" i="40"/>
  <c r="P173" i="40"/>
  <c r="P174" i="40"/>
  <c r="P175" i="40"/>
  <c r="P176" i="40"/>
  <c r="P177" i="40"/>
  <c r="P178" i="40"/>
  <c r="P179" i="40"/>
  <c r="P180" i="40"/>
  <c r="P181" i="40"/>
  <c r="P182" i="40"/>
  <c r="P183" i="40"/>
  <c r="P184" i="40"/>
  <c r="P185" i="40"/>
  <c r="P187" i="40"/>
  <c r="P188" i="40"/>
  <c r="P189" i="40"/>
  <c r="P190" i="40"/>
  <c r="P191" i="40"/>
  <c r="P192" i="40"/>
  <c r="P193" i="40"/>
  <c r="P194" i="40"/>
  <c r="P195" i="40"/>
  <c r="P196" i="40"/>
  <c r="P197" i="40"/>
  <c r="P198" i="40"/>
  <c r="P199" i="40"/>
  <c r="P200" i="40"/>
  <c r="P201" i="40"/>
  <c r="P202" i="40"/>
  <c r="P203" i="40"/>
  <c r="P204" i="40"/>
  <c r="P205" i="40"/>
  <c r="P206" i="40"/>
  <c r="P207" i="40"/>
  <c r="P208" i="40"/>
  <c r="P209" i="40"/>
  <c r="P210" i="40"/>
  <c r="P211" i="40"/>
  <c r="P212" i="40"/>
  <c r="P213" i="40"/>
  <c r="P214" i="40"/>
  <c r="P215" i="40"/>
  <c r="P216" i="40"/>
  <c r="P217" i="40"/>
  <c r="P218" i="40"/>
  <c r="P219" i="40"/>
  <c r="P220" i="40"/>
  <c r="P221" i="40"/>
  <c r="P222" i="40"/>
  <c r="P223" i="40"/>
  <c r="P224" i="40"/>
  <c r="P225" i="40"/>
  <c r="P226" i="40"/>
  <c r="P228" i="40"/>
  <c r="P229" i="40"/>
  <c r="P230" i="40"/>
  <c r="P231" i="40"/>
  <c r="P232" i="40"/>
  <c r="P233" i="40"/>
  <c r="P234" i="40"/>
  <c r="P235" i="40"/>
  <c r="P236" i="40"/>
  <c r="P237" i="40"/>
  <c r="P238" i="40"/>
  <c r="P239" i="40"/>
  <c r="P240" i="40"/>
  <c r="P241" i="40"/>
  <c r="P242" i="40"/>
  <c r="P243" i="40"/>
  <c r="P244" i="40"/>
  <c r="P245" i="40"/>
  <c r="P246" i="40"/>
  <c r="P247" i="40"/>
  <c r="P249" i="40"/>
  <c r="P250" i="40"/>
  <c r="P251" i="40"/>
  <c r="P252" i="40"/>
  <c r="P253" i="40"/>
  <c r="P254" i="40"/>
  <c r="P255" i="40"/>
  <c r="P256" i="40"/>
  <c r="P257" i="40"/>
  <c r="P258" i="40"/>
  <c r="P259" i="40"/>
  <c r="P260" i="40"/>
  <c r="P261" i="40"/>
  <c r="P262" i="40"/>
  <c r="P263" i="40"/>
  <c r="P264" i="40"/>
  <c r="P265" i="40"/>
  <c r="P266" i="40"/>
  <c r="P267" i="40"/>
  <c r="P268" i="40"/>
  <c r="P269" i="40"/>
  <c r="P270" i="40"/>
  <c r="P271" i="40"/>
  <c r="P274" i="40"/>
  <c r="P275" i="40"/>
  <c r="P276" i="40"/>
  <c r="P277" i="40"/>
  <c r="P278" i="40"/>
  <c r="P283" i="40"/>
  <c r="P284" i="40"/>
  <c r="P285" i="40"/>
  <c r="P286" i="40"/>
  <c r="P287" i="40"/>
  <c r="P288" i="40"/>
  <c r="P289" i="40"/>
  <c r="P290" i="40"/>
  <c r="P291" i="40"/>
  <c r="P292" i="40"/>
  <c r="P293" i="40"/>
  <c r="P294" i="40"/>
  <c r="P296" i="40"/>
  <c r="P297" i="40"/>
  <c r="P298" i="40"/>
  <c r="P299" i="40"/>
  <c r="P300" i="40"/>
  <c r="P301" i="40"/>
  <c r="P302" i="40"/>
  <c r="P303" i="40"/>
  <c r="P304" i="40"/>
  <c r="P305" i="40"/>
  <c r="P306" i="40"/>
  <c r="P307" i="40"/>
  <c r="P308" i="40"/>
  <c r="P309" i="40"/>
  <c r="P310" i="40"/>
  <c r="P313" i="40"/>
  <c r="P315" i="40"/>
  <c r="P316" i="40"/>
  <c r="P317" i="40"/>
  <c r="P318" i="40"/>
  <c r="P319" i="40"/>
  <c r="P320" i="40"/>
  <c r="P321" i="40"/>
  <c r="P322" i="40"/>
  <c r="P323" i="40"/>
  <c r="P324" i="40"/>
  <c r="P325" i="40"/>
  <c r="P326" i="40"/>
  <c r="P327" i="40"/>
  <c r="P328" i="40"/>
  <c r="P329" i="40"/>
  <c r="P330" i="40"/>
  <c r="P331" i="40"/>
  <c r="P332" i="40"/>
  <c r="P333" i="40"/>
  <c r="P334" i="40"/>
  <c r="P335" i="40"/>
  <c r="P336" i="40"/>
  <c r="P337" i="40"/>
  <c r="P338" i="40"/>
  <c r="P339" i="40"/>
  <c r="P340" i="40"/>
  <c r="P341" i="40"/>
  <c r="P342" i="40"/>
  <c r="P343" i="40"/>
  <c r="P344" i="40"/>
  <c r="P345" i="40"/>
  <c r="P346" i="40"/>
  <c r="P347" i="40"/>
  <c r="P348" i="40"/>
  <c r="P349" i="40"/>
  <c r="P350" i="40"/>
  <c r="P351" i="40"/>
  <c r="P353" i="40"/>
  <c r="P354" i="40"/>
  <c r="P356" i="40"/>
  <c r="P357" i="40"/>
  <c r="P358" i="40"/>
  <c r="P359" i="40"/>
  <c r="P360" i="40"/>
  <c r="P362" i="40"/>
  <c r="P363" i="40"/>
  <c r="P364" i="40"/>
  <c r="P365" i="40"/>
  <c r="P366" i="40"/>
  <c r="P367" i="40"/>
  <c r="P368" i="40"/>
  <c r="P369" i="40"/>
  <c r="P370" i="40"/>
  <c r="P371" i="40"/>
  <c r="P372" i="40"/>
  <c r="P373" i="40"/>
  <c r="P374" i="40"/>
  <c r="P375" i="40"/>
  <c r="P376" i="40"/>
  <c r="P377" i="40"/>
  <c r="P378" i="40"/>
  <c r="P379" i="40"/>
  <c r="P380" i="40"/>
  <c r="P381" i="40"/>
  <c r="P382" i="40"/>
  <c r="P383" i="40"/>
  <c r="P384" i="40"/>
  <c r="P385" i="40"/>
  <c r="P386" i="40"/>
  <c r="P388" i="40"/>
  <c r="P389" i="40"/>
  <c r="P390" i="40"/>
  <c r="P391" i="40"/>
  <c r="P392" i="40"/>
  <c r="P394" i="40"/>
  <c r="P395" i="40"/>
  <c r="P396" i="40"/>
  <c r="P397" i="40"/>
  <c r="P398" i="40"/>
  <c r="P399" i="40"/>
  <c r="P400" i="40"/>
  <c r="P401" i="40"/>
  <c r="P402" i="40"/>
  <c r="P403" i="40"/>
  <c r="P404" i="40"/>
  <c r="P405" i="40"/>
  <c r="P406" i="40"/>
  <c r="P407" i="40"/>
  <c r="P408" i="40"/>
  <c r="P409" i="40"/>
  <c r="P410" i="40"/>
  <c r="P411" i="40"/>
  <c r="P412" i="40"/>
  <c r="P413" i="40"/>
  <c r="P414" i="40"/>
  <c r="P415" i="40"/>
  <c r="P416" i="40"/>
  <c r="P418" i="40"/>
  <c r="P419" i="40"/>
  <c r="P420" i="40"/>
  <c r="R14" i="46" l="1"/>
  <c r="R13" i="42"/>
  <c r="N217" i="46"/>
  <c r="N216" i="46"/>
  <c r="N215" i="46"/>
  <c r="N214" i="46"/>
  <c r="N212" i="46"/>
  <c r="N211" i="46"/>
  <c r="N210" i="46"/>
  <c r="N209" i="46"/>
  <c r="N208" i="46"/>
  <c r="M208" i="46"/>
  <c r="N207" i="46"/>
  <c r="M207" i="46"/>
  <c r="N206" i="46"/>
  <c r="M206" i="46"/>
  <c r="N205" i="46"/>
  <c r="M205" i="46"/>
  <c r="N204" i="46"/>
  <c r="M204" i="46"/>
  <c r="N203" i="46"/>
  <c r="M203" i="46"/>
  <c r="N202" i="46"/>
  <c r="M202" i="46"/>
  <c r="N201" i="46"/>
  <c r="M201" i="46"/>
  <c r="N200" i="46"/>
  <c r="M200" i="46"/>
  <c r="N199" i="46"/>
  <c r="M199" i="46"/>
  <c r="N198" i="46"/>
  <c r="M198" i="46"/>
  <c r="N196" i="46"/>
  <c r="M196" i="46"/>
  <c r="N195" i="46"/>
  <c r="M195" i="46"/>
  <c r="N194" i="46"/>
  <c r="M194" i="46"/>
  <c r="N193" i="46"/>
  <c r="M193" i="46"/>
  <c r="N192" i="46"/>
  <c r="M192" i="46"/>
  <c r="N191" i="46"/>
  <c r="N190" i="46"/>
  <c r="N189" i="46"/>
  <c r="M189" i="46"/>
  <c r="N188" i="46"/>
  <c r="M188" i="46"/>
  <c r="N187" i="46"/>
  <c r="M187" i="46"/>
  <c r="N186" i="46"/>
  <c r="M186" i="46"/>
  <c r="N185" i="46"/>
  <c r="M185" i="46"/>
  <c r="N184" i="46"/>
  <c r="M184" i="46"/>
  <c r="N183" i="46"/>
  <c r="M183" i="46"/>
  <c r="N182" i="46"/>
  <c r="M182" i="46"/>
  <c r="N181" i="46"/>
  <c r="M181" i="46"/>
  <c r="N180" i="46"/>
  <c r="M180" i="46"/>
  <c r="N179" i="46"/>
  <c r="M179" i="46"/>
  <c r="N178" i="46"/>
  <c r="M178" i="46"/>
  <c r="N177" i="46"/>
  <c r="M177" i="46"/>
  <c r="N176" i="46"/>
  <c r="M176" i="46"/>
  <c r="N174" i="46"/>
  <c r="M174" i="46"/>
  <c r="N173" i="46"/>
  <c r="M173" i="46"/>
  <c r="N172" i="46"/>
  <c r="M172" i="46"/>
  <c r="N171" i="46"/>
  <c r="M171" i="46"/>
  <c r="N170" i="46"/>
  <c r="N169" i="46"/>
  <c r="M169" i="46"/>
  <c r="N168" i="46"/>
  <c r="M168" i="46"/>
  <c r="N166" i="46"/>
  <c r="M166" i="46"/>
  <c r="N165" i="46"/>
  <c r="M165" i="46"/>
  <c r="N164" i="46"/>
  <c r="M164" i="46"/>
  <c r="N163" i="46"/>
  <c r="M163" i="46"/>
  <c r="N162" i="46"/>
  <c r="M162" i="46"/>
  <c r="N161" i="46"/>
  <c r="M161" i="46"/>
  <c r="N160" i="46"/>
  <c r="M160" i="46"/>
  <c r="N158" i="46"/>
  <c r="M158" i="46"/>
  <c r="N157" i="46"/>
  <c r="M157" i="46"/>
  <c r="N156" i="46"/>
  <c r="N155" i="46"/>
  <c r="N154" i="46"/>
  <c r="M154" i="46"/>
  <c r="N153" i="46"/>
  <c r="M153" i="46"/>
  <c r="N152" i="46"/>
  <c r="M152" i="46"/>
  <c r="N151" i="46"/>
  <c r="M151" i="46"/>
  <c r="N150" i="46"/>
  <c r="M150" i="46"/>
  <c r="N149" i="46"/>
  <c r="M149" i="46"/>
  <c r="N148" i="46"/>
  <c r="M148" i="46"/>
  <c r="N147" i="46"/>
  <c r="M147" i="46"/>
  <c r="N145" i="46"/>
  <c r="M145" i="46"/>
  <c r="N144" i="46"/>
  <c r="M144" i="46"/>
  <c r="N143" i="46"/>
  <c r="M143" i="46"/>
  <c r="N142" i="46"/>
  <c r="M142" i="46"/>
  <c r="N141" i="46"/>
  <c r="M141" i="46"/>
  <c r="N140" i="46"/>
  <c r="N139" i="46"/>
  <c r="N138" i="46"/>
  <c r="M138" i="46"/>
  <c r="N137" i="46"/>
  <c r="M137" i="46"/>
  <c r="N136" i="46"/>
  <c r="M136" i="46"/>
  <c r="N135" i="46"/>
  <c r="M135" i="46"/>
  <c r="N134" i="46"/>
  <c r="M134" i="46"/>
  <c r="N133" i="46"/>
  <c r="M133" i="46"/>
  <c r="N132" i="46"/>
  <c r="M132" i="46"/>
  <c r="N130" i="46"/>
  <c r="M130" i="46"/>
  <c r="N129" i="46"/>
  <c r="M129" i="46"/>
  <c r="N128" i="46"/>
  <c r="M128" i="46"/>
  <c r="N127" i="46"/>
  <c r="M127" i="46"/>
  <c r="N126" i="46"/>
  <c r="M126" i="46"/>
  <c r="N125" i="46"/>
  <c r="M125" i="46"/>
  <c r="N124" i="46"/>
  <c r="M124" i="46"/>
  <c r="N123" i="46"/>
  <c r="M123" i="46"/>
  <c r="N121" i="46"/>
  <c r="M121" i="46"/>
  <c r="N120" i="46"/>
  <c r="N119" i="46"/>
  <c r="M119" i="46"/>
  <c r="N118" i="46"/>
  <c r="M118" i="46"/>
  <c r="N117" i="46"/>
  <c r="M117" i="46"/>
  <c r="N116" i="46"/>
  <c r="M116" i="46"/>
  <c r="N115" i="46"/>
  <c r="M115" i="46"/>
  <c r="N114" i="46"/>
  <c r="M114" i="46"/>
  <c r="N113" i="46"/>
  <c r="N112" i="46"/>
  <c r="N111" i="46"/>
  <c r="M111" i="46"/>
  <c r="N110" i="46"/>
  <c r="M110" i="46"/>
  <c r="N109" i="46"/>
  <c r="M109" i="46"/>
  <c r="N107" i="46"/>
  <c r="M107" i="46"/>
  <c r="N106" i="46"/>
  <c r="M106" i="46"/>
  <c r="N105" i="46"/>
  <c r="M105" i="46"/>
  <c r="N104" i="46"/>
  <c r="M104" i="46"/>
  <c r="N103" i="46"/>
  <c r="N102" i="46"/>
  <c r="M102" i="46"/>
  <c r="N101" i="46"/>
  <c r="M101" i="46"/>
  <c r="N100" i="46"/>
  <c r="N99" i="46"/>
  <c r="M99" i="46"/>
  <c r="N98" i="46"/>
  <c r="M98" i="46"/>
  <c r="N97" i="46"/>
  <c r="M97" i="46"/>
  <c r="N96" i="46"/>
  <c r="M96" i="46"/>
  <c r="N95" i="46"/>
  <c r="M95" i="46"/>
  <c r="N94" i="46"/>
  <c r="M94" i="46"/>
  <c r="N93" i="46"/>
  <c r="M93" i="46"/>
  <c r="N92" i="46"/>
  <c r="N91" i="46"/>
  <c r="M91" i="46"/>
  <c r="N90" i="46"/>
  <c r="M90" i="46"/>
  <c r="N89" i="46"/>
  <c r="M89" i="46"/>
  <c r="N88" i="46"/>
  <c r="M88" i="46"/>
  <c r="N87" i="46"/>
  <c r="M87" i="46"/>
  <c r="N86" i="46"/>
  <c r="M86" i="46"/>
  <c r="N85" i="46"/>
  <c r="M85" i="46"/>
  <c r="N84" i="46"/>
  <c r="M84" i="46"/>
  <c r="N83" i="46"/>
  <c r="M83" i="46"/>
  <c r="N82" i="46"/>
  <c r="M82" i="46"/>
  <c r="N81" i="46"/>
  <c r="M81" i="46"/>
  <c r="N79" i="46"/>
  <c r="M79" i="46"/>
  <c r="N78" i="46"/>
  <c r="M78" i="46"/>
  <c r="N77" i="46"/>
  <c r="M77" i="46"/>
  <c r="N76" i="46"/>
  <c r="M76" i="46"/>
  <c r="N75" i="46"/>
  <c r="M75" i="46"/>
  <c r="N74" i="46"/>
  <c r="M74" i="46"/>
  <c r="N73" i="46"/>
  <c r="M73" i="46"/>
  <c r="N72" i="46"/>
  <c r="M72" i="46"/>
  <c r="N71" i="46"/>
  <c r="M71" i="46"/>
  <c r="N70" i="46"/>
  <c r="M70" i="46"/>
  <c r="N69" i="46"/>
  <c r="M69" i="46"/>
  <c r="N68" i="46"/>
  <c r="M68" i="46"/>
  <c r="N67" i="46"/>
  <c r="M67" i="46"/>
  <c r="N66" i="46"/>
  <c r="M66" i="46"/>
  <c r="N65" i="46"/>
  <c r="M65" i="46"/>
  <c r="N64" i="46"/>
  <c r="M64" i="46"/>
  <c r="N63" i="46"/>
  <c r="M63" i="46"/>
  <c r="N62" i="46"/>
  <c r="M62" i="46"/>
  <c r="N61" i="46"/>
  <c r="M61" i="46"/>
  <c r="N60" i="46"/>
  <c r="M60" i="46"/>
  <c r="N59" i="46"/>
  <c r="M59" i="46"/>
  <c r="N58" i="46"/>
  <c r="M58" i="46"/>
  <c r="N57" i="46"/>
  <c r="M57" i="46"/>
  <c r="N56" i="46"/>
  <c r="M56" i="46"/>
  <c r="N55" i="46"/>
  <c r="M55" i="46"/>
  <c r="N54" i="46"/>
  <c r="M54" i="46"/>
  <c r="N53" i="46"/>
  <c r="M53" i="46"/>
  <c r="N52" i="46"/>
  <c r="M52" i="46"/>
  <c r="N166" i="42"/>
  <c r="M166" i="42"/>
  <c r="N165" i="42"/>
  <c r="N164" i="42"/>
  <c r="N163" i="42"/>
  <c r="M163" i="42"/>
  <c r="N162" i="42"/>
  <c r="M162" i="42"/>
  <c r="N161" i="42"/>
  <c r="M161" i="42"/>
  <c r="N160" i="42"/>
  <c r="M160" i="42"/>
  <c r="N159" i="42"/>
  <c r="M159" i="42"/>
  <c r="N158" i="42"/>
  <c r="M158" i="42"/>
  <c r="N157" i="42"/>
  <c r="M157" i="42"/>
  <c r="N156" i="42"/>
  <c r="M156" i="42"/>
  <c r="N154" i="42"/>
  <c r="M154" i="42"/>
  <c r="N153" i="42"/>
  <c r="N152" i="42"/>
  <c r="M152" i="42"/>
  <c r="N151" i="42"/>
  <c r="M151" i="42"/>
  <c r="N150" i="42"/>
  <c r="M150" i="42"/>
  <c r="N149" i="42"/>
  <c r="M149" i="42"/>
  <c r="N148" i="42"/>
  <c r="M148" i="42"/>
  <c r="N147" i="42"/>
  <c r="M147" i="42"/>
  <c r="N146" i="42"/>
  <c r="M146" i="42"/>
  <c r="N145" i="42"/>
  <c r="M145" i="42"/>
  <c r="N144" i="42"/>
  <c r="M144" i="42"/>
  <c r="N143" i="42"/>
  <c r="M143" i="42"/>
  <c r="N142" i="42"/>
  <c r="M142" i="42"/>
  <c r="N141" i="42"/>
  <c r="M141" i="42"/>
  <c r="N139" i="42"/>
  <c r="M139" i="42"/>
  <c r="N138" i="42"/>
  <c r="M138" i="42"/>
  <c r="N137" i="42"/>
  <c r="N136" i="42"/>
  <c r="M136" i="42"/>
  <c r="N135" i="42"/>
  <c r="M135" i="42"/>
  <c r="N134" i="42"/>
  <c r="M134" i="42"/>
  <c r="N133" i="42"/>
  <c r="M133" i="42"/>
  <c r="N132" i="42"/>
  <c r="M132" i="42"/>
  <c r="N131" i="42"/>
  <c r="N130" i="42"/>
  <c r="M130" i="42"/>
  <c r="N129" i="42"/>
  <c r="M129" i="42"/>
  <c r="N128" i="42"/>
  <c r="M128" i="42"/>
  <c r="N126" i="42"/>
  <c r="M126" i="42"/>
  <c r="N125" i="42"/>
  <c r="N124" i="42"/>
  <c r="N123" i="42"/>
  <c r="N122" i="42"/>
  <c r="M122" i="42"/>
  <c r="N121" i="42"/>
  <c r="M121" i="42"/>
  <c r="N120" i="42"/>
  <c r="M120" i="42"/>
  <c r="N119" i="42"/>
  <c r="M119" i="42"/>
  <c r="N118" i="42"/>
  <c r="M118" i="42"/>
  <c r="N117" i="42"/>
  <c r="M117" i="42"/>
  <c r="N116" i="42"/>
  <c r="M116" i="42"/>
  <c r="N115" i="42"/>
  <c r="M115" i="42"/>
  <c r="N113" i="42"/>
  <c r="M113" i="42"/>
  <c r="N112" i="42"/>
  <c r="M112" i="42"/>
  <c r="N111" i="42"/>
  <c r="M111" i="42"/>
  <c r="N110" i="42"/>
  <c r="M110" i="42"/>
  <c r="N109" i="42"/>
  <c r="M109" i="42"/>
  <c r="N108" i="42"/>
  <c r="M108" i="42"/>
  <c r="N107" i="42"/>
  <c r="M107" i="42"/>
  <c r="N106" i="42"/>
  <c r="M106" i="42"/>
  <c r="N105" i="42"/>
  <c r="M105" i="42"/>
  <c r="N104" i="42"/>
  <c r="M104" i="42"/>
  <c r="N103" i="42"/>
  <c r="N102" i="42"/>
  <c r="M102" i="42"/>
  <c r="N101" i="42"/>
  <c r="M101" i="42"/>
  <c r="N100" i="42"/>
  <c r="M100" i="42"/>
  <c r="N99" i="42"/>
  <c r="M99" i="42"/>
  <c r="N98" i="42"/>
  <c r="M98" i="42"/>
  <c r="N97" i="42"/>
  <c r="M97" i="42"/>
  <c r="N96" i="42"/>
  <c r="M96" i="42"/>
  <c r="N95" i="42"/>
  <c r="M95" i="42"/>
  <c r="N94" i="42"/>
  <c r="M94" i="42"/>
  <c r="N92" i="42"/>
  <c r="M92" i="42"/>
  <c r="N91" i="42"/>
  <c r="M91" i="42"/>
  <c r="N90" i="42"/>
  <c r="M90" i="42"/>
  <c r="N89" i="42"/>
  <c r="M89" i="42"/>
  <c r="N88" i="42"/>
  <c r="M88" i="42"/>
  <c r="N87" i="42"/>
  <c r="M87" i="42"/>
  <c r="N86" i="42"/>
  <c r="M86" i="42"/>
  <c r="N85" i="42"/>
  <c r="M85" i="42"/>
  <c r="N84" i="42"/>
  <c r="M84" i="42"/>
  <c r="N83" i="42"/>
  <c r="M83" i="42"/>
  <c r="N82" i="42"/>
  <c r="M82" i="42"/>
  <c r="N81" i="42"/>
  <c r="M81" i="42"/>
  <c r="N80" i="42"/>
  <c r="M80" i="42"/>
  <c r="N79" i="42"/>
  <c r="M79" i="42"/>
  <c r="N78" i="42"/>
  <c r="M78" i="42"/>
  <c r="N77" i="42"/>
  <c r="M77" i="42"/>
  <c r="N76" i="42"/>
  <c r="M76" i="42"/>
  <c r="N75" i="42"/>
  <c r="M75" i="42"/>
  <c r="N73" i="42"/>
  <c r="M73" i="42"/>
  <c r="N72" i="42"/>
  <c r="M72" i="42"/>
  <c r="N71" i="42"/>
  <c r="M71" i="42"/>
  <c r="N70" i="42"/>
  <c r="M70" i="42"/>
  <c r="N69" i="42"/>
  <c r="M69" i="42"/>
  <c r="N68" i="42"/>
  <c r="M68" i="42"/>
  <c r="N67" i="42"/>
  <c r="M67" i="42"/>
  <c r="N66" i="42"/>
  <c r="M66" i="42"/>
  <c r="N64" i="42"/>
  <c r="M64" i="42"/>
  <c r="N63" i="42"/>
  <c r="M63" i="42"/>
  <c r="N62" i="42"/>
  <c r="M62" i="42"/>
  <c r="N61" i="42"/>
  <c r="M61" i="42"/>
  <c r="N60" i="42"/>
  <c r="M60" i="42"/>
  <c r="N59" i="42"/>
  <c r="M59" i="42"/>
  <c r="N58" i="42"/>
  <c r="M58" i="42"/>
  <c r="N57" i="42"/>
  <c r="M57" i="42"/>
  <c r="N56" i="42"/>
  <c r="M56" i="42"/>
  <c r="N55" i="42"/>
  <c r="M55" i="42"/>
  <c r="N54" i="42"/>
  <c r="M54" i="42"/>
  <c r="N53" i="42"/>
  <c r="M53" i="42"/>
  <c r="N52" i="42"/>
  <c r="M52" i="42"/>
  <c r="N51" i="42"/>
  <c r="M51" i="42"/>
  <c r="N50" i="42"/>
  <c r="M50" i="42"/>
  <c r="N49" i="42"/>
  <c r="M49" i="42"/>
  <c r="N282" i="45"/>
  <c r="M282" i="45"/>
  <c r="N281" i="45"/>
  <c r="M281" i="45"/>
  <c r="N280" i="45"/>
  <c r="N279" i="45"/>
  <c r="N278" i="45"/>
  <c r="M278" i="45"/>
  <c r="N277" i="45"/>
  <c r="M277" i="45"/>
  <c r="N276" i="45"/>
  <c r="M276" i="45"/>
  <c r="N275" i="45"/>
  <c r="M275" i="45"/>
  <c r="N274" i="45"/>
  <c r="M274" i="45"/>
  <c r="N273" i="45"/>
  <c r="M273" i="45"/>
  <c r="N272" i="45"/>
  <c r="M272" i="45"/>
  <c r="N271" i="45"/>
  <c r="M271" i="45"/>
  <c r="N270" i="45"/>
  <c r="M270" i="45"/>
  <c r="N269" i="45"/>
  <c r="M269" i="45"/>
  <c r="N268" i="45"/>
  <c r="M268" i="45"/>
  <c r="N267" i="45"/>
  <c r="M267" i="45"/>
  <c r="N265" i="45"/>
  <c r="M265" i="45"/>
  <c r="N264" i="45"/>
  <c r="M264" i="45"/>
  <c r="N263" i="45"/>
  <c r="M263" i="45"/>
  <c r="N262" i="45"/>
  <c r="M262" i="45"/>
  <c r="N261" i="45"/>
  <c r="M261" i="45"/>
  <c r="N260" i="45"/>
  <c r="M260" i="45"/>
  <c r="N259" i="45"/>
  <c r="M259" i="45"/>
  <c r="N258" i="45"/>
  <c r="M258" i="45"/>
  <c r="N257" i="45"/>
  <c r="M257" i="45"/>
  <c r="N256" i="45"/>
  <c r="M256" i="45"/>
  <c r="N255" i="45"/>
  <c r="M255" i="45"/>
  <c r="N254" i="45"/>
  <c r="M254" i="45"/>
  <c r="N253" i="45"/>
  <c r="M253" i="45"/>
  <c r="N252" i="45"/>
  <c r="M252" i="45"/>
  <c r="N251" i="45"/>
  <c r="M251" i="45"/>
  <c r="N250" i="45"/>
  <c r="M250" i="45"/>
  <c r="N249" i="45"/>
  <c r="M249" i="45"/>
  <c r="N248" i="45"/>
  <c r="M248" i="45"/>
  <c r="N247" i="45"/>
  <c r="M247" i="45"/>
  <c r="N246" i="45"/>
  <c r="M246" i="45"/>
  <c r="N245" i="45"/>
  <c r="M245" i="45"/>
  <c r="N244" i="45"/>
  <c r="M244" i="45"/>
  <c r="N243" i="45"/>
  <c r="M243" i="45"/>
  <c r="N241" i="45"/>
  <c r="M241" i="45"/>
  <c r="N240" i="45"/>
  <c r="M240" i="45"/>
  <c r="N239" i="45"/>
  <c r="M239" i="45"/>
  <c r="N238" i="45"/>
  <c r="M238" i="45"/>
  <c r="N237" i="45"/>
  <c r="M237" i="45"/>
  <c r="N236" i="45"/>
  <c r="M236" i="45"/>
  <c r="N235" i="45"/>
  <c r="M235" i="45"/>
  <c r="N234" i="45"/>
  <c r="M234" i="45"/>
  <c r="N233" i="45"/>
  <c r="M233" i="45"/>
  <c r="N232" i="45"/>
  <c r="M232" i="45"/>
  <c r="N231" i="45"/>
  <c r="M231" i="45"/>
  <c r="N230" i="45"/>
  <c r="M230" i="45"/>
  <c r="N229" i="45"/>
  <c r="M229" i="45"/>
  <c r="N228" i="45"/>
  <c r="M228" i="45"/>
  <c r="N227" i="45"/>
  <c r="M227" i="45"/>
  <c r="N226" i="45"/>
  <c r="M226" i="45"/>
  <c r="N225" i="45"/>
  <c r="M225" i="45"/>
  <c r="N224" i="45"/>
  <c r="M224" i="45"/>
  <c r="N223" i="45"/>
  <c r="M223" i="45"/>
  <c r="N222" i="45"/>
  <c r="M222" i="45"/>
  <c r="N221" i="45"/>
  <c r="M221" i="45"/>
  <c r="N220" i="45"/>
  <c r="M220" i="45"/>
  <c r="N219" i="45"/>
  <c r="M219" i="45"/>
  <c r="N218" i="45"/>
  <c r="M218" i="45"/>
  <c r="N217" i="45"/>
  <c r="M217" i="45"/>
  <c r="N216" i="45"/>
  <c r="M216" i="45"/>
  <c r="N215" i="45"/>
  <c r="M215" i="45"/>
  <c r="N214" i="45"/>
  <c r="M214" i="45"/>
  <c r="N212" i="45"/>
  <c r="M212" i="45"/>
  <c r="N211" i="45"/>
  <c r="N210" i="45"/>
  <c r="N209" i="45"/>
  <c r="N208" i="45"/>
  <c r="M208" i="45"/>
  <c r="N207" i="45"/>
  <c r="M207" i="45"/>
  <c r="N206" i="45"/>
  <c r="M206" i="45"/>
  <c r="N205" i="45"/>
  <c r="M205" i="45"/>
  <c r="N204" i="45"/>
  <c r="M204" i="45"/>
  <c r="N203" i="45"/>
  <c r="M203" i="45"/>
  <c r="N202" i="45"/>
  <c r="M202" i="45"/>
  <c r="N201" i="45"/>
  <c r="M201" i="45"/>
  <c r="N200" i="45"/>
  <c r="M200" i="45"/>
  <c r="N199" i="45"/>
  <c r="M199" i="45"/>
  <c r="N198" i="45"/>
  <c r="M198" i="45"/>
  <c r="N197" i="45"/>
  <c r="M197" i="45"/>
  <c r="N196" i="45"/>
  <c r="M196" i="45"/>
  <c r="N195" i="45"/>
  <c r="M195" i="45"/>
  <c r="N194" i="45"/>
  <c r="M194" i="45"/>
  <c r="N193" i="45"/>
  <c r="M193" i="45"/>
  <c r="N192" i="45"/>
  <c r="M192" i="45"/>
  <c r="N191" i="45"/>
  <c r="M191" i="45"/>
  <c r="N190" i="45"/>
  <c r="M190" i="45"/>
  <c r="N189" i="45"/>
  <c r="M189" i="45"/>
  <c r="N188" i="45"/>
  <c r="M188" i="45"/>
  <c r="N187" i="45"/>
  <c r="M187" i="45"/>
  <c r="N186" i="45"/>
  <c r="M186" i="45"/>
  <c r="N185" i="45"/>
  <c r="M185" i="45"/>
  <c r="N184" i="45"/>
  <c r="M184" i="45"/>
  <c r="N183" i="45"/>
  <c r="M183" i="45"/>
  <c r="N182" i="45"/>
  <c r="M182" i="45"/>
  <c r="N181" i="45"/>
  <c r="M181" i="45"/>
  <c r="N180" i="45"/>
  <c r="M180" i="45"/>
  <c r="N179" i="45"/>
  <c r="M179" i="45"/>
  <c r="N178" i="45"/>
  <c r="M178" i="45"/>
  <c r="N177" i="45"/>
  <c r="M177" i="45"/>
  <c r="N176" i="45"/>
  <c r="M176" i="45"/>
  <c r="N175" i="45"/>
  <c r="M175" i="45"/>
  <c r="N174" i="45"/>
  <c r="M174" i="45"/>
  <c r="N173" i="45"/>
  <c r="M173" i="45"/>
  <c r="N172" i="45"/>
  <c r="M172" i="45"/>
  <c r="N171" i="45"/>
  <c r="M171" i="45"/>
  <c r="N170" i="45"/>
  <c r="M170" i="45"/>
  <c r="N169" i="45"/>
  <c r="M169" i="45"/>
  <c r="N168" i="45"/>
  <c r="M168" i="45"/>
  <c r="N167" i="45"/>
  <c r="M167" i="45"/>
  <c r="N165" i="45"/>
  <c r="M165" i="45"/>
  <c r="N164" i="45"/>
  <c r="M164" i="45"/>
  <c r="N163" i="45"/>
  <c r="M163" i="45"/>
  <c r="N162" i="45"/>
  <c r="M162" i="45"/>
  <c r="N161" i="45"/>
  <c r="M161" i="45"/>
  <c r="N160" i="45"/>
  <c r="M160" i="45"/>
  <c r="N159" i="45"/>
  <c r="M159" i="45"/>
  <c r="N158" i="45"/>
  <c r="M158" i="45"/>
  <c r="N157" i="45"/>
  <c r="M157" i="45"/>
  <c r="N156" i="45"/>
  <c r="M156" i="45"/>
  <c r="N155" i="45"/>
  <c r="M155" i="45"/>
  <c r="N154" i="45"/>
  <c r="M154" i="45"/>
  <c r="N153" i="45"/>
  <c r="M153" i="45"/>
  <c r="N152" i="45"/>
  <c r="M152" i="45"/>
  <c r="N150" i="45"/>
  <c r="M150" i="45"/>
  <c r="N149" i="45"/>
  <c r="N148" i="45"/>
  <c r="N147" i="45"/>
  <c r="M147" i="45"/>
  <c r="N146" i="45"/>
  <c r="M146" i="45"/>
  <c r="N145" i="45"/>
  <c r="M145" i="45"/>
  <c r="N144" i="45"/>
  <c r="M144" i="45"/>
  <c r="N143" i="45"/>
  <c r="M143" i="45"/>
  <c r="N142" i="45"/>
  <c r="M142" i="45"/>
  <c r="N140" i="45"/>
  <c r="M140" i="45"/>
  <c r="N139" i="45"/>
  <c r="M139" i="45"/>
  <c r="N138" i="45"/>
  <c r="M138" i="45"/>
  <c r="N137" i="45"/>
  <c r="M137" i="45"/>
  <c r="N136" i="45"/>
  <c r="M136" i="45"/>
  <c r="N135" i="45"/>
  <c r="M135" i="45"/>
  <c r="N134" i="45"/>
  <c r="N133" i="45"/>
  <c r="N132" i="45"/>
  <c r="M132" i="45"/>
  <c r="N131" i="45"/>
  <c r="M131" i="45"/>
  <c r="N130" i="45"/>
  <c r="M130" i="45"/>
  <c r="N129" i="45"/>
  <c r="N128" i="45"/>
  <c r="N127" i="45"/>
  <c r="M127" i="45"/>
  <c r="N126" i="45"/>
  <c r="M126" i="45"/>
  <c r="N125" i="45"/>
  <c r="M125" i="45"/>
  <c r="N124" i="45"/>
  <c r="M124" i="45"/>
  <c r="N123" i="45"/>
  <c r="M123" i="45"/>
  <c r="N122" i="45"/>
  <c r="M122" i="45"/>
  <c r="N121" i="45"/>
  <c r="M121" i="45"/>
  <c r="N120" i="45"/>
  <c r="M120" i="45"/>
  <c r="N119" i="45"/>
  <c r="M119" i="45"/>
  <c r="N118" i="45"/>
  <c r="M118" i="45"/>
  <c r="N117" i="45"/>
  <c r="M117" i="45"/>
  <c r="N116" i="45"/>
  <c r="M116" i="45"/>
  <c r="N50" i="46"/>
  <c r="M50" i="46"/>
  <c r="N49" i="46"/>
  <c r="M49" i="46"/>
  <c r="N48" i="46"/>
  <c r="M48" i="46"/>
  <c r="N47" i="46"/>
  <c r="M47" i="46"/>
  <c r="N46" i="46"/>
  <c r="N45" i="46"/>
  <c r="M45" i="46"/>
  <c r="N44" i="46"/>
  <c r="M44" i="46"/>
  <c r="N43" i="46"/>
  <c r="M43" i="46"/>
  <c r="N42" i="46"/>
  <c r="N41" i="46"/>
  <c r="N38" i="46"/>
  <c r="M38" i="46"/>
  <c r="N37" i="46"/>
  <c r="M37" i="46"/>
  <c r="N36" i="46"/>
  <c r="M36" i="46"/>
  <c r="N35" i="46"/>
  <c r="M35" i="46"/>
  <c r="N34" i="46"/>
  <c r="M34" i="46"/>
  <c r="N33" i="46"/>
  <c r="N32" i="46"/>
  <c r="M32" i="46"/>
  <c r="N31" i="46"/>
  <c r="N30" i="46"/>
  <c r="M30" i="46"/>
  <c r="N29" i="46"/>
  <c r="N28" i="46"/>
  <c r="N27" i="46"/>
  <c r="N26" i="46"/>
  <c r="N25" i="46"/>
  <c r="M25" i="46"/>
  <c r="N24" i="46"/>
  <c r="M24" i="46"/>
  <c r="N23" i="46"/>
  <c r="M23" i="46"/>
  <c r="N22" i="46"/>
  <c r="M22" i="46"/>
  <c r="N21" i="46"/>
  <c r="M21" i="46"/>
  <c r="N20" i="46"/>
  <c r="M20" i="46"/>
  <c r="N19" i="46"/>
  <c r="M19" i="46"/>
  <c r="N18" i="46"/>
  <c r="M18" i="46"/>
  <c r="N17" i="46"/>
  <c r="M17" i="46"/>
  <c r="N16" i="46"/>
  <c r="M16" i="46"/>
  <c r="N15" i="46"/>
  <c r="M15" i="46"/>
  <c r="N14" i="46"/>
  <c r="M14" i="46"/>
  <c r="N13" i="46"/>
  <c r="M13" i="46"/>
  <c r="N12" i="46"/>
  <c r="M12" i="46"/>
  <c r="N11" i="46"/>
  <c r="M11" i="46"/>
  <c r="N10" i="46"/>
  <c r="M10" i="46"/>
  <c r="N114" i="45"/>
  <c r="M114" i="45"/>
  <c r="N113" i="45"/>
  <c r="M113" i="45"/>
  <c r="N112" i="45"/>
  <c r="N111" i="45"/>
  <c r="N110" i="45"/>
  <c r="N109" i="45"/>
  <c r="N108" i="45"/>
  <c r="N107" i="45"/>
  <c r="N106" i="45"/>
  <c r="N105" i="45"/>
  <c r="N104" i="45"/>
  <c r="N103" i="45"/>
  <c r="N102" i="45"/>
  <c r="N101" i="45"/>
  <c r="N100" i="45"/>
  <c r="N99" i="45"/>
  <c r="N98" i="45"/>
  <c r="N97" i="45"/>
  <c r="N96" i="45"/>
  <c r="N95" i="45"/>
  <c r="N94" i="45"/>
  <c r="N93" i="45"/>
  <c r="N92" i="45"/>
  <c r="N91" i="45"/>
  <c r="N90" i="45"/>
  <c r="N89" i="45"/>
  <c r="N88" i="45"/>
  <c r="N87" i="45"/>
  <c r="M87" i="45"/>
  <c r="N86" i="45"/>
  <c r="M86" i="45"/>
  <c r="N85" i="45"/>
  <c r="M85" i="45"/>
  <c r="N84" i="45"/>
  <c r="M84" i="45"/>
  <c r="N83" i="45"/>
  <c r="N82" i="45"/>
  <c r="M82" i="45"/>
  <c r="N81" i="45"/>
  <c r="N80" i="45"/>
  <c r="M80" i="45"/>
  <c r="N79" i="45"/>
  <c r="M79" i="45"/>
  <c r="N78" i="45"/>
  <c r="M78" i="45"/>
  <c r="N77" i="45"/>
  <c r="M77" i="45"/>
  <c r="N76" i="45"/>
  <c r="M76" i="45"/>
  <c r="N75" i="45"/>
  <c r="M75" i="45"/>
  <c r="N74" i="45"/>
  <c r="M74" i="45"/>
  <c r="N73" i="45"/>
  <c r="M73" i="45"/>
  <c r="N72" i="45"/>
  <c r="N71" i="45"/>
  <c r="M71" i="45"/>
  <c r="N70" i="45"/>
  <c r="M70" i="45"/>
  <c r="N69" i="45"/>
  <c r="M69" i="45"/>
  <c r="N68" i="45"/>
  <c r="M68" i="45"/>
  <c r="N67" i="45"/>
  <c r="M67" i="45"/>
  <c r="N66" i="45"/>
  <c r="M66" i="45"/>
  <c r="N65" i="45"/>
  <c r="M65" i="45"/>
  <c r="N64" i="45"/>
  <c r="M64" i="45"/>
  <c r="N63" i="45"/>
  <c r="M63" i="45"/>
  <c r="N62" i="45"/>
  <c r="M62" i="45"/>
  <c r="N61" i="45"/>
  <c r="M61" i="45"/>
  <c r="N60" i="45"/>
  <c r="M60" i="45"/>
  <c r="N59" i="45"/>
  <c r="M59" i="45"/>
  <c r="N58" i="45"/>
  <c r="M58" i="45"/>
  <c r="N57" i="45"/>
  <c r="M57" i="45"/>
  <c r="N56" i="45"/>
  <c r="M56" i="45"/>
  <c r="N55" i="45"/>
  <c r="M55" i="45"/>
  <c r="N54" i="45"/>
  <c r="M54" i="45"/>
  <c r="N53" i="45"/>
  <c r="M53" i="45"/>
  <c r="N52" i="45"/>
  <c r="M52" i="45"/>
  <c r="N51" i="45"/>
  <c r="M51" i="45"/>
  <c r="N50" i="45"/>
  <c r="M50" i="45"/>
  <c r="N49" i="45"/>
  <c r="M49" i="45"/>
  <c r="N48" i="45"/>
  <c r="M48" i="45"/>
  <c r="N47" i="45"/>
  <c r="M47" i="45"/>
  <c r="N46" i="45"/>
  <c r="M46" i="45"/>
  <c r="N45" i="45"/>
  <c r="M45" i="45"/>
  <c r="N44" i="45"/>
  <c r="M44" i="45"/>
  <c r="N43" i="45"/>
  <c r="M43" i="45"/>
  <c r="N42" i="45"/>
  <c r="M42" i="45"/>
  <c r="N41" i="45"/>
  <c r="M41" i="45"/>
  <c r="N40" i="45"/>
  <c r="M40" i="45"/>
  <c r="N39" i="45"/>
  <c r="M39" i="45"/>
  <c r="N38" i="45"/>
  <c r="M38" i="45"/>
  <c r="N37" i="45"/>
  <c r="M37" i="45"/>
  <c r="N36" i="45"/>
  <c r="M36" i="45"/>
  <c r="N35" i="45"/>
  <c r="M35" i="45"/>
  <c r="N34" i="45"/>
  <c r="M34" i="45"/>
  <c r="N33" i="45"/>
  <c r="M33" i="45"/>
  <c r="N32" i="45"/>
  <c r="M32" i="45"/>
  <c r="N31" i="45"/>
  <c r="M31" i="45"/>
  <c r="N30" i="45"/>
  <c r="M30" i="45"/>
  <c r="N29" i="45"/>
  <c r="M29" i="45"/>
  <c r="N28" i="45"/>
  <c r="M28" i="45"/>
  <c r="N27" i="45"/>
  <c r="M27" i="45"/>
  <c r="N26" i="45"/>
  <c r="M26" i="45"/>
  <c r="N25" i="45"/>
  <c r="M25" i="45"/>
  <c r="N24" i="45"/>
  <c r="M24" i="45"/>
  <c r="N23" i="45"/>
  <c r="M23" i="45"/>
  <c r="N22" i="45"/>
  <c r="M22" i="45"/>
  <c r="N21" i="45"/>
  <c r="M21" i="45"/>
  <c r="N20" i="45"/>
  <c r="M20" i="45"/>
  <c r="N19" i="45"/>
  <c r="M19" i="45"/>
  <c r="N18" i="45"/>
  <c r="M18" i="45"/>
  <c r="N233" i="44"/>
  <c r="M233" i="44"/>
  <c r="N232" i="44"/>
  <c r="M232" i="44"/>
  <c r="N231" i="44"/>
  <c r="M231" i="44"/>
  <c r="N229" i="44"/>
  <c r="M229" i="44"/>
  <c r="N228" i="44"/>
  <c r="M228" i="44"/>
  <c r="N226" i="44"/>
  <c r="M226" i="44"/>
  <c r="N225" i="44"/>
  <c r="M225" i="44"/>
  <c r="N224" i="44"/>
  <c r="M224" i="44"/>
  <c r="N223" i="44"/>
  <c r="M223" i="44"/>
  <c r="N222" i="44"/>
  <c r="N221" i="44"/>
  <c r="M221" i="44"/>
  <c r="N220" i="44"/>
  <c r="M220" i="44"/>
  <c r="N219" i="44"/>
  <c r="M219" i="44"/>
  <c r="N218" i="44"/>
  <c r="M218" i="44"/>
  <c r="N216" i="44"/>
  <c r="M216" i="44"/>
  <c r="N215" i="44"/>
  <c r="M215" i="44"/>
  <c r="N213" i="44"/>
  <c r="N212" i="44"/>
  <c r="N210" i="44"/>
  <c r="N209" i="44"/>
  <c r="N207" i="44"/>
  <c r="M207" i="44"/>
  <c r="N206" i="44"/>
  <c r="M206" i="44"/>
  <c r="N204" i="44"/>
  <c r="M204" i="44"/>
  <c r="N203" i="44"/>
  <c r="M203" i="44"/>
  <c r="N201" i="44"/>
  <c r="M201" i="44"/>
  <c r="N200" i="44"/>
  <c r="M200" i="44"/>
  <c r="N198" i="44"/>
  <c r="M198" i="44"/>
  <c r="N197" i="44"/>
  <c r="M197" i="44"/>
  <c r="N195" i="44"/>
  <c r="M195" i="44"/>
  <c r="N194" i="44"/>
  <c r="M194" i="44"/>
  <c r="N192" i="44"/>
  <c r="M192" i="44"/>
  <c r="N191" i="44"/>
  <c r="M191" i="44"/>
  <c r="N189" i="44"/>
  <c r="M189" i="44"/>
  <c r="N188" i="44"/>
  <c r="M188" i="44"/>
  <c r="N185" i="44"/>
  <c r="M185" i="44"/>
  <c r="N184" i="44"/>
  <c r="N183" i="44"/>
  <c r="M183" i="44"/>
  <c r="N182" i="44"/>
  <c r="M182" i="44"/>
  <c r="N181" i="44"/>
  <c r="M181" i="44"/>
  <c r="N180" i="44"/>
  <c r="M180" i="44"/>
  <c r="N179" i="44"/>
  <c r="M179" i="44"/>
  <c r="N178" i="44"/>
  <c r="M178" i="44"/>
  <c r="N177" i="44"/>
  <c r="M177" i="44"/>
  <c r="N175" i="44"/>
  <c r="M175" i="44"/>
  <c r="N174" i="44"/>
  <c r="M174" i="44"/>
  <c r="N173" i="44"/>
  <c r="M173" i="44"/>
  <c r="N172" i="44"/>
  <c r="M172" i="44"/>
  <c r="N171" i="44"/>
  <c r="M171" i="44"/>
  <c r="N170" i="44"/>
  <c r="M170" i="44"/>
  <c r="N168" i="44"/>
  <c r="M168" i="44"/>
  <c r="N167" i="44"/>
  <c r="M167" i="44"/>
  <c r="N166" i="44"/>
  <c r="M166" i="44"/>
  <c r="N165" i="44"/>
  <c r="M165" i="44"/>
  <c r="N164" i="44"/>
  <c r="M164" i="44"/>
  <c r="N163" i="44"/>
  <c r="M163" i="44"/>
  <c r="N161" i="44"/>
  <c r="M161" i="44"/>
  <c r="N160" i="44"/>
  <c r="M160" i="44"/>
  <c r="N157" i="44"/>
  <c r="M157" i="44"/>
  <c r="N156" i="44"/>
  <c r="M156" i="44"/>
  <c r="N155" i="44"/>
  <c r="N154" i="44"/>
  <c r="M154" i="44"/>
  <c r="N153" i="44"/>
  <c r="N152" i="44"/>
  <c r="N151" i="44"/>
  <c r="N150" i="44"/>
  <c r="N149" i="44"/>
  <c r="M149" i="44"/>
  <c r="N148" i="44"/>
  <c r="M148" i="44"/>
  <c r="N147" i="44"/>
  <c r="M147" i="44"/>
  <c r="N146" i="44"/>
  <c r="M146" i="44"/>
  <c r="N145" i="44"/>
  <c r="M145" i="44"/>
  <c r="N142" i="44"/>
  <c r="M142" i="44"/>
  <c r="N141" i="44"/>
  <c r="M141" i="44"/>
  <c r="N140" i="44"/>
  <c r="M140" i="44"/>
  <c r="N139" i="44"/>
  <c r="M139" i="44"/>
  <c r="N138" i="44"/>
  <c r="M138" i="44"/>
  <c r="N137" i="44"/>
  <c r="M137" i="44"/>
  <c r="N135" i="44"/>
  <c r="M135" i="44"/>
  <c r="N134" i="44"/>
  <c r="M134" i="44"/>
  <c r="N132" i="44"/>
  <c r="M132" i="44"/>
  <c r="N131" i="44"/>
  <c r="M131" i="44"/>
  <c r="N129" i="44"/>
  <c r="M129" i="44"/>
  <c r="N128" i="44"/>
  <c r="M128" i="44"/>
  <c r="N127" i="44"/>
  <c r="M127" i="44"/>
  <c r="N126" i="44"/>
  <c r="M126" i="44"/>
  <c r="N125" i="44"/>
  <c r="M125" i="44"/>
  <c r="N124" i="44"/>
  <c r="M124" i="44"/>
  <c r="N123" i="44"/>
  <c r="M123" i="44"/>
  <c r="N122" i="44"/>
  <c r="M122" i="44"/>
  <c r="N121" i="44"/>
  <c r="M121" i="44"/>
  <c r="N120" i="44"/>
  <c r="M120" i="44"/>
  <c r="N119" i="44"/>
  <c r="M119" i="44"/>
  <c r="N118" i="44"/>
  <c r="M118" i="44"/>
  <c r="N117" i="44"/>
  <c r="M117" i="44"/>
  <c r="N116" i="44"/>
  <c r="M116" i="44"/>
  <c r="N115" i="44"/>
  <c r="M115" i="44"/>
  <c r="N114" i="44"/>
  <c r="M114" i="44"/>
  <c r="N113" i="44"/>
  <c r="M113" i="44"/>
  <c r="N112" i="44"/>
  <c r="M112" i="44"/>
  <c r="N111" i="44"/>
  <c r="M111" i="44"/>
  <c r="N109" i="44"/>
  <c r="M109" i="44"/>
  <c r="N108" i="44"/>
  <c r="M108" i="44"/>
  <c r="N107" i="44"/>
  <c r="M107" i="44"/>
  <c r="N106" i="44"/>
  <c r="M106" i="44"/>
  <c r="N105" i="44"/>
  <c r="M105" i="44"/>
  <c r="N104" i="44"/>
  <c r="M104" i="44"/>
  <c r="N103" i="44"/>
  <c r="M103" i="44"/>
  <c r="N102" i="44"/>
  <c r="M102" i="44"/>
  <c r="N101" i="44"/>
  <c r="M101" i="44"/>
  <c r="K100" i="44"/>
  <c r="N99" i="44"/>
  <c r="M99" i="44"/>
  <c r="K97" i="44"/>
  <c r="N96" i="44"/>
  <c r="M96" i="44"/>
  <c r="K94" i="44"/>
  <c r="N93" i="44"/>
  <c r="M93" i="44"/>
  <c r="N90" i="44"/>
  <c r="M90" i="44"/>
  <c r="N89" i="44"/>
  <c r="M89" i="44"/>
  <c r="N88" i="44"/>
  <c r="M88" i="44"/>
  <c r="N87" i="44"/>
  <c r="M87" i="44"/>
  <c r="N86" i="44"/>
  <c r="M86" i="44"/>
  <c r="N85" i="44"/>
  <c r="M85" i="44"/>
  <c r="N84" i="44"/>
  <c r="M84" i="44"/>
  <c r="N83" i="44"/>
  <c r="M83" i="44"/>
  <c r="N82" i="44"/>
  <c r="M82" i="44"/>
  <c r="N81" i="44"/>
  <c r="M81" i="44"/>
  <c r="N80" i="44"/>
  <c r="M80" i="44"/>
  <c r="N79" i="44"/>
  <c r="M79" i="44"/>
  <c r="N77" i="44"/>
  <c r="M77" i="44"/>
  <c r="N76" i="44"/>
  <c r="M76" i="44"/>
  <c r="N75" i="44"/>
  <c r="M75" i="44"/>
  <c r="N74" i="44"/>
  <c r="M74" i="44"/>
  <c r="N73" i="44"/>
  <c r="M73" i="44"/>
  <c r="N72" i="44"/>
  <c r="M72" i="44"/>
  <c r="N71" i="44"/>
  <c r="M71" i="44"/>
  <c r="N70" i="44"/>
  <c r="M70" i="44"/>
  <c r="N69" i="44"/>
  <c r="M69" i="44"/>
  <c r="N67" i="44"/>
  <c r="M67" i="44"/>
  <c r="N66" i="44"/>
  <c r="M66" i="44"/>
  <c r="N65" i="44"/>
  <c r="M65" i="44"/>
  <c r="N64" i="44"/>
  <c r="M64" i="44"/>
  <c r="N63" i="44"/>
  <c r="M63" i="44"/>
  <c r="N62" i="44"/>
  <c r="M62" i="44"/>
  <c r="N61" i="44"/>
  <c r="M61" i="44"/>
  <c r="N60" i="44"/>
  <c r="M60" i="44"/>
  <c r="N59" i="44"/>
  <c r="M59" i="44"/>
  <c r="N58" i="44"/>
  <c r="M58" i="44"/>
  <c r="N57" i="44"/>
  <c r="M57" i="44"/>
  <c r="N56" i="44"/>
  <c r="M56" i="44"/>
  <c r="N55" i="44"/>
  <c r="M55" i="44"/>
  <c r="N54" i="44"/>
  <c r="M54" i="44"/>
  <c r="N53" i="44"/>
  <c r="M53" i="44"/>
  <c r="N52" i="44"/>
  <c r="M52" i="44"/>
  <c r="N51" i="44"/>
  <c r="M51" i="44"/>
  <c r="N50" i="44"/>
  <c r="M50" i="44"/>
  <c r="N49" i="44"/>
  <c r="M49" i="44"/>
  <c r="N48" i="44"/>
  <c r="N47" i="44"/>
  <c r="K45" i="44"/>
  <c r="N44" i="44"/>
  <c r="N42" i="44"/>
  <c r="M42" i="44"/>
  <c r="N41" i="44"/>
  <c r="M41" i="44"/>
  <c r="N39" i="44"/>
  <c r="M39" i="44"/>
  <c r="N38" i="44"/>
  <c r="M38" i="44"/>
  <c r="N37" i="44"/>
  <c r="M37" i="44"/>
  <c r="N35" i="44"/>
  <c r="M35" i="44"/>
  <c r="N34" i="44"/>
  <c r="M34" i="44"/>
  <c r="N32" i="44"/>
  <c r="M32" i="44"/>
  <c r="N31" i="44"/>
  <c r="M31" i="44"/>
  <c r="N29" i="44"/>
  <c r="M29" i="44"/>
  <c r="N28" i="44"/>
  <c r="M28" i="44"/>
  <c r="N26" i="44"/>
  <c r="M26" i="44"/>
  <c r="N25" i="44"/>
  <c r="M25" i="44"/>
  <c r="N23" i="44"/>
  <c r="M23" i="44"/>
  <c r="N22" i="44"/>
  <c r="M22" i="44"/>
  <c r="N21" i="44"/>
  <c r="M21" i="44"/>
  <c r="N20" i="44"/>
  <c r="M20" i="44"/>
  <c r="N19" i="44"/>
  <c r="M19" i="44"/>
  <c r="N17" i="44"/>
  <c r="M17" i="44"/>
  <c r="N16" i="44"/>
  <c r="M16" i="44"/>
  <c r="K14" i="44"/>
  <c r="N13" i="44"/>
  <c r="M13" i="44"/>
  <c r="N11" i="44"/>
  <c r="M11" i="44"/>
  <c r="N10" i="44"/>
  <c r="M10" i="44"/>
  <c r="N251" i="43"/>
  <c r="M251" i="43"/>
  <c r="N250" i="43"/>
  <c r="M250" i="43"/>
  <c r="N249" i="43"/>
  <c r="M249" i="43"/>
  <c r="N248" i="43"/>
  <c r="M248" i="43"/>
  <c r="N247" i="43"/>
  <c r="M247" i="43"/>
  <c r="N246" i="43"/>
  <c r="M246" i="43"/>
  <c r="N245" i="43"/>
  <c r="M245" i="43"/>
  <c r="N244" i="43"/>
  <c r="M244" i="43"/>
  <c r="N243" i="43"/>
  <c r="M243" i="43"/>
  <c r="N242" i="43"/>
  <c r="M242" i="43"/>
  <c r="N241" i="43"/>
  <c r="M241" i="43"/>
  <c r="N240" i="43"/>
  <c r="M240" i="43"/>
  <c r="N239" i="43"/>
  <c r="M239" i="43"/>
  <c r="N238" i="43"/>
  <c r="M238" i="43"/>
  <c r="N237" i="43"/>
  <c r="M237" i="43"/>
  <c r="N236" i="43"/>
  <c r="M236" i="43"/>
  <c r="N235" i="43"/>
  <c r="M235" i="43"/>
  <c r="N234" i="43"/>
  <c r="M234" i="43"/>
  <c r="N233" i="43"/>
  <c r="M233" i="43"/>
  <c r="N232" i="43"/>
  <c r="M232" i="43"/>
  <c r="N230" i="43"/>
  <c r="M230" i="43"/>
  <c r="N229" i="43"/>
  <c r="M229" i="43"/>
  <c r="N228" i="43"/>
  <c r="M228" i="43"/>
  <c r="N227" i="43"/>
  <c r="M227" i="43"/>
  <c r="N226" i="43"/>
  <c r="M226" i="43"/>
  <c r="N225" i="43"/>
  <c r="M225" i="43"/>
  <c r="N224" i="43"/>
  <c r="M224" i="43"/>
  <c r="N223" i="43"/>
  <c r="M223" i="43"/>
  <c r="N222" i="43"/>
  <c r="M222" i="43"/>
  <c r="N220" i="43"/>
  <c r="M220" i="43"/>
  <c r="N219" i="43"/>
  <c r="M219" i="43"/>
  <c r="N217" i="43"/>
  <c r="M217" i="43"/>
  <c r="N216" i="43"/>
  <c r="M216" i="43"/>
  <c r="N215" i="43"/>
  <c r="M215" i="43"/>
  <c r="N214" i="43"/>
  <c r="M214" i="43"/>
  <c r="N213" i="43"/>
  <c r="M213" i="43"/>
  <c r="N211" i="43"/>
  <c r="M211" i="43"/>
  <c r="N210" i="43"/>
  <c r="M210" i="43"/>
  <c r="N208" i="43"/>
  <c r="M208" i="43"/>
  <c r="N207" i="43"/>
  <c r="M207" i="43"/>
  <c r="N206" i="43"/>
  <c r="M206" i="43"/>
  <c r="N204" i="43"/>
  <c r="M204" i="43"/>
  <c r="N202" i="43"/>
  <c r="M202" i="43"/>
  <c r="N201" i="43"/>
  <c r="M201" i="43"/>
  <c r="N200" i="43"/>
  <c r="M200" i="43"/>
  <c r="N199" i="43"/>
  <c r="M199" i="43"/>
  <c r="N198" i="43"/>
  <c r="M198" i="43"/>
  <c r="N197" i="43"/>
  <c r="M197" i="43"/>
  <c r="N196" i="43"/>
  <c r="M196" i="43"/>
  <c r="N194" i="43"/>
  <c r="M194" i="43"/>
  <c r="N193" i="43"/>
  <c r="M193" i="43"/>
  <c r="N192" i="43"/>
  <c r="M192" i="43"/>
  <c r="N191" i="43"/>
  <c r="M191" i="43"/>
  <c r="N190" i="43"/>
  <c r="M190" i="43"/>
  <c r="N189" i="43"/>
  <c r="M189" i="43"/>
  <c r="N188" i="43"/>
  <c r="M188" i="43"/>
  <c r="N187" i="43"/>
  <c r="M187" i="43"/>
  <c r="N185" i="43"/>
  <c r="M185" i="43"/>
  <c r="N184" i="43"/>
  <c r="M184" i="43"/>
  <c r="N183" i="43"/>
  <c r="M183" i="43"/>
  <c r="N182" i="43"/>
  <c r="M182" i="43"/>
  <c r="N181" i="43"/>
  <c r="M181" i="43"/>
  <c r="N179" i="43"/>
  <c r="M179" i="43"/>
  <c r="N178" i="43"/>
  <c r="M178" i="43"/>
  <c r="N176" i="43"/>
  <c r="M176" i="43"/>
  <c r="N175" i="43"/>
  <c r="M175" i="43"/>
  <c r="N174" i="43"/>
  <c r="M174" i="43"/>
  <c r="N173" i="43"/>
  <c r="M173" i="43"/>
  <c r="N171" i="43"/>
  <c r="M171" i="43"/>
  <c r="N170" i="43"/>
  <c r="M170" i="43"/>
  <c r="K168" i="43"/>
  <c r="N167" i="43"/>
  <c r="M167" i="43"/>
  <c r="N165" i="43"/>
  <c r="M165" i="43"/>
  <c r="N164" i="43"/>
  <c r="M164" i="43"/>
  <c r="N162" i="43"/>
  <c r="M162" i="43"/>
  <c r="K161" i="43"/>
  <c r="N159" i="43"/>
  <c r="M159" i="43"/>
  <c r="N158" i="43"/>
  <c r="M158" i="43"/>
  <c r="N156" i="43"/>
  <c r="M156" i="43"/>
  <c r="N155" i="43"/>
  <c r="M155" i="43"/>
  <c r="N153" i="43"/>
  <c r="M153" i="43"/>
  <c r="N152" i="43"/>
  <c r="M152" i="43"/>
  <c r="N150" i="43"/>
  <c r="M150" i="43"/>
  <c r="N149" i="43"/>
  <c r="M149" i="43"/>
  <c r="N147" i="43"/>
  <c r="M147" i="43"/>
  <c r="N146" i="43"/>
  <c r="M146" i="43"/>
  <c r="N144" i="43"/>
  <c r="M144" i="43"/>
  <c r="N143" i="43"/>
  <c r="M143" i="43"/>
  <c r="K142" i="43"/>
  <c r="N140" i="43"/>
  <c r="M140" i="43"/>
  <c r="N139" i="43"/>
  <c r="M139" i="43"/>
  <c r="N137" i="43"/>
  <c r="M137" i="43"/>
  <c r="N136" i="43"/>
  <c r="M136" i="43"/>
  <c r="N133" i="43"/>
  <c r="M133" i="43"/>
  <c r="N132" i="43"/>
  <c r="M132" i="43"/>
  <c r="N131" i="43"/>
  <c r="M131" i="43"/>
  <c r="N130" i="43"/>
  <c r="M130" i="43"/>
  <c r="N129" i="43"/>
  <c r="M129" i="43"/>
  <c r="N128" i="43"/>
  <c r="M128" i="43"/>
  <c r="N127" i="43"/>
  <c r="M127" i="43"/>
  <c r="N126" i="43"/>
  <c r="M126" i="43"/>
  <c r="N125" i="43"/>
  <c r="M125" i="43"/>
  <c r="N124" i="43"/>
  <c r="M124" i="43"/>
  <c r="N123" i="43"/>
  <c r="M123" i="43"/>
  <c r="N122" i="43"/>
  <c r="M122" i="43"/>
  <c r="N121" i="43"/>
  <c r="M121" i="43"/>
  <c r="N120" i="43"/>
  <c r="M120" i="43"/>
  <c r="N118" i="43"/>
  <c r="M118" i="43"/>
  <c r="N117" i="43"/>
  <c r="M117" i="43"/>
  <c r="N115" i="43"/>
  <c r="M115" i="43"/>
  <c r="N114" i="43"/>
  <c r="M114" i="43"/>
  <c r="N113" i="43"/>
  <c r="M113" i="43"/>
  <c r="N112" i="43"/>
  <c r="M112" i="43"/>
  <c r="N111" i="43"/>
  <c r="M111" i="43"/>
  <c r="N110" i="43"/>
  <c r="M110" i="43"/>
  <c r="N109" i="43"/>
  <c r="M109" i="43"/>
  <c r="N108" i="43"/>
  <c r="M108" i="43"/>
  <c r="N106" i="43"/>
  <c r="M106" i="43"/>
  <c r="N105" i="43"/>
  <c r="M105" i="43"/>
  <c r="N104" i="43"/>
  <c r="M104" i="43"/>
  <c r="N103" i="43"/>
  <c r="M103" i="43"/>
  <c r="N102" i="43"/>
  <c r="M102" i="43"/>
  <c r="N101" i="43"/>
  <c r="M101" i="43"/>
  <c r="N100" i="43"/>
  <c r="M100" i="43"/>
  <c r="N99" i="43"/>
  <c r="M99" i="43"/>
  <c r="N98" i="43"/>
  <c r="M98" i="43"/>
  <c r="N97" i="43"/>
  <c r="M97" i="43"/>
  <c r="N96" i="43"/>
  <c r="M96" i="43"/>
  <c r="N95" i="43"/>
  <c r="M95" i="43"/>
  <c r="N94" i="43"/>
  <c r="M94" i="43"/>
  <c r="N93" i="43"/>
  <c r="M93" i="43"/>
  <c r="N92" i="43"/>
  <c r="M92" i="43"/>
  <c r="N91" i="43"/>
  <c r="M91" i="43"/>
  <c r="N90" i="43"/>
  <c r="M90" i="43"/>
  <c r="N89" i="43"/>
  <c r="M89" i="43"/>
  <c r="N88" i="43"/>
  <c r="M88" i="43"/>
  <c r="N87" i="43"/>
  <c r="M87" i="43"/>
  <c r="N86" i="43"/>
  <c r="M86" i="43"/>
  <c r="N85" i="43"/>
  <c r="M85" i="43"/>
  <c r="N84" i="43"/>
  <c r="M84" i="43"/>
  <c r="N83" i="43"/>
  <c r="M83" i="43"/>
  <c r="N82" i="43"/>
  <c r="M82" i="43"/>
  <c r="N80" i="43"/>
  <c r="M80" i="43"/>
  <c r="N79" i="43"/>
  <c r="M79" i="43"/>
  <c r="N78" i="43"/>
  <c r="M78" i="43"/>
  <c r="N77" i="43"/>
  <c r="M77" i="43"/>
  <c r="N76" i="43"/>
  <c r="M76" i="43"/>
  <c r="N75" i="43"/>
  <c r="M75" i="43"/>
  <c r="N74" i="43"/>
  <c r="M74" i="43"/>
  <c r="N73" i="43"/>
  <c r="M73" i="43"/>
  <c r="N72" i="43"/>
  <c r="M72" i="43"/>
  <c r="N71" i="43"/>
  <c r="M71" i="43"/>
  <c r="N70" i="43"/>
  <c r="M70" i="43"/>
  <c r="N69" i="43"/>
  <c r="M69" i="43"/>
  <c r="N68" i="43"/>
  <c r="M68" i="43"/>
  <c r="N67" i="43"/>
  <c r="M67" i="43"/>
  <c r="N66" i="43"/>
  <c r="M66" i="43"/>
  <c r="N65" i="43"/>
  <c r="M65" i="43"/>
  <c r="N64" i="43"/>
  <c r="M64" i="43"/>
  <c r="N63" i="43"/>
  <c r="M63" i="43"/>
  <c r="N62" i="43"/>
  <c r="M62" i="43"/>
  <c r="N61" i="43"/>
  <c r="M61" i="43"/>
  <c r="N60" i="43"/>
  <c r="M60" i="43"/>
  <c r="N59" i="43"/>
  <c r="M59" i="43"/>
  <c r="N57" i="43"/>
  <c r="M57" i="43"/>
  <c r="N56" i="43"/>
  <c r="M56" i="43"/>
  <c r="N55" i="43"/>
  <c r="M55" i="43"/>
  <c r="N54" i="43"/>
  <c r="M54" i="43"/>
  <c r="N53" i="43"/>
  <c r="M53" i="43"/>
  <c r="N52" i="43"/>
  <c r="M52" i="43"/>
  <c r="N51" i="43"/>
  <c r="M51" i="43"/>
  <c r="N50" i="43"/>
  <c r="M50" i="43"/>
  <c r="N49" i="43"/>
  <c r="M49" i="43"/>
  <c r="N48" i="43"/>
  <c r="M48" i="43"/>
  <c r="N47" i="43"/>
  <c r="M47" i="43"/>
  <c r="N46" i="43"/>
  <c r="M46" i="43"/>
  <c r="N45" i="43"/>
  <c r="M45" i="43"/>
  <c r="N44" i="43"/>
  <c r="M44" i="43"/>
  <c r="N43" i="43"/>
  <c r="M43" i="43"/>
  <c r="N42" i="43"/>
  <c r="M42" i="43"/>
  <c r="N41" i="43"/>
  <c r="M41" i="43"/>
  <c r="N40" i="43"/>
  <c r="M40" i="43"/>
  <c r="N39" i="43"/>
  <c r="M39" i="43"/>
  <c r="N38" i="43"/>
  <c r="M38" i="43"/>
  <c r="N37" i="43"/>
  <c r="M37" i="43"/>
  <c r="N36" i="43"/>
  <c r="M36" i="43"/>
  <c r="N35" i="43"/>
  <c r="M35" i="43"/>
  <c r="N34" i="43"/>
  <c r="M34" i="43"/>
  <c r="N33" i="43"/>
  <c r="M33" i="43"/>
  <c r="N32" i="43"/>
  <c r="M32" i="43"/>
  <c r="N31" i="43"/>
  <c r="M31" i="43"/>
  <c r="N30" i="43"/>
  <c r="M30" i="43"/>
  <c r="N29" i="43"/>
  <c r="M29" i="43"/>
  <c r="N28" i="43"/>
  <c r="M28" i="43"/>
  <c r="N26" i="43"/>
  <c r="M26" i="43"/>
  <c r="N25" i="43"/>
  <c r="M25" i="43"/>
  <c r="N24" i="43"/>
  <c r="M24" i="43"/>
  <c r="N23" i="43"/>
  <c r="M23" i="43"/>
  <c r="N21" i="43"/>
  <c r="M21" i="43"/>
  <c r="N20" i="43"/>
  <c r="M20" i="43"/>
  <c r="N18" i="43"/>
  <c r="M18" i="43"/>
  <c r="N17" i="43"/>
  <c r="M17" i="43"/>
  <c r="N15" i="43"/>
  <c r="M15" i="43"/>
  <c r="N14" i="43"/>
  <c r="M14" i="43"/>
  <c r="N12" i="43"/>
  <c r="M12" i="43"/>
  <c r="N11" i="43"/>
  <c r="M11" i="43"/>
  <c r="N47" i="42"/>
  <c r="N46" i="42"/>
  <c r="N45" i="42"/>
  <c r="M45" i="42"/>
  <c r="N44" i="42"/>
  <c r="M44" i="42"/>
  <c r="N43" i="42"/>
  <c r="M43" i="42"/>
  <c r="N42" i="42"/>
  <c r="M42" i="42"/>
  <c r="N41" i="42"/>
  <c r="M41" i="42"/>
  <c r="N40" i="42"/>
  <c r="M40" i="42"/>
  <c r="N39" i="42"/>
  <c r="M39" i="42"/>
  <c r="N38" i="42"/>
  <c r="M38" i="42"/>
  <c r="N37" i="42"/>
  <c r="M37" i="42"/>
  <c r="N36" i="42"/>
  <c r="M36" i="42"/>
  <c r="N35" i="42"/>
  <c r="M35" i="42"/>
  <c r="N33" i="42"/>
  <c r="M33" i="42"/>
  <c r="N32" i="42"/>
  <c r="M32" i="42"/>
  <c r="N31" i="42"/>
  <c r="M31" i="42"/>
  <c r="N30" i="42"/>
  <c r="M30" i="42"/>
  <c r="N29" i="42"/>
  <c r="M29" i="42"/>
  <c r="N28" i="42"/>
  <c r="M28" i="42"/>
  <c r="N27" i="42"/>
  <c r="M27" i="42"/>
  <c r="N26" i="42"/>
  <c r="M26" i="42"/>
  <c r="N25" i="42"/>
  <c r="M25" i="42"/>
  <c r="N24" i="42"/>
  <c r="M24" i="42"/>
  <c r="N23" i="42"/>
  <c r="M23" i="42"/>
  <c r="N22" i="42"/>
  <c r="M22" i="42"/>
  <c r="N21" i="42"/>
  <c r="M21" i="42"/>
  <c r="N20" i="42"/>
  <c r="M20" i="42"/>
  <c r="N19" i="42"/>
  <c r="M19" i="42"/>
  <c r="N18" i="42"/>
  <c r="M18" i="42"/>
  <c r="N17" i="42"/>
  <c r="M17" i="42"/>
  <c r="N15" i="42"/>
  <c r="M15" i="42"/>
  <c r="N14" i="42"/>
  <c r="M14" i="42"/>
  <c r="N12" i="42"/>
  <c r="M12" i="42"/>
  <c r="N11" i="42"/>
  <c r="M11" i="42"/>
  <c r="N420" i="40"/>
  <c r="M420" i="40"/>
  <c r="N419" i="40"/>
  <c r="M419" i="40"/>
  <c r="N418" i="40"/>
  <c r="K417" i="40"/>
  <c r="N416" i="40"/>
  <c r="M416" i="40"/>
  <c r="N415" i="40"/>
  <c r="M415" i="40"/>
  <c r="N414" i="40"/>
  <c r="M414" i="40"/>
  <c r="N413" i="40"/>
  <c r="M413" i="40"/>
  <c r="N412" i="40"/>
  <c r="M412" i="40"/>
  <c r="N411" i="40"/>
  <c r="M411" i="40"/>
  <c r="N410" i="40"/>
  <c r="M410" i="40"/>
  <c r="N409" i="40"/>
  <c r="M409" i="40"/>
  <c r="N408" i="40"/>
  <c r="M408" i="40"/>
  <c r="N407" i="40"/>
  <c r="N406" i="40"/>
  <c r="M406" i="40"/>
  <c r="N405" i="40"/>
  <c r="M405" i="40"/>
  <c r="N404" i="40"/>
  <c r="M404" i="40"/>
  <c r="N403" i="40"/>
  <c r="N402" i="40"/>
  <c r="M402" i="40"/>
  <c r="N401" i="40"/>
  <c r="M401" i="40"/>
  <c r="N400" i="40"/>
  <c r="M400" i="40"/>
  <c r="M399" i="40"/>
  <c r="M398" i="40"/>
  <c r="N396" i="40"/>
  <c r="M396" i="40"/>
  <c r="N395" i="40"/>
  <c r="M395" i="40"/>
  <c r="N394" i="40"/>
  <c r="M394" i="40"/>
  <c r="N392" i="40"/>
  <c r="M392" i="40"/>
  <c r="N391" i="40"/>
  <c r="M391" i="40"/>
  <c r="N390" i="40"/>
  <c r="M390" i="40"/>
  <c r="N389" i="40"/>
  <c r="M389" i="40"/>
  <c r="N388" i="40"/>
  <c r="M388" i="40"/>
  <c r="N386" i="40"/>
  <c r="M386" i="40"/>
  <c r="N385" i="40"/>
  <c r="M385" i="40"/>
  <c r="N384" i="40"/>
  <c r="M384" i="40"/>
  <c r="N383" i="40"/>
  <c r="M383" i="40"/>
  <c r="N382" i="40"/>
  <c r="M382" i="40"/>
  <c r="N381" i="40"/>
  <c r="M381" i="40"/>
  <c r="N380" i="40"/>
  <c r="M380" i="40"/>
  <c r="N379" i="40"/>
  <c r="M379" i="40"/>
  <c r="N378" i="40"/>
  <c r="M378" i="40"/>
  <c r="N377" i="40"/>
  <c r="M377" i="40"/>
  <c r="N376" i="40"/>
  <c r="M376" i="40"/>
  <c r="N375" i="40"/>
  <c r="M375" i="40"/>
  <c r="N374" i="40"/>
  <c r="M374" i="40"/>
  <c r="N373" i="40"/>
  <c r="M373" i="40"/>
  <c r="N372" i="40"/>
  <c r="M372" i="40"/>
  <c r="N371" i="40"/>
  <c r="M371" i="40"/>
  <c r="N370" i="40"/>
  <c r="M370" i="40"/>
  <c r="N369" i="40"/>
  <c r="M369" i="40"/>
  <c r="N368" i="40"/>
  <c r="M368" i="40"/>
  <c r="N367" i="40"/>
  <c r="M367" i="40"/>
  <c r="N366" i="40"/>
  <c r="M366" i="40"/>
  <c r="N365" i="40"/>
  <c r="M365" i="40"/>
  <c r="N364" i="40"/>
  <c r="M364" i="40"/>
  <c r="N363" i="40"/>
  <c r="M363" i="40"/>
  <c r="N362" i="40"/>
  <c r="M362" i="40"/>
  <c r="N360" i="40"/>
  <c r="M360" i="40"/>
  <c r="N359" i="40"/>
  <c r="M359" i="40"/>
  <c r="N358" i="40"/>
  <c r="M358" i="40"/>
  <c r="N357" i="40"/>
  <c r="M357" i="40"/>
  <c r="N356" i="40"/>
  <c r="M356" i="40"/>
  <c r="N354" i="40"/>
  <c r="M354" i="40"/>
  <c r="N353" i="40"/>
  <c r="M353" i="40"/>
  <c r="N351" i="40"/>
  <c r="M351" i="40"/>
  <c r="N350" i="40"/>
  <c r="N349" i="40"/>
  <c r="M349" i="40"/>
  <c r="N348" i="40"/>
  <c r="M348" i="40"/>
  <c r="N347" i="40"/>
  <c r="M347" i="40"/>
  <c r="N346" i="40"/>
  <c r="M346" i="40"/>
  <c r="N345" i="40"/>
  <c r="M345" i="40"/>
  <c r="N344" i="40"/>
  <c r="M344" i="40"/>
  <c r="N343" i="40"/>
  <c r="M343" i="40"/>
  <c r="N342" i="40"/>
  <c r="M342" i="40"/>
  <c r="N341" i="40"/>
  <c r="M341" i="40"/>
  <c r="N340" i="40"/>
  <c r="M340" i="40"/>
  <c r="N339" i="40"/>
  <c r="M339" i="40"/>
  <c r="N338" i="40"/>
  <c r="M338" i="40"/>
  <c r="N337" i="40"/>
  <c r="M337" i="40"/>
  <c r="N336" i="40"/>
  <c r="N335" i="40"/>
  <c r="M335" i="40"/>
  <c r="N334" i="40"/>
  <c r="M334" i="40"/>
  <c r="N333" i="40"/>
  <c r="M333" i="40"/>
  <c r="N332" i="40"/>
  <c r="M332" i="40"/>
  <c r="N331" i="40"/>
  <c r="M331" i="40"/>
  <c r="N330" i="40"/>
  <c r="M330" i="40"/>
  <c r="N329" i="40"/>
  <c r="M329" i="40"/>
  <c r="N328" i="40"/>
  <c r="M328" i="40"/>
  <c r="N327" i="40"/>
  <c r="M327" i="40"/>
  <c r="N326" i="40"/>
  <c r="M326" i="40"/>
  <c r="N325" i="40"/>
  <c r="M325" i="40"/>
  <c r="N324" i="40"/>
  <c r="M324" i="40"/>
  <c r="N323" i="40"/>
  <c r="M323" i="40"/>
  <c r="N322" i="40"/>
  <c r="M322" i="40"/>
  <c r="N321" i="40"/>
  <c r="M321" i="40"/>
  <c r="N320" i="40"/>
  <c r="M320" i="40"/>
  <c r="N319" i="40"/>
  <c r="M319" i="40"/>
  <c r="N318" i="40"/>
  <c r="M318" i="40"/>
  <c r="N317" i="40"/>
  <c r="M317" i="40"/>
  <c r="N316" i="40"/>
  <c r="M316" i="40"/>
  <c r="N315" i="40"/>
  <c r="M315" i="40"/>
  <c r="K314" i="40"/>
  <c r="P314" i="40" s="1"/>
  <c r="N313" i="40"/>
  <c r="M313" i="40"/>
  <c r="N310" i="40"/>
  <c r="M310" i="40"/>
  <c r="N309" i="40"/>
  <c r="M309" i="40"/>
  <c r="N308" i="40"/>
  <c r="M308" i="40"/>
  <c r="N307" i="40"/>
  <c r="M307" i="40"/>
  <c r="N306" i="40"/>
  <c r="M306" i="40"/>
  <c r="N305" i="40"/>
  <c r="M305" i="40"/>
  <c r="N304" i="40"/>
  <c r="M304" i="40"/>
  <c r="N303" i="40"/>
  <c r="M303" i="40"/>
  <c r="N302" i="40"/>
  <c r="M302" i="40"/>
  <c r="N301" i="40"/>
  <c r="M301" i="40"/>
  <c r="N300" i="40"/>
  <c r="M300" i="40"/>
  <c r="N299" i="40"/>
  <c r="M299" i="40"/>
  <c r="N298" i="40"/>
  <c r="M298" i="40"/>
  <c r="N297" i="40"/>
  <c r="M297" i="40"/>
  <c r="N296" i="40"/>
  <c r="M296" i="40"/>
  <c r="N294" i="40"/>
  <c r="M294" i="40"/>
  <c r="N293" i="40"/>
  <c r="M293" i="40"/>
  <c r="N292" i="40"/>
  <c r="M292" i="40"/>
  <c r="N291" i="40"/>
  <c r="M291" i="40"/>
  <c r="N290" i="40"/>
  <c r="M290" i="40"/>
  <c r="N289" i="40"/>
  <c r="M289" i="40"/>
  <c r="N288" i="40"/>
  <c r="M288" i="40"/>
  <c r="N287" i="40"/>
  <c r="M287" i="40"/>
  <c r="N286" i="40"/>
  <c r="M286" i="40"/>
  <c r="N285" i="40"/>
  <c r="M285" i="40"/>
  <c r="N284" i="40"/>
  <c r="M284" i="40"/>
  <c r="N283" i="40"/>
  <c r="M283" i="40"/>
  <c r="K282" i="40"/>
  <c r="K281" i="40"/>
  <c r="K280" i="40"/>
  <c r="P280" i="40" s="1"/>
  <c r="K279" i="40"/>
  <c r="P279" i="40" s="1"/>
  <c r="N278" i="40"/>
  <c r="M278" i="40"/>
  <c r="N277" i="40"/>
  <c r="M277" i="40"/>
  <c r="N276" i="40"/>
  <c r="M276" i="40"/>
  <c r="N275" i="40"/>
  <c r="M275" i="40"/>
  <c r="N274" i="40"/>
  <c r="M274" i="40"/>
  <c r="K273" i="40"/>
  <c r="P273" i="40" s="1"/>
  <c r="N271" i="40"/>
  <c r="M271" i="40"/>
  <c r="N270" i="40"/>
  <c r="M270" i="40"/>
  <c r="N269" i="40"/>
  <c r="M269" i="40"/>
  <c r="N268" i="40"/>
  <c r="M268" i="40"/>
  <c r="N267" i="40"/>
  <c r="M267" i="40"/>
  <c r="N266" i="40"/>
  <c r="M266" i="40"/>
  <c r="N265" i="40"/>
  <c r="M265" i="40"/>
  <c r="N264" i="40"/>
  <c r="M264" i="40"/>
  <c r="N263" i="40"/>
  <c r="M263" i="40"/>
  <c r="N262" i="40"/>
  <c r="M262" i="40"/>
  <c r="N261" i="40"/>
  <c r="M261" i="40"/>
  <c r="N260" i="40"/>
  <c r="M260" i="40"/>
  <c r="N259" i="40"/>
  <c r="M259" i="40"/>
  <c r="N258" i="40"/>
  <c r="M258" i="40"/>
  <c r="N257" i="40"/>
  <c r="M257" i="40"/>
  <c r="N256" i="40"/>
  <c r="M256" i="40"/>
  <c r="N255" i="40"/>
  <c r="M255" i="40"/>
  <c r="N254" i="40"/>
  <c r="M254" i="40"/>
  <c r="N253" i="40"/>
  <c r="M253" i="40"/>
  <c r="N252" i="40"/>
  <c r="M252" i="40"/>
  <c r="N251" i="40"/>
  <c r="M251" i="40"/>
  <c r="N250" i="40"/>
  <c r="M250" i="40"/>
  <c r="N249" i="40"/>
  <c r="M249" i="40"/>
  <c r="N247" i="40"/>
  <c r="M247" i="40"/>
  <c r="N246" i="40"/>
  <c r="N245" i="40"/>
  <c r="M245" i="40"/>
  <c r="N244" i="40"/>
  <c r="M244" i="40"/>
  <c r="N243" i="40"/>
  <c r="M243" i="40"/>
  <c r="N242" i="40"/>
  <c r="M242" i="40"/>
  <c r="N241" i="40"/>
  <c r="N240" i="40"/>
  <c r="M240" i="40"/>
  <c r="N239" i="40"/>
  <c r="M239" i="40"/>
  <c r="N238" i="40"/>
  <c r="M238" i="40"/>
  <c r="N237" i="40"/>
  <c r="M237" i="40"/>
  <c r="N236" i="40"/>
  <c r="M236" i="40"/>
  <c r="N235" i="40"/>
  <c r="M235" i="40"/>
  <c r="N234" i="40"/>
  <c r="M234" i="40"/>
  <c r="N233" i="40"/>
  <c r="M233" i="40"/>
  <c r="N232" i="40"/>
  <c r="M232" i="40"/>
  <c r="N231" i="40"/>
  <c r="M231" i="40"/>
  <c r="N230" i="40"/>
  <c r="M230" i="40"/>
  <c r="N229" i="40"/>
  <c r="M229" i="40"/>
  <c r="N228" i="40"/>
  <c r="M228" i="40"/>
  <c r="N226" i="40"/>
  <c r="M226" i="40"/>
  <c r="N225" i="40"/>
  <c r="M225" i="40"/>
  <c r="N224" i="40"/>
  <c r="N223" i="40"/>
  <c r="M223" i="40"/>
  <c r="N222" i="40"/>
  <c r="M222" i="40"/>
  <c r="N221" i="40"/>
  <c r="M221" i="40"/>
  <c r="N220" i="40"/>
  <c r="M220" i="40"/>
  <c r="N219" i="40"/>
  <c r="M219" i="40"/>
  <c r="N218" i="40"/>
  <c r="M218" i="40"/>
  <c r="N217" i="40"/>
  <c r="M217" i="40"/>
  <c r="N216" i="40"/>
  <c r="M216" i="40"/>
  <c r="N215" i="40"/>
  <c r="M215" i="40"/>
  <c r="N214" i="40"/>
  <c r="M214" i="40"/>
  <c r="N213" i="40"/>
  <c r="M213" i="40"/>
  <c r="N212" i="40"/>
  <c r="M212" i="40"/>
  <c r="N211" i="40"/>
  <c r="M211" i="40"/>
  <c r="N210" i="40"/>
  <c r="M210" i="40"/>
  <c r="N209" i="40"/>
  <c r="M209" i="40"/>
  <c r="N208" i="40"/>
  <c r="M208" i="40"/>
  <c r="N207" i="40"/>
  <c r="M207" i="40"/>
  <c r="N206" i="40"/>
  <c r="M206" i="40"/>
  <c r="N205" i="40"/>
  <c r="M205" i="40"/>
  <c r="N204" i="40"/>
  <c r="M204" i="40"/>
  <c r="N203" i="40"/>
  <c r="M203" i="40"/>
  <c r="N202" i="40"/>
  <c r="M202" i="40"/>
  <c r="N201" i="40"/>
  <c r="N200" i="40"/>
  <c r="M200" i="40"/>
  <c r="N199" i="40"/>
  <c r="M199" i="40"/>
  <c r="N198" i="40"/>
  <c r="M198" i="40"/>
  <c r="N197" i="40"/>
  <c r="M197" i="40"/>
  <c r="N196" i="40"/>
  <c r="M196" i="40"/>
  <c r="N195" i="40"/>
  <c r="M195" i="40"/>
  <c r="N194" i="40"/>
  <c r="M194" i="40"/>
  <c r="N193" i="40"/>
  <c r="M193" i="40"/>
  <c r="N191" i="40"/>
  <c r="M191" i="40"/>
  <c r="N190" i="40"/>
  <c r="M190" i="40"/>
  <c r="N189" i="40"/>
  <c r="M189" i="40"/>
  <c r="N188" i="40"/>
  <c r="M188" i="40"/>
  <c r="N187" i="40"/>
  <c r="M187" i="40"/>
  <c r="N185" i="40"/>
  <c r="N184" i="40"/>
  <c r="N183" i="40"/>
  <c r="N182" i="40"/>
  <c r="N181" i="40"/>
  <c r="N180" i="40"/>
  <c r="M180" i="40"/>
  <c r="N179" i="40"/>
  <c r="N178" i="40"/>
  <c r="M178" i="40"/>
  <c r="N177" i="40"/>
  <c r="M177" i="40"/>
  <c r="N176" i="40"/>
  <c r="M176" i="40"/>
  <c r="N175" i="40"/>
  <c r="M175" i="40"/>
  <c r="N174" i="40"/>
  <c r="M174" i="40"/>
  <c r="N173" i="40"/>
  <c r="M173" i="40"/>
  <c r="N172" i="40"/>
  <c r="M172" i="40"/>
  <c r="N171" i="40"/>
  <c r="M171" i="40"/>
  <c r="N170" i="40"/>
  <c r="M170" i="40"/>
  <c r="N169" i="40"/>
  <c r="M169" i="40"/>
  <c r="N168" i="40"/>
  <c r="N167" i="40"/>
  <c r="N166" i="40"/>
  <c r="N165" i="40"/>
  <c r="M165" i="40"/>
  <c r="N164" i="40"/>
  <c r="N163" i="40"/>
  <c r="N162" i="40"/>
  <c r="M162" i="40"/>
  <c r="N161" i="40"/>
  <c r="M161" i="40"/>
  <c r="N160" i="40"/>
  <c r="M160" i="40"/>
  <c r="N159" i="40"/>
  <c r="N158" i="40"/>
  <c r="M158" i="40"/>
  <c r="N157" i="40"/>
  <c r="M157" i="40"/>
  <c r="N156" i="40"/>
  <c r="M156" i="40"/>
  <c r="N155" i="40"/>
  <c r="M155" i="40"/>
  <c r="N154" i="40"/>
  <c r="M154" i="40"/>
  <c r="N153" i="40"/>
  <c r="M153" i="40"/>
  <c r="N152" i="40"/>
  <c r="M152" i="40"/>
  <c r="N151" i="40"/>
  <c r="M151" i="40"/>
  <c r="N150" i="40"/>
  <c r="M150" i="40"/>
  <c r="N149" i="40"/>
  <c r="M149" i="40"/>
  <c r="N148" i="40"/>
  <c r="M148" i="40"/>
  <c r="N147" i="40"/>
  <c r="N146" i="40"/>
  <c r="M146" i="40"/>
  <c r="N145" i="40"/>
  <c r="M145" i="40"/>
  <c r="N144" i="40"/>
  <c r="M144" i="40"/>
  <c r="N143" i="40"/>
  <c r="M143" i="40"/>
  <c r="N142" i="40"/>
  <c r="M142" i="40"/>
  <c r="N141" i="40"/>
  <c r="M141" i="40"/>
  <c r="N140" i="40"/>
  <c r="M140" i="40"/>
  <c r="N138" i="40"/>
  <c r="M138" i="40"/>
  <c r="N137" i="40"/>
  <c r="M137" i="40"/>
  <c r="N136" i="40"/>
  <c r="M136" i="40"/>
  <c r="N135" i="40"/>
  <c r="M135" i="40"/>
  <c r="N134" i="40"/>
  <c r="M134" i="40"/>
  <c r="N133" i="40"/>
  <c r="M133" i="40"/>
  <c r="N132" i="40"/>
  <c r="M132" i="40"/>
  <c r="N131" i="40"/>
  <c r="M131" i="40"/>
  <c r="N130" i="40"/>
  <c r="M130" i="40"/>
  <c r="N129" i="40"/>
  <c r="M129" i="40"/>
  <c r="N127" i="40"/>
  <c r="M127" i="40"/>
  <c r="N126" i="40"/>
  <c r="N125" i="40"/>
  <c r="N124" i="40"/>
  <c r="M124" i="40"/>
  <c r="N123" i="40"/>
  <c r="M123" i="40"/>
  <c r="N122" i="40"/>
  <c r="M122" i="40"/>
  <c r="N121" i="40"/>
  <c r="M121" i="40"/>
  <c r="N120" i="40"/>
  <c r="M120" i="40"/>
  <c r="N119" i="40"/>
  <c r="M119" i="40"/>
  <c r="N118" i="40"/>
  <c r="N117" i="40"/>
  <c r="N116" i="40"/>
  <c r="M116" i="40"/>
  <c r="N115" i="40"/>
  <c r="M115" i="40"/>
  <c r="N114" i="40"/>
  <c r="M114" i="40"/>
  <c r="N113" i="40"/>
  <c r="M113" i="40"/>
  <c r="N112" i="40"/>
  <c r="M112" i="40"/>
  <c r="N111" i="40"/>
  <c r="M111" i="40"/>
  <c r="N110" i="40"/>
  <c r="M110" i="40"/>
  <c r="N109" i="40"/>
  <c r="M109" i="40"/>
  <c r="N108" i="40"/>
  <c r="M108" i="40"/>
  <c r="N107" i="40"/>
  <c r="M107" i="40"/>
  <c r="N106" i="40"/>
  <c r="M106" i="40"/>
  <c r="N105" i="40"/>
  <c r="M105" i="40"/>
  <c r="N104" i="40"/>
  <c r="M104" i="40"/>
  <c r="N103" i="40"/>
  <c r="M103" i="40"/>
  <c r="N102" i="40"/>
  <c r="M102" i="40"/>
  <c r="N101" i="40"/>
  <c r="M101" i="40"/>
  <c r="N100" i="40"/>
  <c r="M100" i="40"/>
  <c r="N98" i="40"/>
  <c r="M98" i="40"/>
  <c r="N97" i="40"/>
  <c r="M97" i="40"/>
  <c r="N96" i="40"/>
  <c r="M96" i="40"/>
  <c r="N94" i="40"/>
  <c r="M94" i="40"/>
  <c r="N93" i="40"/>
  <c r="M93" i="40"/>
  <c r="N444" i="39"/>
  <c r="N443" i="39"/>
  <c r="M443" i="39"/>
  <c r="N442" i="39"/>
  <c r="M442" i="39"/>
  <c r="N440" i="39"/>
  <c r="M440" i="39"/>
  <c r="N439" i="39"/>
  <c r="M439" i="39"/>
  <c r="N437" i="39"/>
  <c r="M437" i="39"/>
  <c r="N436" i="39"/>
  <c r="M436" i="39"/>
  <c r="N434" i="39"/>
  <c r="M434" i="39"/>
  <c r="N433" i="39"/>
  <c r="M433" i="39"/>
  <c r="N432" i="39"/>
  <c r="M432" i="39"/>
  <c r="N431" i="39"/>
  <c r="M431" i="39"/>
  <c r="N430" i="39"/>
  <c r="M430" i="39"/>
  <c r="N427" i="39"/>
  <c r="N426" i="39"/>
  <c r="N425" i="39"/>
  <c r="M425" i="39"/>
  <c r="N424" i="39"/>
  <c r="M424" i="39"/>
  <c r="N423" i="39"/>
  <c r="M423" i="39"/>
  <c r="N422" i="39"/>
  <c r="M422" i="39"/>
  <c r="N421" i="39"/>
  <c r="M421" i="39"/>
  <c r="N420" i="39"/>
  <c r="M420" i="39"/>
  <c r="N419" i="39"/>
  <c r="M419" i="39"/>
  <c r="N418" i="39"/>
  <c r="M418" i="39"/>
  <c r="N417" i="39"/>
  <c r="M417" i="39"/>
  <c r="N416" i="39"/>
  <c r="M416" i="39"/>
  <c r="N415" i="39"/>
  <c r="M415" i="39"/>
  <c r="N414" i="39"/>
  <c r="M414" i="39"/>
  <c r="N413" i="39"/>
  <c r="M413" i="39"/>
  <c r="N412" i="39"/>
  <c r="M412" i="39"/>
  <c r="N411" i="39"/>
  <c r="M411" i="39"/>
  <c r="N410" i="39"/>
  <c r="I410" i="39"/>
  <c r="M410" i="39" s="1"/>
  <c r="N409" i="39"/>
  <c r="I409" i="39"/>
  <c r="M409" i="39" s="1"/>
  <c r="N408" i="39"/>
  <c r="I408" i="39"/>
  <c r="M408" i="39" s="1"/>
  <c r="N407" i="39"/>
  <c r="M407" i="39"/>
  <c r="N406" i="39"/>
  <c r="M406" i="39"/>
  <c r="N404" i="39"/>
  <c r="M404" i="39"/>
  <c r="N403" i="39"/>
  <c r="M403" i="39"/>
  <c r="N402" i="39"/>
  <c r="M402" i="39"/>
  <c r="N401" i="39"/>
  <c r="M401" i="39"/>
  <c r="N400" i="39"/>
  <c r="M400" i="39"/>
  <c r="N399" i="39"/>
  <c r="M399" i="39"/>
  <c r="N398" i="39"/>
  <c r="I398" i="39"/>
  <c r="M398" i="39" s="1"/>
  <c r="N89" i="40"/>
  <c r="M89" i="40"/>
  <c r="N88" i="40"/>
  <c r="N87" i="40"/>
  <c r="N86" i="40"/>
  <c r="N85" i="40"/>
  <c r="N84" i="40"/>
  <c r="N83" i="40"/>
  <c r="N82" i="40"/>
  <c r="M82" i="40"/>
  <c r="N81" i="40"/>
  <c r="M81" i="40"/>
  <c r="N80" i="40"/>
  <c r="M80" i="40"/>
  <c r="N79" i="40"/>
  <c r="M79" i="40"/>
  <c r="N78" i="40"/>
  <c r="M78" i="40"/>
  <c r="N76" i="40"/>
  <c r="M76" i="40"/>
  <c r="N75" i="40"/>
  <c r="M75" i="40"/>
  <c r="N74" i="40"/>
  <c r="M74" i="40"/>
  <c r="N73" i="40"/>
  <c r="M73" i="40"/>
  <c r="N71" i="40"/>
  <c r="M71" i="40"/>
  <c r="N70" i="40"/>
  <c r="M70" i="40"/>
  <c r="N69" i="40"/>
  <c r="M69" i="40"/>
  <c r="N68" i="40"/>
  <c r="M68" i="40"/>
  <c r="N66" i="40"/>
  <c r="M66" i="40"/>
  <c r="N65" i="40"/>
  <c r="M65" i="40"/>
  <c r="N64" i="40"/>
  <c r="M64" i="40"/>
  <c r="N63" i="40"/>
  <c r="M63" i="40"/>
  <c r="N62" i="40"/>
  <c r="M62" i="40"/>
  <c r="N61" i="40"/>
  <c r="M61" i="40"/>
  <c r="N60" i="40"/>
  <c r="M60" i="40"/>
  <c r="N58" i="40"/>
  <c r="M58" i="40"/>
  <c r="N57" i="40"/>
  <c r="M57" i="40"/>
  <c r="N56" i="40"/>
  <c r="M56" i="40"/>
  <c r="N55" i="40"/>
  <c r="M55" i="40"/>
  <c r="N54" i="40"/>
  <c r="M54" i="40"/>
  <c r="N53" i="40"/>
  <c r="M53" i="40"/>
  <c r="N52" i="40"/>
  <c r="M52" i="40"/>
  <c r="N51" i="40"/>
  <c r="M51" i="40"/>
  <c r="N50" i="40"/>
  <c r="M50" i="40"/>
  <c r="M49" i="40"/>
  <c r="M48" i="40"/>
  <c r="N46" i="40"/>
  <c r="M46" i="40"/>
  <c r="N45" i="40"/>
  <c r="M45" i="40"/>
  <c r="N44" i="40"/>
  <c r="M44" i="40"/>
  <c r="N43" i="40"/>
  <c r="M43" i="40"/>
  <c r="N42" i="40"/>
  <c r="M42" i="40"/>
  <c r="N40" i="40"/>
  <c r="M40" i="40"/>
  <c r="N39" i="40"/>
  <c r="M39" i="40"/>
  <c r="M37" i="40"/>
  <c r="M36" i="40"/>
  <c r="N34" i="40"/>
  <c r="M34" i="40"/>
  <c r="N33" i="40"/>
  <c r="M33" i="40"/>
  <c r="N32" i="40"/>
  <c r="M32" i="40"/>
  <c r="N31" i="40"/>
  <c r="M31" i="40"/>
  <c r="N29" i="40"/>
  <c r="M29" i="40"/>
  <c r="N28" i="40"/>
  <c r="M28" i="40"/>
  <c r="N27" i="40"/>
  <c r="M27" i="40"/>
  <c r="N23" i="40"/>
  <c r="M23" i="40"/>
  <c r="N22" i="40"/>
  <c r="M22" i="40"/>
  <c r="N20" i="40"/>
  <c r="M20" i="40"/>
  <c r="N19" i="40"/>
  <c r="M19" i="40"/>
  <c r="N18" i="40"/>
  <c r="M18" i="40"/>
  <c r="N17" i="40"/>
  <c r="I17" i="40"/>
  <c r="P17" i="40" s="1"/>
  <c r="N16" i="40"/>
  <c r="I16" i="40"/>
  <c r="N15" i="40"/>
  <c r="I15" i="40"/>
  <c r="N14" i="40"/>
  <c r="I14" i="40"/>
  <c r="N13" i="40"/>
  <c r="I13" i="40"/>
  <c r="N12" i="40"/>
  <c r="I12" i="40"/>
  <c r="N11" i="40"/>
  <c r="I11" i="40"/>
  <c r="P11" i="40" s="1"/>
  <c r="N10" i="40"/>
  <c r="I10" i="40"/>
  <c r="N393" i="39"/>
  <c r="M393" i="39"/>
  <c r="N392" i="39"/>
  <c r="M392" i="39"/>
  <c r="M390" i="39"/>
  <c r="M389" i="39"/>
  <c r="N387" i="39"/>
  <c r="M387" i="39"/>
  <c r="N386" i="39"/>
  <c r="M386" i="39"/>
  <c r="N385" i="39"/>
  <c r="M385" i="39"/>
  <c r="N384" i="39"/>
  <c r="M384" i="39"/>
  <c r="N383" i="39"/>
  <c r="M383" i="39"/>
  <c r="N378" i="39"/>
  <c r="M377" i="39"/>
  <c r="M376" i="39"/>
  <c r="M374" i="39"/>
  <c r="M373" i="39"/>
  <c r="N371" i="39"/>
  <c r="M371" i="39"/>
  <c r="N370" i="39"/>
  <c r="M370" i="39"/>
  <c r="M369" i="39"/>
  <c r="N368" i="39"/>
  <c r="M368" i="39"/>
  <c r="M367" i="39"/>
  <c r="N366" i="39"/>
  <c r="M366" i="39"/>
  <c r="N365" i="39"/>
  <c r="M365" i="39"/>
  <c r="N364" i="39"/>
  <c r="M364" i="39"/>
  <c r="N363" i="39"/>
  <c r="M363" i="39"/>
  <c r="N361" i="39"/>
  <c r="N360" i="39"/>
  <c r="N359" i="39"/>
  <c r="I359" i="39"/>
  <c r="M359" i="39" s="1"/>
  <c r="N358" i="39"/>
  <c r="M358" i="39"/>
  <c r="N356" i="39"/>
  <c r="M356" i="39"/>
  <c r="N355" i="39"/>
  <c r="M355" i="39"/>
  <c r="N353" i="39"/>
  <c r="M353" i="39"/>
  <c r="N352" i="39"/>
  <c r="M352" i="39"/>
  <c r="N351" i="39"/>
  <c r="M351" i="39"/>
  <c r="N350" i="39"/>
  <c r="M350" i="39"/>
  <c r="N349" i="39"/>
  <c r="M349" i="39"/>
  <c r="N348" i="39"/>
  <c r="M348" i="39"/>
  <c r="N347" i="39"/>
  <c r="M347" i="39"/>
  <c r="N346" i="39"/>
  <c r="M346" i="39"/>
  <c r="N344" i="39"/>
  <c r="M344" i="39"/>
  <c r="N343" i="39"/>
  <c r="M343" i="39"/>
  <c r="N341" i="39"/>
  <c r="M341" i="39"/>
  <c r="N340" i="39"/>
  <c r="M340" i="39"/>
  <c r="N339" i="39"/>
  <c r="M339" i="39"/>
  <c r="N337" i="39"/>
  <c r="M337" i="39"/>
  <c r="N336" i="39"/>
  <c r="M336" i="39"/>
  <c r="N335" i="39"/>
  <c r="M335" i="39"/>
  <c r="M334" i="39"/>
  <c r="M333" i="39"/>
  <c r="N331" i="39"/>
  <c r="M331" i="39"/>
  <c r="N330" i="39"/>
  <c r="M330" i="39"/>
  <c r="N329" i="39"/>
  <c r="M329" i="39"/>
  <c r="N328" i="39"/>
  <c r="M328" i="39"/>
  <c r="N327" i="39"/>
  <c r="M327" i="39"/>
  <c r="N326" i="39"/>
  <c r="M326" i="39"/>
  <c r="N325" i="39"/>
  <c r="M325" i="39"/>
  <c r="N324" i="39"/>
  <c r="M324" i="39"/>
  <c r="N323" i="39"/>
  <c r="M323" i="39"/>
  <c r="N322" i="39"/>
  <c r="M322" i="39"/>
  <c r="N321" i="39"/>
  <c r="M321" i="39"/>
  <c r="N320" i="39"/>
  <c r="M320" i="39"/>
  <c r="N319" i="39"/>
  <c r="M319" i="39"/>
  <c r="N318" i="39"/>
  <c r="M318" i="39"/>
  <c r="N317" i="39"/>
  <c r="M317" i="39"/>
  <c r="N316" i="39"/>
  <c r="M316" i="39"/>
  <c r="N315" i="39"/>
  <c r="M315" i="39"/>
  <c r="N314" i="39"/>
  <c r="M314" i="39"/>
  <c r="N313" i="39"/>
  <c r="M313" i="39"/>
  <c r="N312" i="39"/>
  <c r="M312" i="39"/>
  <c r="N311" i="39"/>
  <c r="M311" i="39"/>
  <c r="N310" i="39"/>
  <c r="M310" i="39"/>
  <c r="N309" i="39"/>
  <c r="M309" i="39"/>
  <c r="M308" i="39"/>
  <c r="M307" i="39"/>
  <c r="N305" i="39"/>
  <c r="M305" i="39"/>
  <c r="N304" i="39"/>
  <c r="M304" i="39"/>
  <c r="M303" i="39"/>
  <c r="M302" i="39"/>
  <c r="N300" i="39"/>
  <c r="M300" i="39"/>
  <c r="N299" i="39"/>
  <c r="M299" i="39"/>
  <c r="M298" i="39"/>
  <c r="M297" i="39"/>
  <c r="N295" i="39"/>
  <c r="M295" i="39"/>
  <c r="M294" i="39"/>
  <c r="M293" i="39"/>
  <c r="M291" i="39"/>
  <c r="M290" i="39"/>
  <c r="M288" i="39"/>
  <c r="M287" i="39"/>
  <c r="N285" i="39"/>
  <c r="M285" i="39"/>
  <c r="N284" i="39"/>
  <c r="M284" i="39"/>
  <c r="M283" i="39"/>
  <c r="M282" i="39"/>
  <c r="M280" i="39"/>
  <c r="M279" i="39"/>
  <c r="M277" i="39"/>
  <c r="M276" i="39"/>
  <c r="M274" i="39"/>
  <c r="M273" i="39"/>
  <c r="N271" i="39"/>
  <c r="M271" i="39"/>
  <c r="N270" i="39"/>
  <c r="M270" i="39"/>
  <c r="M269" i="39"/>
  <c r="M268" i="39"/>
  <c r="M266" i="39"/>
  <c r="M265" i="39"/>
  <c r="N263" i="39"/>
  <c r="M263" i="39"/>
  <c r="N262" i="39"/>
  <c r="M262" i="39"/>
  <c r="N261" i="39"/>
  <c r="M261" i="39"/>
  <c r="N260" i="39"/>
  <c r="M260" i="39"/>
  <c r="N258" i="39"/>
  <c r="M258" i="39"/>
  <c r="N257" i="39"/>
  <c r="M257" i="39"/>
  <c r="N256" i="39"/>
  <c r="M256" i="39"/>
  <c r="N255" i="39"/>
  <c r="M255" i="39"/>
  <c r="N254" i="39"/>
  <c r="M254" i="39"/>
  <c r="N253" i="39"/>
  <c r="M253" i="39"/>
  <c r="N251" i="39"/>
  <c r="M251" i="39"/>
  <c r="N250" i="39"/>
  <c r="M250" i="39"/>
  <c r="N249" i="39"/>
  <c r="M249" i="39"/>
  <c r="N248" i="39"/>
  <c r="M248" i="39"/>
  <c r="N247" i="39"/>
  <c r="M247" i="39"/>
  <c r="N246" i="39"/>
  <c r="M246" i="39"/>
  <c r="N245" i="39"/>
  <c r="M245" i="39"/>
  <c r="N244" i="39"/>
  <c r="M244" i="39"/>
  <c r="M243" i="39"/>
  <c r="M242" i="39"/>
  <c r="N240" i="39"/>
  <c r="M240" i="39"/>
  <c r="N239" i="39"/>
  <c r="M239" i="39"/>
  <c r="M238" i="39"/>
  <c r="M237" i="39"/>
  <c r="N235" i="39"/>
  <c r="M235" i="39"/>
  <c r="M234" i="39"/>
  <c r="M233" i="39"/>
  <c r="N231" i="39"/>
  <c r="M231" i="39"/>
  <c r="N230" i="39"/>
  <c r="M230" i="39"/>
  <c r="N228" i="39"/>
  <c r="M228" i="39"/>
  <c r="N227" i="39"/>
  <c r="M227" i="39"/>
  <c r="N226" i="39"/>
  <c r="M226" i="39"/>
  <c r="M225" i="39"/>
  <c r="M224" i="39"/>
  <c r="N222" i="39"/>
  <c r="M222" i="39"/>
  <c r="M221" i="39"/>
  <c r="M220" i="39"/>
  <c r="I217" i="39"/>
  <c r="M217" i="39" s="1"/>
  <c r="I216" i="39"/>
  <c r="M216" i="39" s="1"/>
  <c r="I214" i="39"/>
  <c r="M214" i="39" s="1"/>
  <c r="I213" i="39"/>
  <c r="M213" i="39" s="1"/>
  <c r="N211" i="39"/>
  <c r="M211" i="39"/>
  <c r="N210" i="39"/>
  <c r="M210" i="39"/>
  <c r="N209" i="39"/>
  <c r="M209" i="39"/>
  <c r="N207" i="39"/>
  <c r="M207" i="39"/>
  <c r="N206" i="39"/>
  <c r="M206" i="39"/>
  <c r="N205" i="39"/>
  <c r="M205" i="39"/>
  <c r="N203" i="39"/>
  <c r="M203" i="39"/>
  <c r="N202" i="39"/>
  <c r="M202" i="39"/>
  <c r="M201" i="39"/>
  <c r="M200" i="39"/>
  <c r="M198" i="39"/>
  <c r="M197" i="39"/>
  <c r="N195" i="39"/>
  <c r="M195" i="39"/>
  <c r="N194" i="39"/>
  <c r="M194" i="39"/>
  <c r="N193" i="39"/>
  <c r="M193" i="39"/>
  <c r="N192" i="39"/>
  <c r="M192" i="39"/>
  <c r="N191" i="39"/>
  <c r="M191" i="39"/>
  <c r="N190" i="39"/>
  <c r="M190" i="39"/>
  <c r="N189" i="39"/>
  <c r="M189" i="39"/>
  <c r="N188" i="39"/>
  <c r="M188" i="39"/>
  <c r="N187" i="39"/>
  <c r="M187" i="39"/>
  <c r="N185" i="39"/>
  <c r="M185" i="39"/>
  <c r="N184" i="39"/>
  <c r="M184" i="39"/>
  <c r="N183" i="39"/>
  <c r="M183" i="39"/>
  <c r="N182" i="39"/>
  <c r="M182" i="39"/>
  <c r="N181" i="39"/>
  <c r="M181" i="39"/>
  <c r="N180" i="39"/>
  <c r="M180" i="39"/>
  <c r="N179" i="39"/>
  <c r="M179" i="39"/>
  <c r="N178" i="39"/>
  <c r="M178" i="39"/>
  <c r="N177" i="39"/>
  <c r="M177" i="39"/>
  <c r="N176" i="39"/>
  <c r="M176" i="39"/>
  <c r="N175" i="39"/>
  <c r="M175" i="39"/>
  <c r="N174" i="39"/>
  <c r="M174" i="39"/>
  <c r="N172" i="39"/>
  <c r="M172" i="39"/>
  <c r="N171" i="39"/>
  <c r="M171" i="39"/>
  <c r="N169" i="39"/>
  <c r="M169" i="39"/>
  <c r="N168" i="39"/>
  <c r="M168" i="39"/>
  <c r="N167" i="39"/>
  <c r="M167" i="39"/>
  <c r="N166" i="39"/>
  <c r="M166" i="39"/>
  <c r="N165" i="39"/>
  <c r="M165" i="39"/>
  <c r="N164" i="39"/>
  <c r="M164" i="39"/>
  <c r="N163" i="39"/>
  <c r="M163" i="39"/>
  <c r="N162" i="39"/>
  <c r="M162" i="39"/>
  <c r="N161" i="39"/>
  <c r="M161" i="39"/>
  <c r="M160" i="39"/>
  <c r="M159" i="39"/>
  <c r="N157" i="39"/>
  <c r="M157" i="39"/>
  <c r="N156" i="39"/>
  <c r="M156" i="39"/>
  <c r="M155" i="39"/>
  <c r="M154" i="39"/>
  <c r="M146" i="39"/>
  <c r="M145" i="39"/>
  <c r="M143" i="39"/>
  <c r="M142" i="39"/>
  <c r="N140" i="39"/>
  <c r="M140" i="39"/>
  <c r="N139" i="39"/>
  <c r="M139" i="39"/>
  <c r="N138" i="39"/>
  <c r="M138" i="39"/>
  <c r="N137" i="39"/>
  <c r="M137" i="39"/>
  <c r="N136" i="39"/>
  <c r="M136" i="39"/>
  <c r="N135" i="39"/>
  <c r="M135" i="39"/>
  <c r="M134" i="39"/>
  <c r="M133" i="39"/>
  <c r="N131" i="39"/>
  <c r="M131" i="39"/>
  <c r="N130" i="39"/>
  <c r="M130" i="39"/>
  <c r="N129" i="39"/>
  <c r="M129" i="39"/>
  <c r="N128" i="39"/>
  <c r="M128" i="39"/>
  <c r="N127" i="39"/>
  <c r="M127" i="39"/>
  <c r="N126" i="39"/>
  <c r="M126" i="39"/>
  <c r="M125" i="39"/>
  <c r="M124" i="39"/>
  <c r="N122" i="39"/>
  <c r="M122" i="39"/>
  <c r="N121" i="39"/>
  <c r="M121" i="39"/>
  <c r="N119" i="39"/>
  <c r="M119" i="39"/>
  <c r="N118" i="39"/>
  <c r="M118" i="39"/>
  <c r="N116" i="39"/>
  <c r="M116" i="39"/>
  <c r="N115" i="39"/>
  <c r="M115" i="39"/>
  <c r="N114" i="39"/>
  <c r="M114" i="39"/>
  <c r="N113" i="39"/>
  <c r="M113" i="39"/>
  <c r="N112" i="39"/>
  <c r="M112" i="39"/>
  <c r="N110" i="39"/>
  <c r="M110" i="39"/>
  <c r="N109" i="39"/>
  <c r="M109" i="39"/>
  <c r="N108" i="39"/>
  <c r="M108" i="39"/>
  <c r="N107" i="39"/>
  <c r="M107" i="39"/>
  <c r="N106" i="39"/>
  <c r="M106" i="39"/>
  <c r="N105" i="39"/>
  <c r="M105" i="39"/>
  <c r="N104" i="39"/>
  <c r="M104" i="39"/>
  <c r="N103" i="39"/>
  <c r="M103" i="39"/>
  <c r="N102" i="39"/>
  <c r="M102" i="39"/>
  <c r="N100" i="39"/>
  <c r="M100" i="39"/>
  <c r="N99" i="39"/>
  <c r="M99" i="39"/>
  <c r="N98" i="39"/>
  <c r="M98" i="39"/>
  <c r="N97" i="39"/>
  <c r="M97" i="39"/>
  <c r="N96" i="39"/>
  <c r="M96" i="39"/>
  <c r="M92" i="39"/>
  <c r="N91" i="39"/>
  <c r="M91" i="39"/>
  <c r="N90" i="39"/>
  <c r="M90" i="39"/>
  <c r="N89" i="39"/>
  <c r="M89" i="39"/>
  <c r="N88" i="39"/>
  <c r="M88" i="39"/>
  <c r="N87" i="39"/>
  <c r="M87" i="39"/>
  <c r="N86" i="39"/>
  <c r="M86" i="39"/>
  <c r="N85" i="39"/>
  <c r="M85" i="39"/>
  <c r="M84" i="39"/>
  <c r="M83" i="39"/>
  <c r="M81" i="39"/>
  <c r="M80" i="39"/>
  <c r="N78" i="39"/>
  <c r="M78" i="39"/>
  <c r="N77" i="39"/>
  <c r="M77" i="39"/>
  <c r="N76" i="39"/>
  <c r="M76" i="39"/>
  <c r="N75" i="39"/>
  <c r="M75" i="39"/>
  <c r="N74" i="39"/>
  <c r="M74" i="39"/>
  <c r="N73" i="39"/>
  <c r="M73" i="39"/>
  <c r="N72" i="39"/>
  <c r="M72" i="39"/>
  <c r="N70" i="39"/>
  <c r="M70" i="39"/>
  <c r="N69" i="39"/>
  <c r="M69" i="39"/>
  <c r="N68" i="39"/>
  <c r="M68" i="39"/>
  <c r="M66" i="39"/>
  <c r="M65" i="39"/>
  <c r="M63" i="39"/>
  <c r="M62" i="39"/>
  <c r="N60" i="39"/>
  <c r="M60" i="39"/>
  <c r="N59" i="39"/>
  <c r="M59" i="39"/>
  <c r="N58" i="39"/>
  <c r="M58" i="39"/>
  <c r="N57" i="39"/>
  <c r="M57" i="39"/>
  <c r="N56" i="39"/>
  <c r="M56" i="39"/>
  <c r="N55" i="39"/>
  <c r="M55" i="39"/>
  <c r="N54" i="39"/>
  <c r="M54" i="39"/>
  <c r="N52" i="39"/>
  <c r="M52" i="39"/>
  <c r="N51" i="39"/>
  <c r="M51" i="39"/>
  <c r="N50" i="39"/>
  <c r="M50" i="39"/>
  <c r="N49" i="39"/>
  <c r="M49" i="39"/>
  <c r="N48" i="39"/>
  <c r="M48" i="39"/>
  <c r="N47" i="39"/>
  <c r="M47" i="39"/>
  <c r="N45" i="39"/>
  <c r="M45" i="39"/>
  <c r="N44" i="39"/>
  <c r="M44" i="39"/>
  <c r="M43" i="39"/>
  <c r="M42" i="39"/>
  <c r="N40" i="39"/>
  <c r="M40" i="39"/>
  <c r="N39" i="39"/>
  <c r="M39" i="39"/>
  <c r="M38" i="39"/>
  <c r="M37" i="39"/>
  <c r="N35" i="39"/>
  <c r="M35" i="39"/>
  <c r="N34" i="39"/>
  <c r="M34" i="39"/>
  <c r="M33" i="39"/>
  <c r="M32" i="39"/>
  <c r="N30" i="39"/>
  <c r="M30" i="39"/>
  <c r="M29" i="39"/>
  <c r="M28" i="39"/>
  <c r="M26" i="39"/>
  <c r="M25" i="39"/>
  <c r="N23" i="39"/>
  <c r="M23" i="39"/>
  <c r="N22" i="39"/>
  <c r="M22" i="39"/>
  <c r="N21" i="39"/>
  <c r="M21" i="39"/>
  <c r="M20" i="39"/>
  <c r="M19" i="39"/>
  <c r="M17" i="39"/>
  <c r="M16" i="39"/>
  <c r="N14" i="39"/>
  <c r="M14" i="39"/>
  <c r="N13" i="39"/>
  <c r="M13" i="39"/>
  <c r="N12" i="39"/>
  <c r="M12" i="39"/>
  <c r="N11" i="39"/>
  <c r="M11" i="39"/>
  <c r="N10" i="39"/>
  <c r="M10" i="39"/>
  <c r="N12" i="35"/>
  <c r="N13" i="35"/>
  <c r="N14" i="35"/>
  <c r="N15" i="35"/>
  <c r="N16" i="35"/>
  <c r="N17" i="35"/>
  <c r="N19" i="35"/>
  <c r="N20" i="35"/>
  <c r="N21" i="35"/>
  <c r="N22" i="35"/>
  <c r="N23" i="35"/>
  <c r="N24" i="35"/>
  <c r="N25" i="35"/>
  <c r="N26" i="35"/>
  <c r="N27" i="35"/>
  <c r="N28" i="35"/>
  <c r="N29" i="35"/>
  <c r="N30" i="35"/>
  <c r="N31" i="35"/>
  <c r="N32" i="35"/>
  <c r="N33" i="35"/>
  <c r="N34" i="35"/>
  <c r="N35" i="35"/>
  <c r="N36" i="35"/>
  <c r="N37" i="35"/>
  <c r="N38" i="35"/>
  <c r="N39" i="35"/>
  <c r="N40" i="35"/>
  <c r="N43" i="35"/>
  <c r="N44" i="35"/>
  <c r="N45" i="35"/>
  <c r="N46" i="35"/>
  <c r="N47" i="35"/>
  <c r="N49" i="35"/>
  <c r="N50" i="35"/>
  <c r="N52" i="35"/>
  <c r="N53" i="35"/>
  <c r="N55" i="35"/>
  <c r="N56" i="35"/>
  <c r="N57" i="35"/>
  <c r="N62" i="35"/>
  <c r="N63" i="35"/>
  <c r="N65" i="35"/>
  <c r="N66" i="35"/>
  <c r="N67" i="35"/>
  <c r="N69" i="35"/>
  <c r="N70" i="35"/>
  <c r="N71" i="35"/>
  <c r="N72" i="35"/>
  <c r="N73" i="35"/>
  <c r="N74" i="35"/>
  <c r="N75" i="35"/>
  <c r="N76" i="35"/>
  <c r="N77" i="35"/>
  <c r="N78" i="35"/>
  <c r="N79" i="35"/>
  <c r="N80" i="35"/>
  <c r="N81" i="35"/>
  <c r="N82" i="35"/>
  <c r="N83" i="35"/>
  <c r="N84" i="35"/>
  <c r="N85" i="35"/>
  <c r="N86" i="35"/>
  <c r="N87" i="35"/>
  <c r="N88" i="35"/>
  <c r="N89" i="35"/>
  <c r="N90" i="35"/>
  <c r="N91" i="35"/>
  <c r="N92" i="35"/>
  <c r="N93" i="35"/>
  <c r="N94" i="35"/>
  <c r="N95" i="35"/>
  <c r="N96" i="35"/>
  <c r="N98" i="35"/>
  <c r="N99" i="35"/>
  <c r="N100" i="35"/>
  <c r="N101" i="35"/>
  <c r="N102" i="35"/>
  <c r="N103" i="35"/>
  <c r="N104" i="35"/>
  <c r="N105" i="35"/>
  <c r="N106" i="35"/>
  <c r="N107" i="35"/>
  <c r="N109" i="35"/>
  <c r="N110" i="35"/>
  <c r="N111" i="35"/>
  <c r="N112" i="35"/>
  <c r="N113" i="35"/>
  <c r="N114" i="35"/>
  <c r="N115" i="35"/>
  <c r="N116" i="35"/>
  <c r="N117" i="35"/>
  <c r="N118" i="35"/>
  <c r="N119" i="35"/>
  <c r="N120" i="35"/>
  <c r="N121" i="35"/>
  <c r="N122" i="35"/>
  <c r="N123" i="35"/>
  <c r="N124" i="35"/>
  <c r="N125" i="35"/>
  <c r="N126" i="35"/>
  <c r="N127" i="35"/>
  <c r="N128" i="35"/>
  <c r="N129" i="35"/>
  <c r="N130" i="35"/>
  <c r="N131" i="35"/>
  <c r="N132" i="35"/>
  <c r="N133" i="35"/>
  <c r="N134" i="35"/>
  <c r="N135" i="35"/>
  <c r="N136" i="35"/>
  <c r="N137" i="35"/>
  <c r="N138" i="35"/>
  <c r="N139" i="35"/>
  <c r="N140" i="35"/>
  <c r="N141" i="35"/>
  <c r="N142" i="35"/>
  <c r="N143" i="35"/>
  <c r="N144" i="35"/>
  <c r="N145" i="35"/>
  <c r="N146" i="35"/>
  <c r="N147" i="35"/>
  <c r="N148" i="35"/>
  <c r="N149" i="35"/>
  <c r="N150" i="35"/>
  <c r="N151" i="35"/>
  <c r="N152" i="35"/>
  <c r="N153" i="35"/>
  <c r="N154" i="35"/>
  <c r="N156" i="35"/>
  <c r="N157" i="35"/>
  <c r="N158" i="35"/>
  <c r="N159" i="35"/>
  <c r="N160" i="35"/>
  <c r="N162" i="35"/>
  <c r="N163" i="35"/>
  <c r="N164" i="35"/>
  <c r="N165" i="35"/>
  <c r="N166" i="35"/>
  <c r="N167" i="35"/>
  <c r="N168" i="35"/>
  <c r="N169" i="35"/>
  <c r="N170" i="35"/>
  <c r="N171" i="35"/>
  <c r="N172" i="35"/>
  <c r="N173" i="35"/>
  <c r="N174" i="35"/>
  <c r="N175" i="35"/>
  <c r="N176" i="35"/>
  <c r="N177" i="35"/>
  <c r="N178" i="35"/>
  <c r="N179" i="35"/>
  <c r="N180" i="35"/>
  <c r="N181" i="35"/>
  <c r="N182" i="35"/>
  <c r="N183" i="35"/>
  <c r="N184" i="35"/>
  <c r="N185" i="35"/>
  <c r="N186" i="35"/>
  <c r="N187" i="35"/>
  <c r="N188" i="35"/>
  <c r="N189" i="35"/>
  <c r="N190" i="35"/>
  <c r="N191" i="35"/>
  <c r="N192" i="35"/>
  <c r="N193" i="35"/>
  <c r="N194" i="35"/>
  <c r="N195" i="35"/>
  <c r="N197" i="35"/>
  <c r="N198" i="35"/>
  <c r="N199" i="35"/>
  <c r="N200" i="35"/>
  <c r="N201" i="35"/>
  <c r="N202" i="35"/>
  <c r="N203" i="35"/>
  <c r="N204" i="35"/>
  <c r="N205" i="35"/>
  <c r="N206" i="35"/>
  <c r="N207" i="35"/>
  <c r="N208" i="35"/>
  <c r="N209" i="35"/>
  <c r="N210" i="35"/>
  <c r="N211" i="35"/>
  <c r="N212" i="35"/>
  <c r="N213" i="35"/>
  <c r="N214" i="35"/>
  <c r="N215" i="35"/>
  <c r="N216" i="35"/>
  <c r="N218" i="35"/>
  <c r="N219" i="35"/>
  <c r="N220" i="35"/>
  <c r="N221" i="35"/>
  <c r="N222" i="35"/>
  <c r="N223" i="35"/>
  <c r="N224" i="35"/>
  <c r="N225" i="35"/>
  <c r="N226" i="35"/>
  <c r="N227" i="35"/>
  <c r="N228" i="35"/>
  <c r="N229" i="35"/>
  <c r="N230" i="35"/>
  <c r="N231" i="35"/>
  <c r="N232" i="35"/>
  <c r="N233" i="35"/>
  <c r="N234" i="35"/>
  <c r="N235" i="35"/>
  <c r="N236" i="35"/>
  <c r="N237" i="35"/>
  <c r="N238" i="35"/>
  <c r="N239" i="35"/>
  <c r="N240" i="35"/>
  <c r="N243" i="35"/>
  <c r="N244" i="35"/>
  <c r="N245" i="35"/>
  <c r="N246" i="35"/>
  <c r="N247" i="35"/>
  <c r="N252" i="35"/>
  <c r="N253" i="35"/>
  <c r="N254" i="35"/>
  <c r="N255" i="35"/>
  <c r="N256" i="35"/>
  <c r="N257" i="35"/>
  <c r="N258" i="35"/>
  <c r="N259" i="35"/>
  <c r="N260" i="35"/>
  <c r="N261" i="35"/>
  <c r="N262" i="35"/>
  <c r="N263" i="35"/>
  <c r="N265" i="35"/>
  <c r="N266" i="35"/>
  <c r="N267" i="35"/>
  <c r="N268" i="35"/>
  <c r="N269" i="35"/>
  <c r="N270" i="35"/>
  <c r="N271" i="35"/>
  <c r="N272" i="35"/>
  <c r="N273" i="35"/>
  <c r="N274" i="35"/>
  <c r="N275" i="35"/>
  <c r="N276" i="35"/>
  <c r="N277" i="35"/>
  <c r="N278" i="35"/>
  <c r="N279" i="35"/>
  <c r="N282" i="35"/>
  <c r="N284" i="35"/>
  <c r="N285" i="35"/>
  <c r="N286" i="35"/>
  <c r="N287" i="35"/>
  <c r="N288" i="35"/>
  <c r="N289" i="35"/>
  <c r="N290" i="35"/>
  <c r="N291" i="35"/>
  <c r="N292" i="35"/>
  <c r="N293" i="35"/>
  <c r="N294" i="35"/>
  <c r="N295" i="35"/>
  <c r="N296" i="35"/>
  <c r="N297" i="35"/>
  <c r="N298" i="35"/>
  <c r="N299" i="35"/>
  <c r="N300" i="35"/>
  <c r="N301" i="35"/>
  <c r="N302" i="35"/>
  <c r="N303" i="35"/>
  <c r="N304" i="35"/>
  <c r="N305" i="35"/>
  <c r="N306" i="35"/>
  <c r="N307" i="35"/>
  <c r="N308" i="35"/>
  <c r="N309" i="35"/>
  <c r="N310" i="35"/>
  <c r="N311" i="35"/>
  <c r="N312" i="35"/>
  <c r="N313" i="35"/>
  <c r="N314" i="35"/>
  <c r="N315" i="35"/>
  <c r="N316" i="35"/>
  <c r="N317" i="35"/>
  <c r="N318" i="35"/>
  <c r="N319" i="35"/>
  <c r="N320" i="35"/>
  <c r="N322" i="35"/>
  <c r="N323" i="35"/>
  <c r="N325" i="35"/>
  <c r="N326" i="35"/>
  <c r="N327" i="35"/>
  <c r="N328" i="35"/>
  <c r="N329" i="35"/>
  <c r="N331" i="35"/>
  <c r="N332" i="35"/>
  <c r="N333" i="35"/>
  <c r="N334" i="35"/>
  <c r="N335" i="35"/>
  <c r="N336" i="35"/>
  <c r="N337" i="35"/>
  <c r="N338" i="35"/>
  <c r="N339" i="35"/>
  <c r="N340" i="35"/>
  <c r="N341" i="35"/>
  <c r="N342" i="35"/>
  <c r="N343" i="35"/>
  <c r="N344" i="35"/>
  <c r="N345" i="35"/>
  <c r="N346" i="35"/>
  <c r="N347" i="35"/>
  <c r="N348" i="35"/>
  <c r="N349" i="35"/>
  <c r="N350" i="35"/>
  <c r="N351" i="35"/>
  <c r="N352" i="35"/>
  <c r="N353" i="35"/>
  <c r="N354" i="35"/>
  <c r="N355" i="35"/>
  <c r="N357" i="35"/>
  <c r="N358" i="35"/>
  <c r="N359" i="35"/>
  <c r="N360" i="35"/>
  <c r="N361" i="35"/>
  <c r="N363" i="35"/>
  <c r="N364" i="35"/>
  <c r="N365" i="35"/>
  <c r="N369" i="35"/>
  <c r="N370" i="35"/>
  <c r="N371" i="35"/>
  <c r="N372" i="35"/>
  <c r="N373" i="35"/>
  <c r="N374" i="35"/>
  <c r="N375" i="35"/>
  <c r="N376" i="35"/>
  <c r="N377" i="35"/>
  <c r="N378" i="35"/>
  <c r="N379" i="35"/>
  <c r="N380" i="35"/>
  <c r="N381" i="35"/>
  <c r="N382" i="35"/>
  <c r="N383" i="35"/>
  <c r="N384" i="35"/>
  <c r="N385" i="35"/>
  <c r="N387" i="35"/>
  <c r="N388" i="35"/>
  <c r="N389" i="35"/>
  <c r="N392" i="35"/>
  <c r="N393" i="35"/>
  <c r="N394" i="35"/>
  <c r="N398" i="35"/>
  <c r="N399" i="35"/>
  <c r="N400" i="35"/>
  <c r="N401" i="35"/>
  <c r="N402" i="35"/>
  <c r="N403" i="35"/>
  <c r="N404" i="35"/>
  <c r="N405" i="35"/>
  <c r="N406" i="35"/>
  <c r="N407" i="35"/>
  <c r="N408" i="35"/>
  <c r="N409" i="35"/>
  <c r="N410" i="35"/>
  <c r="N411" i="35"/>
  <c r="N412" i="35"/>
  <c r="N413" i="35"/>
  <c r="N414" i="35"/>
  <c r="N415" i="35"/>
  <c r="N416" i="35"/>
  <c r="N417" i="35"/>
  <c r="N418" i="35"/>
  <c r="N419" i="35"/>
  <c r="N420" i="35"/>
  <c r="N421" i="35"/>
  <c r="N422" i="35"/>
  <c r="N427" i="35"/>
  <c r="N428" i="35"/>
  <c r="N435" i="35"/>
  <c r="N436" i="35"/>
  <c r="N437" i="35"/>
  <c r="N438" i="35"/>
  <c r="N439" i="35"/>
  <c r="N440" i="35"/>
  <c r="N441" i="35"/>
  <c r="N442" i="35"/>
  <c r="N443" i="35"/>
  <c r="N444" i="35"/>
  <c r="N445" i="35"/>
  <c r="N446" i="35"/>
  <c r="N447" i="35"/>
  <c r="N448" i="35"/>
  <c r="N449" i="35"/>
  <c r="N450" i="35"/>
  <c r="N451" i="35"/>
  <c r="N453" i="35"/>
  <c r="N454" i="35"/>
  <c r="N455" i="35"/>
  <c r="N456" i="35"/>
  <c r="N457" i="35"/>
  <c r="N458" i="35"/>
  <c r="N459" i="35"/>
  <c r="N460" i="35"/>
  <c r="N461" i="35"/>
  <c r="N462" i="35"/>
  <c r="N463" i="35"/>
  <c r="N464" i="35"/>
  <c r="N465" i="35"/>
  <c r="N466" i="35"/>
  <c r="N467" i="35"/>
  <c r="N468" i="35"/>
  <c r="N469" i="35"/>
  <c r="N470" i="35"/>
  <c r="N471" i="35"/>
  <c r="N472" i="35"/>
  <c r="N474" i="35"/>
  <c r="N475" i="35"/>
  <c r="N476" i="35"/>
  <c r="N477" i="35"/>
  <c r="N478" i="35"/>
  <c r="N479" i="35"/>
  <c r="N480" i="35"/>
  <c r="N481" i="35"/>
  <c r="N482" i="35"/>
  <c r="N483" i="35"/>
  <c r="N484" i="35"/>
  <c r="N485" i="35"/>
  <c r="N486" i="35"/>
  <c r="N487" i="35"/>
  <c r="N488" i="35"/>
  <c r="N489" i="35"/>
  <c r="N490" i="35"/>
  <c r="N491" i="35"/>
  <c r="N492" i="35"/>
  <c r="N493" i="35"/>
  <c r="N494" i="35"/>
  <c r="N495" i="35"/>
  <c r="N496" i="35"/>
  <c r="N497" i="35"/>
  <c r="N498" i="35"/>
  <c r="N499" i="35"/>
  <c r="N500" i="35"/>
  <c r="N501" i="35"/>
  <c r="N502" i="35"/>
  <c r="N503" i="35"/>
  <c r="N504" i="35"/>
  <c r="N505" i="35"/>
  <c r="N506" i="35"/>
  <c r="N507" i="35"/>
  <c r="N508" i="35"/>
  <c r="N509" i="35"/>
  <c r="N510" i="35"/>
  <c r="N511" i="35"/>
  <c r="N512" i="35"/>
  <c r="N513" i="35"/>
  <c r="N514" i="35"/>
  <c r="N515" i="35"/>
  <c r="N517" i="35"/>
  <c r="N518" i="35"/>
  <c r="N519" i="35"/>
  <c r="N520" i="35"/>
  <c r="N521" i="35"/>
  <c r="N522" i="35"/>
  <c r="N523" i="35"/>
  <c r="N524" i="35"/>
  <c r="N525" i="35"/>
  <c r="N526" i="35"/>
  <c r="N527" i="35"/>
  <c r="N528" i="35"/>
  <c r="N529" i="35"/>
  <c r="N530" i="35"/>
  <c r="N531" i="35"/>
  <c r="N532" i="35"/>
  <c r="N533" i="35"/>
  <c r="N534" i="35"/>
  <c r="N535" i="35"/>
  <c r="N536" i="35"/>
  <c r="N537" i="35"/>
  <c r="N538" i="35"/>
  <c r="N539" i="35"/>
  <c r="N540" i="35"/>
  <c r="N541" i="35"/>
  <c r="N542" i="35"/>
  <c r="N543" i="35"/>
  <c r="N544" i="35"/>
  <c r="N545" i="35"/>
  <c r="N546" i="35"/>
  <c r="N547" i="35"/>
  <c r="N548" i="35"/>
  <c r="N549" i="35"/>
  <c r="N551" i="35"/>
  <c r="N552" i="35"/>
  <c r="N553" i="35"/>
  <c r="N554" i="35"/>
  <c r="N555" i="35"/>
  <c r="N557" i="35"/>
  <c r="N558" i="35"/>
  <c r="N559" i="35"/>
  <c r="N560" i="35"/>
  <c r="N561" i="35"/>
  <c r="N562" i="35"/>
  <c r="N563" i="35"/>
  <c r="N564" i="35"/>
  <c r="N565" i="35"/>
  <c r="N566" i="35"/>
  <c r="N567" i="35"/>
  <c r="N568" i="35"/>
  <c r="N569" i="35"/>
  <c r="N570" i="35"/>
  <c r="N571" i="35"/>
  <c r="N572" i="35"/>
  <c r="N573" i="35"/>
  <c r="N574" i="35"/>
  <c r="N575" i="35"/>
  <c r="N576" i="35"/>
  <c r="N578" i="35"/>
  <c r="N579" i="35"/>
  <c r="N580" i="35"/>
  <c r="N581" i="35"/>
  <c r="N582" i="35"/>
  <c r="N583" i="35"/>
  <c r="N584" i="35"/>
  <c r="N585" i="35"/>
  <c r="N586" i="35"/>
  <c r="N587" i="35"/>
  <c r="N588" i="35"/>
  <c r="N589" i="35"/>
  <c r="N590" i="35"/>
  <c r="N591" i="35"/>
  <c r="N592" i="35"/>
  <c r="N593" i="35"/>
  <c r="N594" i="35"/>
  <c r="N595" i="35"/>
  <c r="N596" i="35"/>
  <c r="N597" i="35"/>
  <c r="N598" i="35"/>
  <c r="N599" i="35"/>
  <c r="N600" i="35"/>
  <c r="N601" i="35"/>
  <c r="N602" i="35"/>
  <c r="N603" i="35"/>
  <c r="N604" i="35"/>
  <c r="N605" i="35"/>
  <c r="N606" i="35"/>
  <c r="N607" i="35"/>
  <c r="N608" i="35"/>
  <c r="N610" i="35"/>
  <c r="N611" i="35"/>
  <c r="N612" i="35"/>
  <c r="N613" i="35"/>
  <c r="N614" i="35"/>
  <c r="N615" i="35"/>
  <c r="N616" i="35"/>
  <c r="N617" i="35"/>
  <c r="N618" i="35"/>
  <c r="N619" i="35"/>
  <c r="N620" i="35"/>
  <c r="N621" i="35"/>
  <c r="N622" i="35"/>
  <c r="N623" i="35"/>
  <c r="N624" i="35"/>
  <c r="N625" i="35"/>
  <c r="N626" i="35"/>
  <c r="N627" i="35"/>
  <c r="N628" i="35"/>
  <c r="N629" i="35"/>
  <c r="N630" i="35"/>
  <c r="N631" i="35"/>
  <c r="N635" i="35"/>
  <c r="N636" i="35"/>
  <c r="N638" i="35"/>
  <c r="N639" i="35"/>
  <c r="N641" i="35"/>
  <c r="N642" i="35"/>
  <c r="N644" i="35"/>
  <c r="N645" i="35"/>
  <c r="N647" i="35"/>
  <c r="N648" i="35"/>
  <c r="N649" i="35"/>
  <c r="N650" i="35"/>
  <c r="N652" i="35"/>
  <c r="N653" i="35"/>
  <c r="N654" i="35"/>
  <c r="N655" i="35"/>
  <c r="N656" i="35"/>
  <c r="N657" i="35"/>
  <c r="N658" i="35"/>
  <c r="N659" i="35"/>
  <c r="N660" i="35"/>
  <c r="N661" i="35"/>
  <c r="N662" i="35"/>
  <c r="N663" i="35"/>
  <c r="N664" i="35"/>
  <c r="N665" i="35"/>
  <c r="N666" i="35"/>
  <c r="N667" i="35"/>
  <c r="N668" i="35"/>
  <c r="N669" i="35"/>
  <c r="N670" i="35"/>
  <c r="N671" i="35"/>
  <c r="N672" i="35"/>
  <c r="N673" i="35"/>
  <c r="N674" i="35"/>
  <c r="N675" i="35"/>
  <c r="N676" i="35"/>
  <c r="N677" i="35"/>
  <c r="N678" i="35"/>
  <c r="N679" i="35"/>
  <c r="N680" i="35"/>
  <c r="N681" i="35"/>
  <c r="N683" i="35"/>
  <c r="N684" i="35"/>
  <c r="N685" i="35"/>
  <c r="N686" i="35"/>
  <c r="N687" i="35"/>
  <c r="N688" i="35"/>
  <c r="N689" i="35"/>
  <c r="N690" i="35"/>
  <c r="N691" i="35"/>
  <c r="N692" i="35"/>
  <c r="N693" i="35"/>
  <c r="N694" i="35"/>
  <c r="N695" i="35"/>
  <c r="N696" i="35"/>
  <c r="N697" i="35"/>
  <c r="N698" i="35"/>
  <c r="N699" i="35"/>
  <c r="N700" i="35"/>
  <c r="N701" i="35"/>
  <c r="N702" i="35"/>
  <c r="N703" i="35"/>
  <c r="N704" i="35"/>
  <c r="N706" i="35"/>
  <c r="N707" i="35"/>
  <c r="N708" i="35"/>
  <c r="N709" i="35"/>
  <c r="N710" i="35"/>
  <c r="N711" i="35"/>
  <c r="N712" i="35"/>
  <c r="N713" i="35"/>
  <c r="N714" i="35"/>
  <c r="N715" i="35"/>
  <c r="N716" i="35"/>
  <c r="N717" i="35"/>
  <c r="N718" i="35"/>
  <c r="N719" i="35"/>
  <c r="N720" i="35"/>
  <c r="N721" i="35"/>
  <c r="N722" i="35"/>
  <c r="N723" i="35"/>
  <c r="N724" i="35"/>
  <c r="N725" i="35"/>
  <c r="N726" i="35"/>
  <c r="N727" i="35"/>
  <c r="N728" i="35"/>
  <c r="N729" i="35"/>
  <c r="N730" i="35"/>
  <c r="N732" i="35"/>
  <c r="N733" i="35"/>
  <c r="N734" i="35"/>
  <c r="N735" i="35"/>
  <c r="N736" i="35"/>
  <c r="N737" i="35"/>
  <c r="N738" i="35"/>
  <c r="N739" i="35"/>
  <c r="N741" i="35"/>
  <c r="N742" i="35"/>
  <c r="N744" i="35"/>
  <c r="N745" i="35"/>
  <c r="N746" i="35"/>
  <c r="N747" i="35"/>
  <c r="N748" i="35"/>
  <c r="N749" i="35"/>
  <c r="N750" i="35"/>
  <c r="N751" i="35"/>
  <c r="N752" i="35"/>
  <c r="N753" i="35"/>
  <c r="N754" i="35"/>
  <c r="N755" i="35"/>
  <c r="N756" i="35"/>
  <c r="N757" i="35"/>
  <c r="N760" i="35"/>
  <c r="N761" i="35"/>
  <c r="N763" i="35"/>
  <c r="N764" i="35"/>
  <c r="N767" i="35"/>
  <c r="N768" i="35"/>
  <c r="N770" i="35"/>
  <c r="N771" i="35"/>
  <c r="N773" i="35"/>
  <c r="N774" i="35"/>
  <c r="N776" i="35"/>
  <c r="N777" i="35"/>
  <c r="N779" i="35"/>
  <c r="N780" i="35"/>
  <c r="N782" i="35"/>
  <c r="N783" i="35"/>
  <c r="N786" i="35"/>
  <c r="N788" i="35"/>
  <c r="N789" i="35"/>
  <c r="N791" i="35"/>
  <c r="N794" i="35"/>
  <c r="N795" i="35"/>
  <c r="N797" i="35"/>
  <c r="N798" i="35"/>
  <c r="N799" i="35"/>
  <c r="N800" i="35"/>
  <c r="N802" i="35"/>
  <c r="N803" i="35"/>
  <c r="N805" i="35"/>
  <c r="N806" i="35"/>
  <c r="N807" i="35"/>
  <c r="N808" i="35"/>
  <c r="N809" i="35"/>
  <c r="N811" i="35"/>
  <c r="N812" i="35"/>
  <c r="N813" i="35"/>
  <c r="N814" i="35"/>
  <c r="N815" i="35"/>
  <c r="N816" i="35"/>
  <c r="N817" i="35"/>
  <c r="N818" i="35"/>
  <c r="N820" i="35"/>
  <c r="N821" i="35"/>
  <c r="N822" i="35"/>
  <c r="N823" i="35"/>
  <c r="N824" i="35"/>
  <c r="N825" i="35"/>
  <c r="N826" i="35"/>
  <c r="N828" i="35"/>
  <c r="N830" i="35"/>
  <c r="N831" i="35"/>
  <c r="N832" i="35"/>
  <c r="N834" i="35"/>
  <c r="N835" i="35"/>
  <c r="N837" i="35"/>
  <c r="N838" i="35"/>
  <c r="N839" i="35"/>
  <c r="N840" i="35"/>
  <c r="N841" i="35"/>
  <c r="N843" i="35"/>
  <c r="N844" i="35"/>
  <c r="N846" i="35"/>
  <c r="N847" i="35"/>
  <c r="N848" i="35"/>
  <c r="N849" i="35"/>
  <c r="N850" i="35"/>
  <c r="N851" i="35"/>
  <c r="N852" i="35"/>
  <c r="N853" i="35"/>
  <c r="N854" i="35"/>
  <c r="N856" i="35"/>
  <c r="N857" i="35"/>
  <c r="N858" i="35"/>
  <c r="N859" i="35"/>
  <c r="N860" i="35"/>
  <c r="N861" i="35"/>
  <c r="N862" i="35"/>
  <c r="N863" i="35"/>
  <c r="N864" i="35"/>
  <c r="N865" i="35"/>
  <c r="N866" i="35"/>
  <c r="N867" i="35"/>
  <c r="N868" i="35"/>
  <c r="N869" i="35"/>
  <c r="N870" i="35"/>
  <c r="N871" i="35"/>
  <c r="N872" i="35"/>
  <c r="N873" i="35"/>
  <c r="N874" i="35"/>
  <c r="N875" i="35"/>
  <c r="N879" i="35"/>
  <c r="N880" i="35"/>
  <c r="N882" i="35"/>
  <c r="N885" i="35"/>
  <c r="N886" i="35"/>
  <c r="N888" i="35"/>
  <c r="N889" i="35"/>
  <c r="N890" i="35"/>
  <c r="N891" i="35"/>
  <c r="N892" i="35"/>
  <c r="N894" i="35"/>
  <c r="N895" i="35"/>
  <c r="N897" i="35"/>
  <c r="N898" i="35"/>
  <c r="N900" i="35"/>
  <c r="N901" i="35"/>
  <c r="N903" i="35"/>
  <c r="N904" i="35"/>
  <c r="N906" i="35"/>
  <c r="N907" i="35"/>
  <c r="N908" i="35"/>
  <c r="N910" i="35"/>
  <c r="N911" i="35"/>
  <c r="N913" i="35"/>
  <c r="N916" i="35"/>
  <c r="N917" i="35"/>
  <c r="N918" i="35"/>
  <c r="N919" i="35"/>
  <c r="N920" i="35"/>
  <c r="N921" i="35"/>
  <c r="N922" i="35"/>
  <c r="N923" i="35"/>
  <c r="N924" i="35"/>
  <c r="N925" i="35"/>
  <c r="N926" i="35"/>
  <c r="N927" i="35"/>
  <c r="N928" i="35"/>
  <c r="N929" i="35"/>
  <c r="N930" i="35"/>
  <c r="N931" i="35"/>
  <c r="N932" i="35"/>
  <c r="N933" i="35"/>
  <c r="N934" i="35"/>
  <c r="N935" i="35"/>
  <c r="N936" i="35"/>
  <c r="N938" i="35"/>
  <c r="N939" i="35"/>
  <c r="N940" i="35"/>
  <c r="N941" i="35"/>
  <c r="N942" i="35"/>
  <c r="N943" i="35"/>
  <c r="N944" i="35"/>
  <c r="N945" i="35"/>
  <c r="N946" i="35"/>
  <c r="N948" i="35"/>
  <c r="N949" i="35"/>
  <c r="N950" i="35"/>
  <c r="N951" i="35"/>
  <c r="N952" i="35"/>
  <c r="N953" i="35"/>
  <c r="N954" i="35"/>
  <c r="N955" i="35"/>
  <c r="N956" i="35"/>
  <c r="N957" i="35"/>
  <c r="N958" i="35"/>
  <c r="N959" i="35"/>
  <c r="N962" i="35"/>
  <c r="N965" i="35"/>
  <c r="N968" i="35"/>
  <c r="N970" i="35"/>
  <c r="N971" i="35"/>
  <c r="N972" i="35"/>
  <c r="N973" i="35"/>
  <c r="N974" i="35"/>
  <c r="N975" i="35"/>
  <c r="N976" i="35"/>
  <c r="N977" i="35"/>
  <c r="N978" i="35"/>
  <c r="N980" i="35"/>
  <c r="N981" i="35"/>
  <c r="N982" i="35"/>
  <c r="N983" i="35"/>
  <c r="N984" i="35"/>
  <c r="N985" i="35"/>
  <c r="N986" i="35"/>
  <c r="N987" i="35"/>
  <c r="N988" i="35"/>
  <c r="N989" i="35"/>
  <c r="N990" i="35"/>
  <c r="N991" i="35"/>
  <c r="N992" i="35"/>
  <c r="N993" i="35"/>
  <c r="N994" i="35"/>
  <c r="N995" i="35"/>
  <c r="N996" i="35"/>
  <c r="N997" i="35"/>
  <c r="N998" i="35"/>
  <c r="N1000" i="35"/>
  <c r="N1001" i="35"/>
  <c r="N1003" i="35"/>
  <c r="N1004" i="35"/>
  <c r="N1006" i="35"/>
  <c r="N1007" i="35"/>
  <c r="N1008" i="35"/>
  <c r="N1009" i="35"/>
  <c r="N1010" i="35"/>
  <c r="N1011" i="35"/>
  <c r="N1013" i="35"/>
  <c r="N1014" i="35"/>
  <c r="N1015" i="35"/>
  <c r="N1016" i="35"/>
  <c r="N1017" i="35"/>
  <c r="N1018" i="35"/>
  <c r="N1019" i="35"/>
  <c r="N1020" i="35"/>
  <c r="N1021" i="35"/>
  <c r="N1022" i="35"/>
  <c r="N1023" i="35"/>
  <c r="N1024" i="35"/>
  <c r="N1025" i="35"/>
  <c r="N1028" i="35"/>
  <c r="N1029" i="35"/>
  <c r="N1031" i="35"/>
  <c r="N1032" i="35"/>
  <c r="N1033" i="35"/>
  <c r="N1034" i="35"/>
  <c r="N1035" i="35"/>
  <c r="N1036" i="35"/>
  <c r="N1038" i="35"/>
  <c r="N1039" i="35"/>
  <c r="N1040" i="35"/>
  <c r="N1041" i="35"/>
  <c r="N1042" i="35"/>
  <c r="N1043" i="35"/>
  <c r="N1045" i="35"/>
  <c r="N1046" i="35"/>
  <c r="N1047" i="35"/>
  <c r="N1048" i="35"/>
  <c r="N1049" i="35"/>
  <c r="N1050" i="35"/>
  <c r="N1051" i="35"/>
  <c r="N1052" i="35"/>
  <c r="N1053" i="35"/>
  <c r="N1056" i="35"/>
  <c r="N1057" i="35"/>
  <c r="N1059" i="35"/>
  <c r="N1060" i="35"/>
  <c r="N1062" i="35"/>
  <c r="N1063" i="35"/>
  <c r="N1065" i="35"/>
  <c r="N1066" i="35"/>
  <c r="N1068" i="35"/>
  <c r="N1069" i="35"/>
  <c r="N1071" i="35"/>
  <c r="N1072" i="35"/>
  <c r="N1074" i="35"/>
  <c r="N1075" i="35"/>
  <c r="N1077" i="35"/>
  <c r="N1078" i="35"/>
  <c r="N1080" i="35"/>
  <c r="N1081" i="35"/>
  <c r="N1083" i="35"/>
  <c r="N1084" i="35"/>
  <c r="N1086" i="35"/>
  <c r="N1087" i="35"/>
  <c r="N1088" i="35"/>
  <c r="N1089" i="35"/>
  <c r="N1090" i="35"/>
  <c r="N1091" i="35"/>
  <c r="N1092" i="35"/>
  <c r="N1093" i="35"/>
  <c r="N1094" i="35"/>
  <c r="N1096" i="35"/>
  <c r="N1097" i="35"/>
  <c r="N1099" i="35"/>
  <c r="N1100" i="35"/>
  <c r="N1101" i="35"/>
  <c r="N1104" i="35"/>
  <c r="N1105" i="35"/>
  <c r="N1106" i="35"/>
  <c r="N1107" i="35"/>
  <c r="N1108" i="35"/>
  <c r="N1109" i="35"/>
  <c r="N1110" i="35"/>
  <c r="N1111" i="35"/>
  <c r="N1112" i="35"/>
  <c r="N1113" i="35"/>
  <c r="N1114" i="35"/>
  <c r="N1115" i="35"/>
  <c r="N1116" i="35"/>
  <c r="N1117" i="35"/>
  <c r="N1118" i="35"/>
  <c r="N1119" i="35"/>
  <c r="N1121" i="35"/>
  <c r="N1122" i="35"/>
  <c r="N1123" i="35"/>
  <c r="N1124" i="35"/>
  <c r="N1125" i="35"/>
  <c r="N1126" i="35"/>
  <c r="N1127" i="35"/>
  <c r="N1128" i="35"/>
  <c r="N1130" i="35"/>
  <c r="N1131" i="35"/>
  <c r="N1132" i="35"/>
  <c r="N1133" i="35"/>
  <c r="N1134" i="35"/>
  <c r="N1135" i="35"/>
  <c r="N1136" i="35"/>
  <c r="N1137" i="35"/>
  <c r="N1138" i="35"/>
  <c r="N1139" i="35"/>
  <c r="N1140" i="35"/>
  <c r="N1141" i="35"/>
  <c r="N1142" i="35"/>
  <c r="N1143" i="35"/>
  <c r="N1144" i="35"/>
  <c r="N1145" i="35"/>
  <c r="N1146" i="35"/>
  <c r="N1147" i="35"/>
  <c r="N1149" i="35"/>
  <c r="N1150" i="35"/>
  <c r="N1151" i="35"/>
  <c r="N1152" i="35"/>
  <c r="N1153" i="35"/>
  <c r="N1154" i="35"/>
  <c r="N1155" i="35"/>
  <c r="N1156" i="35"/>
  <c r="N1157" i="35"/>
  <c r="N1158" i="35"/>
  <c r="N1159" i="35"/>
  <c r="N1160" i="35"/>
  <c r="N1161" i="35"/>
  <c r="N1162" i="35"/>
  <c r="N1163" i="35"/>
  <c r="N1164" i="35"/>
  <c r="N1165" i="35"/>
  <c r="N1166" i="35"/>
  <c r="N1167" i="35"/>
  <c r="N1168" i="35"/>
  <c r="N1170" i="35"/>
  <c r="N1171" i="35"/>
  <c r="N1172" i="35"/>
  <c r="N1173" i="35"/>
  <c r="N1174" i="35"/>
  <c r="N1175" i="35"/>
  <c r="N1176" i="35"/>
  <c r="N1177" i="35"/>
  <c r="N1178" i="35"/>
  <c r="N1179" i="35"/>
  <c r="N1180" i="35"/>
  <c r="N1181" i="35"/>
  <c r="N1183" i="35"/>
  <c r="N1184" i="35"/>
  <c r="N1185" i="35"/>
  <c r="N1186" i="35"/>
  <c r="N1187" i="35"/>
  <c r="N1188" i="35"/>
  <c r="N1189" i="35"/>
  <c r="N1190" i="35"/>
  <c r="N1191" i="35"/>
  <c r="N1192" i="35"/>
  <c r="N1193" i="35"/>
  <c r="N1194" i="35"/>
  <c r="N1196" i="35"/>
  <c r="N1197" i="35"/>
  <c r="N1198" i="35"/>
  <c r="N1199" i="35"/>
  <c r="N1200" i="35"/>
  <c r="N1201" i="35"/>
  <c r="N1202" i="35"/>
  <c r="N1203" i="35"/>
  <c r="N1204" i="35"/>
  <c r="N1205" i="35"/>
  <c r="N1206" i="35"/>
  <c r="N1207" i="35"/>
  <c r="N1208" i="35"/>
  <c r="N1209" i="35"/>
  <c r="N1211" i="35"/>
  <c r="N1212" i="35"/>
  <c r="N1213" i="35"/>
  <c r="N1214" i="35"/>
  <c r="N1215" i="35"/>
  <c r="N1216" i="35"/>
  <c r="N1217" i="35"/>
  <c r="N1218" i="35"/>
  <c r="N1219" i="35"/>
  <c r="N1220" i="35"/>
  <c r="N1221" i="35"/>
  <c r="N1224" i="35"/>
  <c r="N1225" i="35"/>
  <c r="N1226" i="35"/>
  <c r="N1227" i="35"/>
  <c r="N1228" i="35"/>
  <c r="N1229" i="35"/>
  <c r="N1230" i="35"/>
  <c r="N1231" i="35"/>
  <c r="N1232" i="35"/>
  <c r="N1233" i="35"/>
  <c r="N1234" i="35"/>
  <c r="N1235" i="35"/>
  <c r="N1236" i="35"/>
  <c r="N1237" i="35"/>
  <c r="N1238" i="35"/>
  <c r="N1239" i="35"/>
  <c r="N1240" i="35"/>
  <c r="N1241" i="35"/>
  <c r="N1242" i="35"/>
  <c r="N1243" i="35"/>
  <c r="N1244" i="35"/>
  <c r="N1245" i="35"/>
  <c r="N1246" i="35"/>
  <c r="N1247" i="35"/>
  <c r="N1248" i="35"/>
  <c r="N1250" i="35"/>
  <c r="N1251" i="35"/>
  <c r="N1252" i="35"/>
  <c r="N1253" i="35"/>
  <c r="N1254" i="35"/>
  <c r="N1255" i="35"/>
  <c r="N1256" i="35"/>
  <c r="N1257" i="35"/>
  <c r="N1258" i="35"/>
  <c r="N1260" i="35"/>
  <c r="N1261" i="35"/>
  <c r="N1262" i="35"/>
  <c r="N1263" i="35"/>
  <c r="N1264" i="35"/>
  <c r="N1265" i="35"/>
  <c r="N1266" i="35"/>
  <c r="N1267" i="35"/>
  <c r="N1268" i="35"/>
  <c r="N1269" i="35"/>
  <c r="N1270" i="35"/>
  <c r="N1271" i="35"/>
  <c r="N1272" i="35"/>
  <c r="N1273" i="35"/>
  <c r="N1275" i="35"/>
  <c r="N1276" i="35"/>
  <c r="N1277" i="35"/>
  <c r="N1278" i="35"/>
  <c r="N1279" i="35"/>
  <c r="N1280" i="35"/>
  <c r="N1281" i="35"/>
  <c r="N1282" i="35"/>
  <c r="N1283" i="35"/>
  <c r="N1284" i="35"/>
  <c r="N1285" i="35"/>
  <c r="N1286" i="35"/>
  <c r="N1287" i="35"/>
  <c r="N1288" i="35"/>
  <c r="N1289" i="35"/>
  <c r="N1290" i="35"/>
  <c r="N1291" i="35"/>
  <c r="N1292" i="35"/>
  <c r="N1293" i="35"/>
  <c r="N1294" i="35"/>
  <c r="N1295" i="35"/>
  <c r="N1296" i="35"/>
  <c r="N1297" i="35"/>
  <c r="N1298" i="35"/>
  <c r="N1299" i="35"/>
  <c r="N1300" i="35"/>
  <c r="N1301" i="35"/>
  <c r="N1302" i="35"/>
  <c r="N1303" i="35"/>
  <c r="N1304" i="35"/>
  <c r="N1305" i="35"/>
  <c r="N1306" i="35"/>
  <c r="N1307" i="35"/>
  <c r="N1308" i="35"/>
  <c r="N1309" i="35"/>
  <c r="N1310" i="35"/>
  <c r="N1311" i="35"/>
  <c r="N1312" i="35"/>
  <c r="N1313" i="35"/>
  <c r="N1314" i="35"/>
  <c r="N1315" i="35"/>
  <c r="N1316" i="35"/>
  <c r="N1317" i="35"/>
  <c r="N1318" i="35"/>
  <c r="N1319" i="35"/>
  <c r="N1320" i="35"/>
  <c r="N1322" i="35"/>
  <c r="N1323" i="35"/>
  <c r="N1324" i="35"/>
  <c r="N1325" i="35"/>
  <c r="N1326" i="35"/>
  <c r="N1327" i="35"/>
  <c r="N1328" i="35"/>
  <c r="N1329" i="35"/>
  <c r="N1330" i="35"/>
  <c r="N1331" i="35"/>
  <c r="N1332" i="35"/>
  <c r="N1333" i="35"/>
  <c r="N1334" i="35"/>
  <c r="N1335" i="35"/>
  <c r="N1336" i="35"/>
  <c r="N1337" i="35"/>
  <c r="N1338" i="35"/>
  <c r="N1339" i="35"/>
  <c r="N1340" i="35"/>
  <c r="N1341" i="35"/>
  <c r="N1342" i="35"/>
  <c r="N1343" i="35"/>
  <c r="N1344" i="35"/>
  <c r="N1345" i="35"/>
  <c r="N1346" i="35"/>
  <c r="N1347" i="35"/>
  <c r="N1348" i="35"/>
  <c r="N1349" i="35"/>
  <c r="N1351" i="35"/>
  <c r="N1352" i="35"/>
  <c r="N1353" i="35"/>
  <c r="N1354" i="35"/>
  <c r="N1355" i="35"/>
  <c r="N1356" i="35"/>
  <c r="N1357" i="35"/>
  <c r="N1358" i="35"/>
  <c r="N1359" i="35"/>
  <c r="N1360" i="35"/>
  <c r="N1361" i="35"/>
  <c r="N1362" i="35"/>
  <c r="N1363" i="35"/>
  <c r="N1364" i="35"/>
  <c r="N1365" i="35"/>
  <c r="N1366" i="35"/>
  <c r="N1367" i="35"/>
  <c r="N1368" i="35"/>
  <c r="N1369" i="35"/>
  <c r="N1370" i="35"/>
  <c r="N1371" i="35"/>
  <c r="N1372" i="35"/>
  <c r="N1373" i="35"/>
  <c r="N1375" i="35"/>
  <c r="N1376" i="35"/>
  <c r="N1377" i="35"/>
  <c r="N1378" i="35"/>
  <c r="N1379" i="35"/>
  <c r="N1380" i="35"/>
  <c r="N1381" i="35"/>
  <c r="N1382" i="35"/>
  <c r="N1383" i="35"/>
  <c r="N1384" i="35"/>
  <c r="N1385" i="35"/>
  <c r="N1386" i="35"/>
  <c r="N1387" i="35"/>
  <c r="N1388" i="35"/>
  <c r="N1389" i="35"/>
  <c r="N1390" i="35"/>
  <c r="N1393" i="35"/>
  <c r="N1394" i="35"/>
  <c r="N1395" i="35"/>
  <c r="N1396" i="35"/>
  <c r="N1397" i="35"/>
  <c r="N1398" i="35"/>
  <c r="N1399" i="35"/>
  <c r="N1400" i="35"/>
  <c r="N1401" i="35"/>
  <c r="N1402" i="35"/>
  <c r="N1403" i="35"/>
  <c r="N1404" i="35"/>
  <c r="N1405" i="35"/>
  <c r="N1406" i="35"/>
  <c r="N1407" i="35"/>
  <c r="N1408" i="35"/>
  <c r="N1409" i="35"/>
  <c r="N1410" i="35"/>
  <c r="N1411" i="35"/>
  <c r="N1412" i="35"/>
  <c r="N1413" i="35"/>
  <c r="N1414" i="35"/>
  <c r="N1415" i="35"/>
  <c r="N1416" i="35"/>
  <c r="N1417" i="35"/>
  <c r="N1418" i="35"/>
  <c r="N1419" i="35"/>
  <c r="N1420" i="35"/>
  <c r="N1422" i="35"/>
  <c r="N1423" i="35"/>
  <c r="N1424" i="35"/>
  <c r="N1425" i="35"/>
  <c r="N1426" i="35"/>
  <c r="N1427" i="35"/>
  <c r="N1428" i="35"/>
  <c r="N1429" i="35"/>
  <c r="N1430" i="35"/>
  <c r="N1431" i="35"/>
  <c r="N1432" i="35"/>
  <c r="N1433" i="35"/>
  <c r="N1434" i="35"/>
  <c r="N1435" i="35"/>
  <c r="N1436" i="35"/>
  <c r="N1437" i="35"/>
  <c r="N1438" i="35"/>
  <c r="N1439" i="35"/>
  <c r="N1440" i="35"/>
  <c r="N1441" i="35"/>
  <c r="N1442" i="35"/>
  <c r="N1443" i="35"/>
  <c r="N1444" i="35"/>
  <c r="N1445" i="35"/>
  <c r="N1446" i="35"/>
  <c r="N1447" i="35"/>
  <c r="N1448" i="35"/>
  <c r="N1450" i="35"/>
  <c r="N1451" i="35"/>
  <c r="N1452" i="35"/>
  <c r="N1453" i="35"/>
  <c r="N1454" i="35"/>
  <c r="N1455" i="35"/>
  <c r="N1456" i="35"/>
  <c r="N1457" i="35"/>
  <c r="N1458" i="35"/>
  <c r="N1459" i="35"/>
  <c r="N1460" i="35"/>
  <c r="N1461" i="35"/>
  <c r="N1462" i="35"/>
  <c r="N1464" i="35"/>
  <c r="N1465" i="35"/>
  <c r="N1466" i="35"/>
  <c r="N1467" i="35"/>
  <c r="N1468" i="35"/>
  <c r="N1469" i="35"/>
  <c r="N1470" i="35"/>
  <c r="N1471" i="35"/>
  <c r="N1473" i="35"/>
  <c r="N1474" i="35"/>
  <c r="N1475" i="35"/>
  <c r="N1476" i="35"/>
  <c r="N1477" i="35"/>
  <c r="N1478" i="35"/>
  <c r="N1479" i="35"/>
  <c r="N1480" i="35"/>
  <c r="N1481" i="35"/>
  <c r="N1482" i="35"/>
  <c r="N1483" i="35"/>
  <c r="N1484" i="35"/>
  <c r="N1485" i="35"/>
  <c r="N1486" i="35"/>
  <c r="N1488" i="35"/>
  <c r="N1489" i="35"/>
  <c r="N1490" i="35"/>
  <c r="N1491" i="35"/>
  <c r="N1492" i="35"/>
  <c r="N1493" i="35"/>
  <c r="N1494" i="35"/>
  <c r="N1495" i="35"/>
  <c r="N1496" i="35"/>
  <c r="N1497" i="35"/>
  <c r="N1498" i="35"/>
  <c r="N1499" i="35"/>
  <c r="N1501" i="35"/>
  <c r="N1502" i="35"/>
  <c r="N1503" i="35"/>
  <c r="N1504" i="35"/>
  <c r="N1505" i="35"/>
  <c r="N1506" i="35"/>
  <c r="N1507" i="35"/>
  <c r="N1509" i="35"/>
  <c r="N1510" i="35"/>
  <c r="N1511" i="35"/>
  <c r="N1512" i="35"/>
  <c r="N1513" i="35"/>
  <c r="N1514" i="35"/>
  <c r="N1515" i="35"/>
  <c r="N1517" i="35"/>
  <c r="N1518" i="35"/>
  <c r="N1519" i="35"/>
  <c r="N1520" i="35"/>
  <c r="N1521" i="35"/>
  <c r="N1522" i="35"/>
  <c r="N1523" i="35"/>
  <c r="N1524" i="35"/>
  <c r="N1525" i="35"/>
  <c r="N1526" i="35"/>
  <c r="N1527" i="35"/>
  <c r="N1528" i="35"/>
  <c r="N1529" i="35"/>
  <c r="N1530" i="35"/>
  <c r="N1531" i="35"/>
  <c r="N1532" i="35"/>
  <c r="N1533" i="35"/>
  <c r="N1534" i="35"/>
  <c r="N1535" i="35"/>
  <c r="N1536" i="35"/>
  <c r="N1537" i="35"/>
  <c r="N1539" i="35"/>
  <c r="N1540" i="35"/>
  <c r="N1541" i="35"/>
  <c r="N1542" i="35"/>
  <c r="N1543" i="35"/>
  <c r="N1544" i="35"/>
  <c r="N1545" i="35"/>
  <c r="N1546" i="35"/>
  <c r="N1547" i="35"/>
  <c r="N1548" i="35"/>
  <c r="N1549" i="35"/>
  <c r="N1550" i="35"/>
  <c r="N1551" i="35"/>
  <c r="N1552" i="35"/>
  <c r="N1553" i="35"/>
  <c r="N1555" i="35"/>
  <c r="N1556" i="35"/>
  <c r="N1557" i="35"/>
  <c r="N1558" i="35"/>
  <c r="M14" i="38"/>
  <c r="M11" i="38"/>
  <c r="M12" i="38"/>
  <c r="M13" i="38"/>
  <c r="M15" i="38"/>
  <c r="M17" i="38"/>
  <c r="M18" i="38"/>
  <c r="M20" i="38"/>
  <c r="M21" i="38"/>
  <c r="M22" i="38"/>
  <c r="M23" i="38"/>
  <c r="M24" i="38"/>
  <c r="M26" i="38"/>
  <c r="M27" i="38"/>
  <c r="M29" i="38"/>
  <c r="M30" i="38"/>
  <c r="M31" i="38"/>
  <c r="M33" i="38"/>
  <c r="M34" i="38"/>
  <c r="M35" i="38"/>
  <c r="M36" i="38"/>
  <c r="M38" i="38"/>
  <c r="M39" i="38"/>
  <c r="M40" i="38"/>
  <c r="M41" i="38"/>
  <c r="M43" i="38"/>
  <c r="M44" i="38"/>
  <c r="M45" i="38"/>
  <c r="M46" i="38"/>
  <c r="M48" i="38"/>
  <c r="M49" i="38"/>
  <c r="M50" i="38"/>
  <c r="M51" i="38"/>
  <c r="M52" i="38"/>
  <c r="M53" i="38"/>
  <c r="M55" i="38"/>
  <c r="M56" i="38"/>
  <c r="M57" i="38"/>
  <c r="M58" i="38"/>
  <c r="M59" i="38"/>
  <c r="M60" i="38"/>
  <c r="M61" i="38"/>
  <c r="M63" i="38"/>
  <c r="M64" i="38"/>
  <c r="M66" i="38"/>
  <c r="M67" i="38"/>
  <c r="M69" i="38"/>
  <c r="M70" i="38"/>
  <c r="M71" i="38"/>
  <c r="M73" i="38"/>
  <c r="M74" i="38"/>
  <c r="M75" i="38"/>
  <c r="M76" i="38"/>
  <c r="M77" i="38"/>
  <c r="M78" i="38"/>
  <c r="M79" i="38"/>
  <c r="M81" i="38"/>
  <c r="M82" i="38"/>
  <c r="M84" i="38"/>
  <c r="M85" i="38"/>
  <c r="M86" i="38"/>
  <c r="M87" i="38"/>
  <c r="M88" i="38"/>
  <c r="M89" i="38"/>
  <c r="M90" i="38"/>
  <c r="M91" i="38"/>
  <c r="M92" i="38"/>
  <c r="M93" i="38"/>
  <c r="M97" i="38"/>
  <c r="M98" i="38"/>
  <c r="M99" i="38"/>
  <c r="M100" i="38"/>
  <c r="M101" i="38"/>
  <c r="M103" i="38"/>
  <c r="M104" i="38"/>
  <c r="M105" i="38"/>
  <c r="M106" i="38"/>
  <c r="M107" i="38"/>
  <c r="M108" i="38"/>
  <c r="M109" i="38"/>
  <c r="M110" i="38"/>
  <c r="M111" i="38"/>
  <c r="M113" i="38"/>
  <c r="M114" i="38"/>
  <c r="M115" i="38"/>
  <c r="M116" i="38"/>
  <c r="M117" i="38"/>
  <c r="M119" i="38"/>
  <c r="M120" i="38"/>
  <c r="M122" i="38"/>
  <c r="M123" i="38"/>
  <c r="M125" i="38"/>
  <c r="M126" i="38"/>
  <c r="M127" i="38"/>
  <c r="M128" i="38"/>
  <c r="M129" i="38"/>
  <c r="M130" i="38"/>
  <c r="M131" i="38"/>
  <c r="M132" i="38"/>
  <c r="M134" i="38"/>
  <c r="M135" i="38"/>
  <c r="M136" i="38"/>
  <c r="M137" i="38"/>
  <c r="M138" i="38"/>
  <c r="M139" i="38"/>
  <c r="M140" i="38"/>
  <c r="M141" i="38"/>
  <c r="M143" i="38"/>
  <c r="M144" i="38"/>
  <c r="M146" i="38"/>
  <c r="M147" i="38"/>
  <c r="M155" i="38"/>
  <c r="M156" i="38"/>
  <c r="M157" i="38"/>
  <c r="M158" i="38"/>
  <c r="M160" i="38"/>
  <c r="M161" i="38"/>
  <c r="M162" i="38"/>
  <c r="M163" i="38"/>
  <c r="M164" i="38"/>
  <c r="M165" i="38"/>
  <c r="M166" i="38"/>
  <c r="M167" i="38"/>
  <c r="M168" i="38"/>
  <c r="M169" i="38"/>
  <c r="M170" i="38"/>
  <c r="M172" i="38"/>
  <c r="M173" i="38"/>
  <c r="M175" i="38"/>
  <c r="M176" i="38"/>
  <c r="M177" i="38"/>
  <c r="M178" i="38"/>
  <c r="M179" i="38"/>
  <c r="M180" i="38"/>
  <c r="M182" i="38"/>
  <c r="M183" i="38"/>
  <c r="M184" i="38"/>
  <c r="M185" i="38"/>
  <c r="M186" i="38"/>
  <c r="M187" i="38"/>
  <c r="M189" i="38"/>
  <c r="M190" i="38"/>
  <c r="M191" i="38"/>
  <c r="M192" i="38"/>
  <c r="M193" i="38"/>
  <c r="M194" i="38"/>
  <c r="M195" i="38"/>
  <c r="M196" i="38"/>
  <c r="M197" i="38"/>
  <c r="M199" i="38"/>
  <c r="M200" i="38"/>
  <c r="M202" i="38"/>
  <c r="M203" i="38"/>
  <c r="M204" i="38"/>
  <c r="M205" i="38"/>
  <c r="M211" i="38"/>
  <c r="M212" i="38"/>
  <c r="M213" i="38"/>
  <c r="M222" i="38"/>
  <c r="M223" i="38"/>
  <c r="M224" i="38"/>
  <c r="M226" i="38"/>
  <c r="M227" i="38"/>
  <c r="M228" i="38"/>
  <c r="M229" i="38"/>
  <c r="M230" i="38"/>
  <c r="M232" i="38"/>
  <c r="M233" i="38"/>
  <c r="M235" i="38"/>
  <c r="M236" i="38"/>
  <c r="M237" i="38"/>
  <c r="M239" i="38"/>
  <c r="M240" i="38"/>
  <c r="M241" i="38"/>
  <c r="M242" i="38"/>
  <c r="M244" i="38"/>
  <c r="M245" i="38"/>
  <c r="M246" i="38"/>
  <c r="M247" i="38"/>
  <c r="M248" i="38"/>
  <c r="M249" i="38"/>
  <c r="M250" i="38"/>
  <c r="M251" i="38"/>
  <c r="M252" i="38"/>
  <c r="M253" i="38"/>
  <c r="M255" i="38"/>
  <c r="M256" i="38"/>
  <c r="M257" i="38"/>
  <c r="M258" i="38"/>
  <c r="M259" i="38"/>
  <c r="M260" i="38"/>
  <c r="M262" i="38"/>
  <c r="M263" i="38"/>
  <c r="M264" i="38"/>
  <c r="M265" i="38"/>
  <c r="M267" i="38"/>
  <c r="M268" i="38"/>
  <c r="M270" i="38"/>
  <c r="M271" i="38"/>
  <c r="M272" i="38"/>
  <c r="M273" i="38"/>
  <c r="M275" i="38"/>
  <c r="M276" i="38"/>
  <c r="M278" i="38"/>
  <c r="M279" i="38"/>
  <c r="M281" i="38"/>
  <c r="M282" i="38"/>
  <c r="M284" i="38"/>
  <c r="M285" i="38"/>
  <c r="M286" i="38"/>
  <c r="M287" i="38"/>
  <c r="M289" i="38"/>
  <c r="M290" i="38"/>
  <c r="M292" i="38"/>
  <c r="M293" i="38"/>
  <c r="M295" i="38"/>
  <c r="M296" i="38"/>
  <c r="M297" i="38"/>
  <c r="M299" i="38"/>
  <c r="M300" i="38"/>
  <c r="M301" i="38"/>
  <c r="M302" i="38"/>
  <c r="M304" i="38"/>
  <c r="M305" i="38"/>
  <c r="M306" i="38"/>
  <c r="M307" i="38"/>
  <c r="M309" i="38"/>
  <c r="M310" i="38"/>
  <c r="M311" i="38"/>
  <c r="M312" i="38"/>
  <c r="M313" i="38"/>
  <c r="M314" i="38"/>
  <c r="M315" i="38"/>
  <c r="M316" i="38"/>
  <c r="M317" i="38"/>
  <c r="M318" i="38"/>
  <c r="M319" i="38"/>
  <c r="M320" i="38"/>
  <c r="M321" i="38"/>
  <c r="M322" i="38"/>
  <c r="M323" i="38"/>
  <c r="M324" i="38"/>
  <c r="M325" i="38"/>
  <c r="M326" i="38"/>
  <c r="M327" i="38"/>
  <c r="M328" i="38"/>
  <c r="M329" i="38"/>
  <c r="M330" i="38"/>
  <c r="M331" i="38"/>
  <c r="M332" i="38"/>
  <c r="M333" i="38"/>
  <c r="M335" i="38"/>
  <c r="M336" i="38"/>
  <c r="M337" i="38"/>
  <c r="M338" i="38"/>
  <c r="M339" i="38"/>
  <c r="M341" i="38"/>
  <c r="M342" i="38"/>
  <c r="M343" i="38"/>
  <c r="M345" i="38"/>
  <c r="M346" i="38"/>
  <c r="M348" i="38"/>
  <c r="M349" i="38"/>
  <c r="M350" i="38"/>
  <c r="M351" i="38"/>
  <c r="M352" i="38"/>
  <c r="M353" i="38"/>
  <c r="M354" i="38"/>
  <c r="M355" i="38"/>
  <c r="M357" i="38"/>
  <c r="M358" i="38"/>
  <c r="M360" i="38"/>
  <c r="M365" i="38"/>
  <c r="M366" i="38"/>
  <c r="M367" i="38"/>
  <c r="M368" i="38"/>
  <c r="M369" i="38"/>
  <c r="M370" i="38"/>
  <c r="M371" i="38"/>
  <c r="M372" i="38"/>
  <c r="M373" i="38"/>
  <c r="M375" i="38"/>
  <c r="M376" i="38"/>
  <c r="M378" i="38"/>
  <c r="M379" i="38"/>
  <c r="M385" i="38"/>
  <c r="M386" i="38"/>
  <c r="M387" i="38"/>
  <c r="M388" i="38"/>
  <c r="M389" i="38"/>
  <c r="M390" i="38"/>
  <c r="M391" i="38"/>
  <c r="M393" i="38"/>
  <c r="M394" i="38"/>
  <c r="M408" i="38"/>
  <c r="M409" i="38"/>
  <c r="M410" i="38"/>
  <c r="M412" i="38"/>
  <c r="M413" i="38"/>
  <c r="M417" i="38"/>
  <c r="M418" i="38"/>
  <c r="M419" i="38"/>
  <c r="M421" i="38"/>
  <c r="M422" i="38"/>
  <c r="M423" i="38"/>
  <c r="M424" i="38"/>
  <c r="M426" i="38"/>
  <c r="M427" i="38"/>
  <c r="M429" i="38"/>
  <c r="M430" i="38"/>
  <c r="M432" i="38"/>
  <c r="M433" i="38"/>
  <c r="M434" i="38"/>
  <c r="M435" i="38"/>
  <c r="M436" i="38"/>
  <c r="M438" i="38"/>
  <c r="M439" i="38"/>
  <c r="M440" i="38"/>
  <c r="M441" i="38"/>
  <c r="M442" i="38"/>
  <c r="M443" i="38"/>
  <c r="M444" i="38"/>
  <c r="M445" i="38"/>
  <c r="M446" i="38"/>
  <c r="M447" i="38"/>
  <c r="M448" i="38"/>
  <c r="M450" i="38"/>
  <c r="M451" i="38"/>
  <c r="M452" i="38"/>
  <c r="M453" i="38"/>
  <c r="M454" i="38"/>
  <c r="M455" i="38"/>
  <c r="M456" i="38"/>
  <c r="M458" i="38"/>
  <c r="M459" i="38"/>
  <c r="M460" i="38"/>
  <c r="M461" i="38"/>
  <c r="M463" i="38"/>
  <c r="M464" i="38"/>
  <c r="M465" i="38"/>
  <c r="M466" i="38"/>
  <c r="M468" i="38"/>
  <c r="M469" i="38"/>
  <c r="M470" i="38"/>
  <c r="M471" i="38"/>
  <c r="M472" i="38"/>
  <c r="M479" i="38"/>
  <c r="M644" i="38"/>
  <c r="M645" i="38"/>
  <c r="M647" i="38"/>
  <c r="M648" i="38"/>
  <c r="M650" i="38"/>
  <c r="M651" i="38"/>
  <c r="M652" i="38"/>
  <c r="M653" i="38"/>
  <c r="M654" i="38"/>
  <c r="M655" i="38"/>
  <c r="M656" i="38"/>
  <c r="M657" i="38"/>
  <c r="M658" i="38"/>
  <c r="M659" i="38"/>
  <c r="M660" i="38"/>
  <c r="M661" i="38"/>
  <c r="M662" i="38"/>
  <c r="M663" i="38"/>
  <c r="M664" i="38"/>
  <c r="M665" i="38"/>
  <c r="M666" i="38"/>
  <c r="M668" i="38"/>
  <c r="M669" i="38"/>
  <c r="M670" i="38"/>
  <c r="M671" i="38"/>
  <c r="M672" i="38"/>
  <c r="M673" i="38"/>
  <c r="M674" i="38"/>
  <c r="M675" i="38"/>
  <c r="M676" i="38"/>
  <c r="M677" i="38"/>
  <c r="M678" i="38"/>
  <c r="M691" i="38"/>
  <c r="M692" i="38"/>
  <c r="M693" i="38"/>
  <c r="M694" i="38"/>
  <c r="M695" i="38"/>
  <c r="M696" i="38"/>
  <c r="M697" i="38"/>
  <c r="M698" i="38"/>
  <c r="M699" i="38"/>
  <c r="M700" i="38"/>
  <c r="M701" i="38"/>
  <c r="M702" i="38"/>
  <c r="M703" i="38"/>
  <c r="M704" i="38"/>
  <c r="M705" i="38"/>
  <c r="M706" i="38"/>
  <c r="M707" i="38"/>
  <c r="M708" i="38"/>
  <c r="M709" i="38"/>
  <c r="M710" i="38"/>
  <c r="M711" i="38"/>
  <c r="M712" i="38"/>
  <c r="M713" i="38"/>
  <c r="M714" i="38"/>
  <c r="M715" i="38"/>
  <c r="M716" i="38"/>
  <c r="M717" i="38"/>
  <c r="M718" i="38"/>
  <c r="M719" i="38"/>
  <c r="M720" i="38"/>
  <c r="M721" i="38"/>
  <c r="M722" i="38"/>
  <c r="M723" i="38"/>
  <c r="M724" i="38"/>
  <c r="M725" i="38"/>
  <c r="M726" i="38"/>
  <c r="M727" i="38"/>
  <c r="M728" i="38"/>
  <c r="M729" i="38"/>
  <c r="M730" i="38"/>
  <c r="M731" i="38"/>
  <c r="M732" i="38"/>
  <c r="M733" i="38"/>
  <c r="M734" i="38"/>
  <c r="M735" i="38"/>
  <c r="M736" i="38"/>
  <c r="M737" i="38"/>
  <c r="M738" i="38"/>
  <c r="M739" i="38"/>
  <c r="M740" i="38"/>
  <c r="M741" i="38"/>
  <c r="M742" i="38"/>
  <c r="M743" i="38"/>
  <c r="M744" i="38"/>
  <c r="M746" i="38"/>
  <c r="M747" i="38"/>
  <c r="M748" i="38"/>
  <c r="M749" i="38"/>
  <c r="M750" i="38"/>
  <c r="M751" i="38"/>
  <c r="M752" i="38"/>
  <c r="M753" i="38"/>
  <c r="M755" i="38"/>
  <c r="M757" i="38"/>
  <c r="M758" i="38"/>
  <c r="M759" i="38"/>
  <c r="M760" i="38"/>
  <c r="M786" i="38"/>
  <c r="M787" i="38"/>
  <c r="M790" i="38"/>
  <c r="M791" i="38"/>
  <c r="M792" i="38"/>
  <c r="M793" i="38"/>
  <c r="M794" i="38"/>
  <c r="M795" i="38"/>
  <c r="M796" i="38"/>
  <c r="M797" i="38"/>
  <c r="M798" i="38"/>
  <c r="M799" i="38"/>
  <c r="M800" i="38"/>
  <c r="M801" i="38"/>
  <c r="M802" i="38"/>
  <c r="M803" i="38"/>
  <c r="M804" i="38"/>
  <c r="M805" i="38"/>
  <c r="M810" i="38"/>
  <c r="M812" i="38"/>
  <c r="M814" i="38"/>
  <c r="M815" i="38"/>
  <c r="M816" i="38"/>
  <c r="M817" i="38"/>
  <c r="M818" i="38"/>
  <c r="M823" i="38"/>
  <c r="M824" i="38"/>
  <c r="M825" i="38"/>
  <c r="M827" i="38"/>
  <c r="M828" i="38"/>
  <c r="M829" i="38"/>
  <c r="M830" i="38"/>
  <c r="N24" i="38"/>
  <c r="N122" i="38"/>
  <c r="N123" i="38"/>
  <c r="N119" i="38"/>
  <c r="N120" i="38"/>
  <c r="M100" i="44" l="1"/>
  <c r="N45" i="44"/>
  <c r="M97" i="44"/>
  <c r="M94" i="44"/>
  <c r="M14" i="44"/>
  <c r="M168" i="43"/>
  <c r="P168" i="43"/>
  <c r="M142" i="43"/>
  <c r="P142" i="43"/>
  <c r="N161" i="43"/>
  <c r="P161" i="43"/>
  <c r="M12" i="40"/>
  <c r="P12" i="40"/>
  <c r="M16" i="40"/>
  <c r="P16" i="40"/>
  <c r="N282" i="40"/>
  <c r="P282" i="40"/>
  <c r="M273" i="40"/>
  <c r="M280" i="40"/>
  <c r="M14" i="40"/>
  <c r="P14" i="40"/>
  <c r="M11" i="40"/>
  <c r="M13" i="40"/>
  <c r="P13" i="40"/>
  <c r="M15" i="40"/>
  <c r="P15" i="40"/>
  <c r="N273" i="40"/>
  <c r="M279" i="40"/>
  <c r="N280" i="40"/>
  <c r="M314" i="40"/>
  <c r="M417" i="40"/>
  <c r="P417" i="40"/>
  <c r="M10" i="40"/>
  <c r="P10" i="40"/>
  <c r="M17" i="40"/>
  <c r="N279" i="40"/>
  <c r="N281" i="40"/>
  <c r="P281" i="40"/>
  <c r="N314" i="40"/>
  <c r="N94" i="44"/>
  <c r="N97" i="44"/>
  <c r="N168" i="43"/>
  <c r="N14" i="44"/>
  <c r="N100" i="44"/>
  <c r="N142" i="43"/>
  <c r="M161" i="43"/>
  <c r="M282" i="40"/>
  <c r="M281" i="40"/>
  <c r="N417" i="40"/>
  <c r="M12" i="35"/>
  <c r="M13" i="35"/>
  <c r="M14" i="35"/>
  <c r="M15" i="35"/>
  <c r="M16" i="35"/>
  <c r="M17" i="35"/>
  <c r="M19" i="35"/>
  <c r="M20" i="35"/>
  <c r="M24" i="35"/>
  <c r="M25" i="35"/>
  <c r="M26" i="35"/>
  <c r="M27" i="35"/>
  <c r="M28" i="35"/>
  <c r="M29" i="35"/>
  <c r="M30" i="35"/>
  <c r="M31" i="35"/>
  <c r="M32" i="35"/>
  <c r="M33" i="35"/>
  <c r="M34" i="35"/>
  <c r="M35" i="35"/>
  <c r="M36" i="35"/>
  <c r="M37" i="35"/>
  <c r="M38" i="35"/>
  <c r="M43" i="35"/>
  <c r="M44" i="35"/>
  <c r="M45" i="35"/>
  <c r="M46" i="35"/>
  <c r="M47" i="35"/>
  <c r="M49" i="35"/>
  <c r="M50" i="35"/>
  <c r="M52" i="35"/>
  <c r="M53" i="35"/>
  <c r="M55" i="35"/>
  <c r="M56" i="35"/>
  <c r="M62" i="35"/>
  <c r="M63" i="35"/>
  <c r="M65" i="35"/>
  <c r="M66" i="35"/>
  <c r="M67" i="35"/>
  <c r="M69" i="35"/>
  <c r="M70" i="35"/>
  <c r="M71" i="35"/>
  <c r="M72" i="35"/>
  <c r="M73" i="35"/>
  <c r="M74" i="35"/>
  <c r="M75" i="35"/>
  <c r="M76" i="35"/>
  <c r="M77" i="35"/>
  <c r="M78" i="35"/>
  <c r="M79" i="35"/>
  <c r="M80" i="35"/>
  <c r="M81" i="35"/>
  <c r="M82" i="35"/>
  <c r="M83" i="35"/>
  <c r="M84" i="35"/>
  <c r="M85" i="35"/>
  <c r="M88" i="35"/>
  <c r="M89" i="35"/>
  <c r="M90" i="35"/>
  <c r="M91" i="35"/>
  <c r="M92" i="35"/>
  <c r="M93" i="35"/>
  <c r="M96" i="35"/>
  <c r="M98" i="35"/>
  <c r="M99" i="35"/>
  <c r="M100" i="35"/>
  <c r="M101" i="35"/>
  <c r="M102" i="35"/>
  <c r="M103" i="35"/>
  <c r="M104" i="35"/>
  <c r="M105" i="35"/>
  <c r="M106" i="35"/>
  <c r="M107" i="35"/>
  <c r="M109" i="35"/>
  <c r="M110" i="35"/>
  <c r="M111" i="35"/>
  <c r="M112" i="35"/>
  <c r="M113" i="35"/>
  <c r="M114" i="35"/>
  <c r="M115" i="35"/>
  <c r="M117" i="35"/>
  <c r="M118" i="35"/>
  <c r="M119" i="35"/>
  <c r="M120" i="35"/>
  <c r="M121" i="35"/>
  <c r="M122" i="35"/>
  <c r="M123" i="35"/>
  <c r="M124" i="35"/>
  <c r="M125" i="35"/>
  <c r="M126" i="35"/>
  <c r="M127" i="35"/>
  <c r="M129" i="35"/>
  <c r="M130" i="35"/>
  <c r="M131" i="35"/>
  <c r="M134" i="35"/>
  <c r="M138" i="35"/>
  <c r="M139" i="35"/>
  <c r="M140" i="35"/>
  <c r="M141" i="35"/>
  <c r="M142" i="35"/>
  <c r="M143" i="35"/>
  <c r="M144" i="35"/>
  <c r="M145" i="35"/>
  <c r="M146" i="35"/>
  <c r="M147" i="35"/>
  <c r="M149" i="35"/>
  <c r="M156" i="35"/>
  <c r="M157" i="35"/>
  <c r="M158" i="35"/>
  <c r="M159" i="35"/>
  <c r="M160" i="35"/>
  <c r="M162" i="35"/>
  <c r="M163" i="35"/>
  <c r="M164" i="35"/>
  <c r="M165" i="35"/>
  <c r="M166" i="35"/>
  <c r="M167" i="35"/>
  <c r="M168" i="35"/>
  <c r="M169" i="35"/>
  <c r="M171" i="35"/>
  <c r="M172" i="35"/>
  <c r="M173" i="35"/>
  <c r="M174" i="35"/>
  <c r="M175" i="35"/>
  <c r="M176" i="35"/>
  <c r="M177" i="35"/>
  <c r="M178" i="35"/>
  <c r="M179" i="35"/>
  <c r="M180" i="35"/>
  <c r="M181" i="35"/>
  <c r="M182" i="35"/>
  <c r="M183" i="35"/>
  <c r="M184" i="35"/>
  <c r="M185" i="35"/>
  <c r="M186" i="35"/>
  <c r="M187" i="35"/>
  <c r="M188" i="35"/>
  <c r="M189" i="35"/>
  <c r="M190" i="35"/>
  <c r="M191" i="35"/>
  <c r="M192" i="35"/>
  <c r="M194" i="35"/>
  <c r="M195" i="35"/>
  <c r="M197" i="35"/>
  <c r="M198" i="35"/>
  <c r="M199" i="35"/>
  <c r="M200" i="35"/>
  <c r="M201" i="35"/>
  <c r="M202" i="35"/>
  <c r="M203" i="35"/>
  <c r="M204" i="35"/>
  <c r="M205" i="35"/>
  <c r="M206" i="35"/>
  <c r="M207" i="35"/>
  <c r="M208" i="35"/>
  <c r="M209" i="35"/>
  <c r="M211" i="35"/>
  <c r="M212" i="35"/>
  <c r="M213" i="35"/>
  <c r="M214" i="35"/>
  <c r="M216" i="35"/>
  <c r="M218" i="35"/>
  <c r="M219" i="35"/>
  <c r="M220" i="35"/>
  <c r="M221" i="35"/>
  <c r="M222" i="35"/>
  <c r="M223" i="35"/>
  <c r="M224" i="35"/>
  <c r="M225" i="35"/>
  <c r="M226" i="35"/>
  <c r="M227" i="35"/>
  <c r="M228" i="35"/>
  <c r="M229" i="35"/>
  <c r="M230" i="35"/>
  <c r="M231" i="35"/>
  <c r="M232" i="35"/>
  <c r="M233" i="35"/>
  <c r="M234" i="35"/>
  <c r="M235" i="35"/>
  <c r="M236" i="35"/>
  <c r="M237" i="35"/>
  <c r="M238" i="35"/>
  <c r="M239" i="35"/>
  <c r="M240" i="35"/>
  <c r="M243" i="35"/>
  <c r="M244" i="35"/>
  <c r="M245" i="35"/>
  <c r="M246" i="35"/>
  <c r="M247" i="35"/>
  <c r="M252" i="35"/>
  <c r="M253" i="35"/>
  <c r="M254" i="35"/>
  <c r="M255" i="35"/>
  <c r="M256" i="35"/>
  <c r="M257" i="35"/>
  <c r="M258" i="35"/>
  <c r="M259" i="35"/>
  <c r="M260" i="35"/>
  <c r="M261" i="35"/>
  <c r="M262" i="35"/>
  <c r="M263" i="35"/>
  <c r="M265" i="35"/>
  <c r="M266" i="35"/>
  <c r="M267" i="35"/>
  <c r="M268" i="35"/>
  <c r="M269" i="35"/>
  <c r="M270" i="35"/>
  <c r="M271" i="35"/>
  <c r="M272" i="35"/>
  <c r="M273" i="35"/>
  <c r="M274" i="35"/>
  <c r="M275" i="35"/>
  <c r="M276" i="35"/>
  <c r="M277" i="35"/>
  <c r="M278" i="35"/>
  <c r="M279" i="35"/>
  <c r="M282" i="35"/>
  <c r="M284" i="35"/>
  <c r="M285" i="35"/>
  <c r="M286" i="35"/>
  <c r="M287" i="35"/>
  <c r="M288" i="35"/>
  <c r="M289" i="35"/>
  <c r="M290" i="35"/>
  <c r="M291" i="35"/>
  <c r="M292" i="35"/>
  <c r="M293" i="35"/>
  <c r="M294" i="35"/>
  <c r="M295" i="35"/>
  <c r="M296" i="35"/>
  <c r="M297" i="35"/>
  <c r="M298" i="35"/>
  <c r="M299" i="35"/>
  <c r="M300" i="35"/>
  <c r="M301" i="35"/>
  <c r="M302" i="35"/>
  <c r="M303" i="35"/>
  <c r="M304" i="35"/>
  <c r="M306" i="35"/>
  <c r="M307" i="35"/>
  <c r="M308" i="35"/>
  <c r="M309" i="35"/>
  <c r="M310" i="35"/>
  <c r="M311" i="35"/>
  <c r="M312" i="35"/>
  <c r="M313" i="35"/>
  <c r="M314" i="35"/>
  <c r="M315" i="35"/>
  <c r="M316" i="35"/>
  <c r="M317" i="35"/>
  <c r="M318" i="35"/>
  <c r="M320" i="35"/>
  <c r="M322" i="35"/>
  <c r="M323" i="35"/>
  <c r="M325" i="35"/>
  <c r="M326" i="35"/>
  <c r="M327" i="35"/>
  <c r="M328" i="35"/>
  <c r="M329" i="35"/>
  <c r="M331" i="35"/>
  <c r="M332" i="35"/>
  <c r="M333" i="35"/>
  <c r="M334" i="35"/>
  <c r="M335" i="35"/>
  <c r="M336" i="35"/>
  <c r="M337" i="35"/>
  <c r="M338" i="35"/>
  <c r="M339" i="35"/>
  <c r="M340" i="35"/>
  <c r="M341" i="35"/>
  <c r="M342" i="35"/>
  <c r="M343" i="35"/>
  <c r="M344" i="35"/>
  <c r="M345" i="35"/>
  <c r="M346" i="35"/>
  <c r="M347" i="35"/>
  <c r="M348" i="35"/>
  <c r="M349" i="35"/>
  <c r="M350" i="35"/>
  <c r="M351" i="35"/>
  <c r="M352" i="35"/>
  <c r="M353" i="35"/>
  <c r="M354" i="35"/>
  <c r="M355" i="35"/>
  <c r="M357" i="35"/>
  <c r="M358" i="35"/>
  <c r="M359" i="35"/>
  <c r="M360" i="35"/>
  <c r="M361" i="35"/>
  <c r="M363" i="35"/>
  <c r="M364" i="35"/>
  <c r="M365" i="35"/>
  <c r="M367" i="35"/>
  <c r="M368" i="35"/>
  <c r="M369" i="35"/>
  <c r="M370" i="35"/>
  <c r="M371" i="35"/>
  <c r="M373" i="35"/>
  <c r="M374" i="35"/>
  <c r="M375" i="35"/>
  <c r="M377" i="35"/>
  <c r="M378" i="35"/>
  <c r="M379" i="35"/>
  <c r="M380" i="35"/>
  <c r="M381" i="35"/>
  <c r="M382" i="35"/>
  <c r="M383" i="35"/>
  <c r="M384" i="35"/>
  <c r="M385" i="35"/>
  <c r="M388" i="35"/>
  <c r="M389" i="35"/>
  <c r="M392" i="35"/>
  <c r="M393" i="35"/>
  <c r="M394" i="35"/>
  <c r="M398" i="35"/>
  <c r="M399" i="35"/>
  <c r="M400" i="35"/>
  <c r="M401" i="35"/>
  <c r="M402" i="35"/>
  <c r="M403" i="35"/>
  <c r="M404" i="35"/>
  <c r="M405" i="35"/>
  <c r="M406" i="35"/>
  <c r="M407" i="35"/>
  <c r="M408" i="35"/>
  <c r="M409" i="35"/>
  <c r="M410" i="35"/>
  <c r="M411" i="35"/>
  <c r="M412" i="35"/>
  <c r="M413" i="35"/>
  <c r="M414" i="35"/>
  <c r="M415" i="35"/>
  <c r="M416" i="35"/>
  <c r="M417" i="35"/>
  <c r="M418" i="35"/>
  <c r="M419" i="35"/>
  <c r="M420" i="35"/>
  <c r="M421" i="35"/>
  <c r="M422" i="35"/>
  <c r="M427" i="35"/>
  <c r="M428" i="35"/>
  <c r="M435" i="35"/>
  <c r="M436" i="35"/>
  <c r="M437" i="35"/>
  <c r="M438" i="35"/>
  <c r="M439" i="35"/>
  <c r="M440" i="35"/>
  <c r="M441" i="35"/>
  <c r="M442" i="35"/>
  <c r="M443" i="35"/>
  <c r="M444" i="35"/>
  <c r="M445" i="35"/>
  <c r="M446" i="35"/>
  <c r="M447" i="35"/>
  <c r="M448" i="35"/>
  <c r="M449" i="35"/>
  <c r="M450" i="35"/>
  <c r="M451" i="35"/>
  <c r="M453" i="35"/>
  <c r="M454" i="35"/>
  <c r="M455" i="35"/>
  <c r="M456" i="35"/>
  <c r="M459" i="35"/>
  <c r="M460" i="35"/>
  <c r="M463" i="35"/>
  <c r="M464" i="35"/>
  <c r="M465" i="35"/>
  <c r="M466" i="35"/>
  <c r="M467" i="35"/>
  <c r="M468" i="35"/>
  <c r="M469" i="35"/>
  <c r="M472" i="35"/>
  <c r="M474" i="35"/>
  <c r="M475" i="35"/>
  <c r="M476" i="35"/>
  <c r="M477" i="35"/>
  <c r="M478" i="35"/>
  <c r="M479" i="35"/>
  <c r="M480" i="35"/>
  <c r="M481" i="35"/>
  <c r="M482" i="35"/>
  <c r="M483" i="35"/>
  <c r="M484" i="35"/>
  <c r="M485" i="35"/>
  <c r="M486" i="35"/>
  <c r="M487" i="35"/>
  <c r="M492" i="35"/>
  <c r="M493" i="35"/>
  <c r="M494" i="35"/>
  <c r="M495" i="35"/>
  <c r="M496" i="35"/>
  <c r="M497" i="35"/>
  <c r="M498" i="35"/>
  <c r="M499" i="35"/>
  <c r="M500" i="35"/>
  <c r="M501" i="35"/>
  <c r="M502" i="35"/>
  <c r="M503" i="35"/>
  <c r="M504" i="35"/>
  <c r="M505" i="35"/>
  <c r="M506" i="35"/>
  <c r="M507" i="35"/>
  <c r="M508" i="35"/>
  <c r="M509" i="35"/>
  <c r="M510" i="35"/>
  <c r="M511" i="35"/>
  <c r="M512" i="35"/>
  <c r="M513" i="35"/>
  <c r="M514" i="35"/>
  <c r="M515" i="35"/>
  <c r="M517" i="35"/>
  <c r="M518" i="35"/>
  <c r="M519" i="35"/>
  <c r="M520" i="35"/>
  <c r="M521" i="35"/>
  <c r="M522" i="35"/>
  <c r="M523" i="35"/>
  <c r="M524" i="35"/>
  <c r="M525" i="35"/>
  <c r="M526" i="35"/>
  <c r="M551" i="35"/>
  <c r="M552" i="35"/>
  <c r="M554" i="35"/>
  <c r="M555" i="35"/>
  <c r="M557" i="35"/>
  <c r="M558" i="35"/>
  <c r="M559" i="35"/>
  <c r="M560" i="35"/>
  <c r="M561" i="35"/>
  <c r="M562" i="35"/>
  <c r="M563" i="35"/>
  <c r="M564" i="35"/>
  <c r="M565" i="35"/>
  <c r="M566" i="35"/>
  <c r="M567" i="35"/>
  <c r="M568" i="35"/>
  <c r="M569" i="35"/>
  <c r="M570" i="35"/>
  <c r="M571" i="35"/>
  <c r="M572" i="35"/>
  <c r="M573" i="35"/>
  <c r="M574" i="35"/>
  <c r="M575" i="35"/>
  <c r="M576" i="35"/>
  <c r="M578" i="35"/>
  <c r="M579" i="35"/>
  <c r="M580" i="35"/>
  <c r="M581" i="35"/>
  <c r="M582" i="35"/>
  <c r="M583" i="35"/>
  <c r="M584" i="35"/>
  <c r="M585" i="35"/>
  <c r="M586" i="35"/>
  <c r="M587" i="35"/>
  <c r="M588" i="35"/>
  <c r="M589" i="35"/>
  <c r="M590" i="35"/>
  <c r="M591" i="35"/>
  <c r="M592" i="35"/>
  <c r="M593" i="35"/>
  <c r="M594" i="35"/>
  <c r="M595" i="35"/>
  <c r="M596" i="35"/>
  <c r="M597" i="35"/>
  <c r="M598" i="35"/>
  <c r="M599" i="35"/>
  <c r="M600" i="35"/>
  <c r="M601" i="35"/>
  <c r="M602" i="35"/>
  <c r="M603" i="35"/>
  <c r="M604" i="35"/>
  <c r="M605" i="35"/>
  <c r="M606" i="35"/>
  <c r="M607" i="35"/>
  <c r="M608" i="35"/>
  <c r="M610" i="35"/>
  <c r="M611" i="35"/>
  <c r="M612" i="35"/>
  <c r="M613" i="35"/>
  <c r="M614" i="35"/>
  <c r="M615" i="35"/>
  <c r="M616" i="35"/>
  <c r="M617" i="35"/>
  <c r="M618" i="35"/>
  <c r="M619" i="35"/>
  <c r="M620" i="35"/>
  <c r="M621" i="35"/>
  <c r="M622" i="35"/>
  <c r="M623" i="35"/>
  <c r="M624" i="35"/>
  <c r="M625" i="35"/>
  <c r="M626" i="35"/>
  <c r="M627" i="35"/>
  <c r="M628" i="35"/>
  <c r="M629" i="35"/>
  <c r="M630" i="35"/>
  <c r="M631" i="35"/>
  <c r="M635" i="35"/>
  <c r="M636" i="35"/>
  <c r="M638" i="35"/>
  <c r="M639" i="35"/>
  <c r="M641" i="35"/>
  <c r="M642" i="35"/>
  <c r="M644" i="35"/>
  <c r="M645" i="35"/>
  <c r="M647" i="35"/>
  <c r="M648" i="35"/>
  <c r="M649" i="35"/>
  <c r="M650" i="35"/>
  <c r="M652" i="35"/>
  <c r="M653" i="35"/>
  <c r="M654" i="35"/>
  <c r="M655" i="35"/>
  <c r="M656" i="35"/>
  <c r="M657" i="35"/>
  <c r="M658" i="35"/>
  <c r="M659" i="35"/>
  <c r="M660" i="35"/>
  <c r="M661" i="35"/>
  <c r="M662" i="35"/>
  <c r="M663" i="35"/>
  <c r="M664" i="35"/>
  <c r="M665" i="35"/>
  <c r="M666" i="35"/>
  <c r="M667" i="35"/>
  <c r="M668" i="35"/>
  <c r="M669" i="35"/>
  <c r="M670" i="35"/>
  <c r="M671" i="35"/>
  <c r="M672" i="35"/>
  <c r="M673" i="35"/>
  <c r="M674" i="35"/>
  <c r="M675" i="35"/>
  <c r="M676" i="35"/>
  <c r="M677" i="35"/>
  <c r="M678" i="35"/>
  <c r="M679" i="35"/>
  <c r="M680" i="35"/>
  <c r="M681" i="35"/>
  <c r="M683" i="35"/>
  <c r="M684" i="35"/>
  <c r="M685" i="35"/>
  <c r="M686" i="35"/>
  <c r="M687" i="35"/>
  <c r="M688" i="35"/>
  <c r="M689" i="35"/>
  <c r="M690" i="35"/>
  <c r="M691" i="35"/>
  <c r="M692" i="35"/>
  <c r="M693" i="35"/>
  <c r="M694" i="35"/>
  <c r="M695" i="35"/>
  <c r="M696" i="35"/>
  <c r="M697" i="35"/>
  <c r="M698" i="35"/>
  <c r="M699" i="35"/>
  <c r="M700" i="35"/>
  <c r="M701" i="35"/>
  <c r="M702" i="35"/>
  <c r="M703" i="35"/>
  <c r="M704" i="35"/>
  <c r="M706" i="35"/>
  <c r="M707" i="35"/>
  <c r="M708" i="35"/>
  <c r="M709" i="35"/>
  <c r="M710" i="35"/>
  <c r="M711" i="35"/>
  <c r="M712" i="35"/>
  <c r="M713" i="35"/>
  <c r="M714" i="35"/>
  <c r="M715" i="35"/>
  <c r="M716" i="35"/>
  <c r="M717" i="35"/>
  <c r="M718" i="35"/>
  <c r="M719" i="35"/>
  <c r="M720" i="35"/>
  <c r="M721" i="35"/>
  <c r="M722" i="35"/>
  <c r="M723" i="35"/>
  <c r="M724" i="35"/>
  <c r="M725" i="35"/>
  <c r="M726" i="35"/>
  <c r="M727" i="35"/>
  <c r="M728" i="35"/>
  <c r="M729" i="35"/>
  <c r="M730" i="35"/>
  <c r="M732" i="35"/>
  <c r="M733" i="35"/>
  <c r="M734" i="35"/>
  <c r="M735" i="35"/>
  <c r="M736" i="35"/>
  <c r="M737" i="35"/>
  <c r="M738" i="35"/>
  <c r="M739" i="35"/>
  <c r="M741" i="35"/>
  <c r="M742" i="35"/>
  <c r="M744" i="35"/>
  <c r="M745" i="35"/>
  <c r="M746" i="35"/>
  <c r="M747" i="35"/>
  <c r="M748" i="35"/>
  <c r="M749" i="35"/>
  <c r="M750" i="35"/>
  <c r="M751" i="35"/>
  <c r="M752" i="35"/>
  <c r="M753" i="35"/>
  <c r="M754" i="35"/>
  <c r="M755" i="35"/>
  <c r="M756" i="35"/>
  <c r="M757" i="35"/>
  <c r="M760" i="35"/>
  <c r="M761" i="35"/>
  <c r="M763" i="35"/>
  <c r="M764" i="35"/>
  <c r="M767" i="35"/>
  <c r="M768" i="35"/>
  <c r="M770" i="35"/>
  <c r="M771" i="35"/>
  <c r="M773" i="35"/>
  <c r="M774" i="35"/>
  <c r="M776" i="35"/>
  <c r="M777" i="35"/>
  <c r="M779" i="35"/>
  <c r="M780" i="35"/>
  <c r="M782" i="35"/>
  <c r="M783" i="35"/>
  <c r="M786" i="35"/>
  <c r="M788" i="35"/>
  <c r="M789" i="35"/>
  <c r="M791" i="35"/>
  <c r="M794" i="35"/>
  <c r="M795" i="35"/>
  <c r="M797" i="35"/>
  <c r="M798" i="35"/>
  <c r="M799" i="35"/>
  <c r="M800" i="35"/>
  <c r="M802" i="35"/>
  <c r="M803" i="35"/>
  <c r="M805" i="35"/>
  <c r="M806" i="35"/>
  <c r="M807" i="35"/>
  <c r="M808" i="35"/>
  <c r="M809" i="35"/>
  <c r="M811" i="35"/>
  <c r="M812" i="35"/>
  <c r="M813" i="35"/>
  <c r="M814" i="35"/>
  <c r="M815" i="35"/>
  <c r="M816" i="35"/>
  <c r="M817" i="35"/>
  <c r="M818" i="35"/>
  <c r="M820" i="35"/>
  <c r="M821" i="35"/>
  <c r="M822" i="35"/>
  <c r="M823" i="35"/>
  <c r="M824" i="35"/>
  <c r="M825" i="35"/>
  <c r="M826" i="35"/>
  <c r="M828" i="35"/>
  <c r="M830" i="35"/>
  <c r="M831" i="35"/>
  <c r="M832" i="35"/>
  <c r="M834" i="35"/>
  <c r="M835" i="35"/>
  <c r="M837" i="35"/>
  <c r="M838" i="35"/>
  <c r="M839" i="35"/>
  <c r="M840" i="35"/>
  <c r="M841" i="35"/>
  <c r="M843" i="35"/>
  <c r="M844" i="35"/>
  <c r="M846" i="35"/>
  <c r="M847" i="35"/>
  <c r="M848" i="35"/>
  <c r="M849" i="35"/>
  <c r="M850" i="35"/>
  <c r="M851" i="35"/>
  <c r="M852" i="35"/>
  <c r="M853" i="35"/>
  <c r="M854" i="35"/>
  <c r="M856" i="35"/>
  <c r="M857" i="35"/>
  <c r="M858" i="35"/>
  <c r="M859" i="35"/>
  <c r="M860" i="35"/>
  <c r="M861" i="35"/>
  <c r="M862" i="35"/>
  <c r="M863" i="35"/>
  <c r="M864" i="35"/>
  <c r="M865" i="35"/>
  <c r="M866" i="35"/>
  <c r="M867" i="35"/>
  <c r="M868" i="35"/>
  <c r="M869" i="35"/>
  <c r="M870" i="35"/>
  <c r="M871" i="35"/>
  <c r="M872" i="35"/>
  <c r="M873" i="35"/>
  <c r="M874" i="35"/>
  <c r="M875" i="35"/>
  <c r="M879" i="35"/>
  <c r="M880" i="35"/>
  <c r="M882" i="35"/>
  <c r="M885" i="35"/>
  <c r="M886" i="35"/>
  <c r="M888" i="35"/>
  <c r="M889" i="35"/>
  <c r="M890" i="35"/>
  <c r="M891" i="35"/>
  <c r="M892" i="35"/>
  <c r="M894" i="35"/>
  <c r="M895" i="35"/>
  <c r="M897" i="35"/>
  <c r="M898" i="35"/>
  <c r="M900" i="35"/>
  <c r="M901" i="35"/>
  <c r="M903" i="35"/>
  <c r="M904" i="35"/>
  <c r="M906" i="35"/>
  <c r="M907" i="35"/>
  <c r="M908" i="35"/>
  <c r="M910" i="35"/>
  <c r="M911" i="35"/>
  <c r="M918" i="35"/>
  <c r="M919" i="35"/>
  <c r="M920" i="35"/>
  <c r="M921" i="35"/>
  <c r="M922" i="35"/>
  <c r="M923" i="35"/>
  <c r="M924" i="35"/>
  <c r="M925" i="35"/>
  <c r="M926" i="35"/>
  <c r="M927" i="35"/>
  <c r="M928" i="35"/>
  <c r="M929" i="35"/>
  <c r="M930" i="35"/>
  <c r="M931" i="35"/>
  <c r="M932" i="35"/>
  <c r="M933" i="35"/>
  <c r="M934" i="35"/>
  <c r="M935" i="35"/>
  <c r="M936" i="35"/>
  <c r="M938" i="35"/>
  <c r="M939" i="35"/>
  <c r="M940" i="35"/>
  <c r="M941" i="35"/>
  <c r="M942" i="35"/>
  <c r="M943" i="35"/>
  <c r="M944" i="35"/>
  <c r="M945" i="35"/>
  <c r="M946" i="35"/>
  <c r="M948" i="35"/>
  <c r="M949" i="35"/>
  <c r="M950" i="35"/>
  <c r="M951" i="35"/>
  <c r="M952" i="35"/>
  <c r="M953" i="35"/>
  <c r="M954" i="35"/>
  <c r="M955" i="35"/>
  <c r="M956" i="35"/>
  <c r="M957" i="35"/>
  <c r="M958" i="35"/>
  <c r="M959" i="35"/>
  <c r="M962" i="35"/>
  <c r="M965" i="35"/>
  <c r="M968" i="35"/>
  <c r="M970" i="35"/>
  <c r="M971" i="35"/>
  <c r="M972" i="35"/>
  <c r="M973" i="35"/>
  <c r="M974" i="35"/>
  <c r="M975" i="35"/>
  <c r="M976" i="35"/>
  <c r="M977" i="35"/>
  <c r="M978" i="35"/>
  <c r="M980" i="35"/>
  <c r="M981" i="35"/>
  <c r="M982" i="35"/>
  <c r="M983" i="35"/>
  <c r="M984" i="35"/>
  <c r="M985" i="35"/>
  <c r="M986" i="35"/>
  <c r="M987" i="35"/>
  <c r="M988" i="35"/>
  <c r="M989" i="35"/>
  <c r="M990" i="35"/>
  <c r="M991" i="35"/>
  <c r="M992" i="35"/>
  <c r="M993" i="35"/>
  <c r="M994" i="35"/>
  <c r="M995" i="35"/>
  <c r="M996" i="35"/>
  <c r="M997" i="35"/>
  <c r="M998" i="35"/>
  <c r="M1000" i="35"/>
  <c r="M1001" i="35"/>
  <c r="M1003" i="35"/>
  <c r="M1004" i="35"/>
  <c r="M1006" i="35"/>
  <c r="M1007" i="35"/>
  <c r="M1008" i="35"/>
  <c r="M1009" i="35"/>
  <c r="M1010" i="35"/>
  <c r="M1011" i="35"/>
  <c r="M1013" i="35"/>
  <c r="M1014" i="35"/>
  <c r="M1015" i="35"/>
  <c r="M1016" i="35"/>
  <c r="M1017" i="35"/>
  <c r="M1022" i="35"/>
  <c r="M1024" i="35"/>
  <c r="M1025" i="35"/>
  <c r="M1028" i="35"/>
  <c r="M1029" i="35"/>
  <c r="M1031" i="35"/>
  <c r="M1032" i="35"/>
  <c r="M1033" i="35"/>
  <c r="M1034" i="35"/>
  <c r="M1035" i="35"/>
  <c r="M1036" i="35"/>
  <c r="M1038" i="35"/>
  <c r="M1039" i="35"/>
  <c r="M1040" i="35"/>
  <c r="M1041" i="35"/>
  <c r="M1042" i="35"/>
  <c r="M1043" i="35"/>
  <c r="M1045" i="35"/>
  <c r="M1046" i="35"/>
  <c r="M1047" i="35"/>
  <c r="M1048" i="35"/>
  <c r="M1049" i="35"/>
  <c r="M1050" i="35"/>
  <c r="M1051" i="35"/>
  <c r="M1053" i="35"/>
  <c r="M1056" i="35"/>
  <c r="M1057" i="35"/>
  <c r="M1059" i="35"/>
  <c r="M1060" i="35"/>
  <c r="M1062" i="35"/>
  <c r="M1063" i="35"/>
  <c r="M1065" i="35"/>
  <c r="M1066" i="35"/>
  <c r="M1068" i="35"/>
  <c r="M1069" i="35"/>
  <c r="M1071" i="35"/>
  <c r="M1072" i="35"/>
  <c r="M1074" i="35"/>
  <c r="M1075" i="35"/>
  <c r="M1083" i="35"/>
  <c r="M1084" i="35"/>
  <c r="M1086" i="35"/>
  <c r="M1087" i="35"/>
  <c r="M1088" i="35"/>
  <c r="M1089" i="35"/>
  <c r="M1091" i="35"/>
  <c r="M1092" i="35"/>
  <c r="M1093" i="35"/>
  <c r="M1094" i="35"/>
  <c r="M1096" i="35"/>
  <c r="M1097" i="35"/>
  <c r="M1099" i="35"/>
  <c r="M1100" i="35"/>
  <c r="M1101" i="35"/>
  <c r="M1104" i="35"/>
  <c r="M1105" i="35"/>
  <c r="M1106" i="35"/>
  <c r="M1107" i="35"/>
  <c r="M1108" i="35"/>
  <c r="M1109" i="35"/>
  <c r="M1110" i="35"/>
  <c r="M1111" i="35"/>
  <c r="M1112" i="35"/>
  <c r="M1113" i="35"/>
  <c r="M1114" i="35"/>
  <c r="M1115" i="35"/>
  <c r="M1116" i="35"/>
  <c r="M1117" i="35"/>
  <c r="M1118" i="35"/>
  <c r="M1119" i="35"/>
  <c r="M1121" i="35"/>
  <c r="M1122" i="35"/>
  <c r="M1123" i="35"/>
  <c r="M1124" i="35"/>
  <c r="M1125" i="35"/>
  <c r="M1126" i="35"/>
  <c r="M1127" i="35"/>
  <c r="M1128" i="35"/>
  <c r="M1130" i="35"/>
  <c r="M1131" i="35"/>
  <c r="M1132" i="35"/>
  <c r="M1133" i="35"/>
  <c r="M1134" i="35"/>
  <c r="M1135" i="35"/>
  <c r="M1136" i="35"/>
  <c r="M1137" i="35"/>
  <c r="M1138" i="35"/>
  <c r="M1139" i="35"/>
  <c r="M1140" i="35"/>
  <c r="M1141" i="35"/>
  <c r="M1142" i="35"/>
  <c r="M1143" i="35"/>
  <c r="M1144" i="35"/>
  <c r="M1145" i="35"/>
  <c r="M1146" i="35"/>
  <c r="M1147" i="35"/>
  <c r="M1149" i="35"/>
  <c r="M1150" i="35"/>
  <c r="M1151" i="35"/>
  <c r="M1152" i="35"/>
  <c r="M1153" i="35"/>
  <c r="M1154" i="35"/>
  <c r="M1155" i="35"/>
  <c r="M1156" i="35"/>
  <c r="M1157" i="35"/>
  <c r="M1159" i="35"/>
  <c r="M1160" i="35"/>
  <c r="M1161" i="35"/>
  <c r="M1162" i="35"/>
  <c r="M1163" i="35"/>
  <c r="M1164" i="35"/>
  <c r="M1165" i="35"/>
  <c r="M1166" i="35"/>
  <c r="M1167" i="35"/>
  <c r="M1168" i="35"/>
  <c r="M1170" i="35"/>
  <c r="M1171" i="35"/>
  <c r="M1172" i="35"/>
  <c r="M1173" i="35"/>
  <c r="M1174" i="35"/>
  <c r="M1175" i="35"/>
  <c r="M1176" i="35"/>
  <c r="M1177" i="35"/>
  <c r="M1181" i="35"/>
  <c r="M1183" i="35"/>
  <c r="M1184" i="35"/>
  <c r="M1185" i="35"/>
  <c r="M1187" i="35"/>
  <c r="M1188" i="35"/>
  <c r="M1189" i="35"/>
  <c r="M1190" i="35"/>
  <c r="M1191" i="35"/>
  <c r="M1193" i="35"/>
  <c r="M1194" i="35"/>
  <c r="M1196" i="35"/>
  <c r="M1197" i="35"/>
  <c r="M1198" i="35"/>
  <c r="M1199" i="35"/>
  <c r="M1200" i="35"/>
  <c r="M1201" i="35"/>
  <c r="M1202" i="35"/>
  <c r="M1203" i="35"/>
  <c r="M1204" i="35"/>
  <c r="M1205" i="35"/>
  <c r="M1206" i="35"/>
  <c r="M1207" i="35"/>
  <c r="M1209" i="35"/>
  <c r="M1211" i="35"/>
  <c r="M1212" i="35"/>
  <c r="M1213" i="35"/>
  <c r="M1214" i="35"/>
  <c r="M1215" i="35"/>
  <c r="M1216" i="35"/>
  <c r="M1217" i="35"/>
  <c r="M1218" i="35"/>
  <c r="M1221" i="35"/>
  <c r="M1224" i="35"/>
  <c r="M1225" i="35"/>
  <c r="M1226" i="35"/>
  <c r="M1227" i="35"/>
  <c r="M1228" i="35"/>
  <c r="M1229" i="35"/>
  <c r="M1230" i="35"/>
  <c r="M1231" i="35"/>
  <c r="M1232" i="35"/>
  <c r="M1233" i="35"/>
  <c r="M1234" i="35"/>
  <c r="M1235" i="35"/>
  <c r="M1238" i="35"/>
  <c r="M1239" i="35"/>
  <c r="M1240" i="35"/>
  <c r="M1243" i="35"/>
  <c r="M1244" i="35"/>
  <c r="M1245" i="35"/>
  <c r="M1246" i="35"/>
  <c r="M1247" i="35"/>
  <c r="M1248" i="35"/>
  <c r="M1250" i="35"/>
  <c r="M1251" i="35"/>
  <c r="M1252" i="35"/>
  <c r="M1253" i="35"/>
  <c r="M1254" i="35"/>
  <c r="M1255" i="35"/>
  <c r="M1258" i="35"/>
  <c r="M1260" i="35"/>
  <c r="M1261" i="35"/>
  <c r="M1262" i="35"/>
  <c r="M1263" i="35"/>
  <c r="M1264" i="35"/>
  <c r="M1265" i="35"/>
  <c r="M1266" i="35"/>
  <c r="M1267" i="35"/>
  <c r="M1268" i="35"/>
  <c r="M1269" i="35"/>
  <c r="M1270" i="35"/>
  <c r="M1271" i="35"/>
  <c r="M1272" i="35"/>
  <c r="M1273" i="35"/>
  <c r="M1275" i="35"/>
  <c r="M1276" i="35"/>
  <c r="M1277" i="35"/>
  <c r="M1278" i="35"/>
  <c r="M1279" i="35"/>
  <c r="M1280" i="35"/>
  <c r="M1281" i="35"/>
  <c r="M1282" i="35"/>
  <c r="M1283" i="35"/>
  <c r="M1284" i="35"/>
  <c r="M1285" i="35"/>
  <c r="M1286" i="35"/>
  <c r="M1287" i="35"/>
  <c r="M1288" i="35"/>
  <c r="M1289" i="35"/>
  <c r="M1290" i="35"/>
  <c r="M1291" i="35"/>
  <c r="M1292" i="35"/>
  <c r="M1293" i="35"/>
  <c r="M1294" i="35"/>
  <c r="M1295" i="35"/>
  <c r="M1296" i="35"/>
  <c r="M1297" i="35"/>
  <c r="M1298" i="35"/>
  <c r="M1299" i="35"/>
  <c r="M1300" i="35"/>
  <c r="M1301" i="35"/>
  <c r="M1302" i="35"/>
  <c r="M1303" i="35"/>
  <c r="M1304" i="35"/>
  <c r="M1305" i="35"/>
  <c r="M1306" i="35"/>
  <c r="M1307" i="35"/>
  <c r="M1308" i="35"/>
  <c r="M1309" i="35"/>
  <c r="M1310" i="35"/>
  <c r="M1311" i="35"/>
  <c r="M1312" i="35"/>
  <c r="M1313" i="35"/>
  <c r="M1314" i="35"/>
  <c r="M1315" i="35"/>
  <c r="M1316" i="35"/>
  <c r="M1320" i="35"/>
  <c r="M1322" i="35"/>
  <c r="M1323" i="35"/>
  <c r="M1324" i="35"/>
  <c r="M1325" i="35"/>
  <c r="M1326" i="35"/>
  <c r="M1327" i="35"/>
  <c r="M1328" i="35"/>
  <c r="M1329" i="35"/>
  <c r="M1330" i="35"/>
  <c r="M1331" i="35"/>
  <c r="M1332" i="35"/>
  <c r="M1333" i="35"/>
  <c r="M1334" i="35"/>
  <c r="M1335" i="35"/>
  <c r="M1336" i="35"/>
  <c r="M1337" i="35"/>
  <c r="M1338" i="35"/>
  <c r="M1339" i="35"/>
  <c r="M1340" i="35"/>
  <c r="M1341" i="35"/>
  <c r="M1342" i="35"/>
  <c r="M1343" i="35"/>
  <c r="M1344" i="35"/>
  <c r="M1345" i="35"/>
  <c r="M1346" i="35"/>
  <c r="M1347" i="35"/>
  <c r="M1348" i="35"/>
  <c r="M1349" i="35"/>
  <c r="M1351" i="35"/>
  <c r="M1352" i="35"/>
  <c r="M1353" i="35"/>
  <c r="M1354" i="35"/>
  <c r="M1355" i="35"/>
  <c r="M1356" i="35"/>
  <c r="M1357" i="35"/>
  <c r="M1358" i="35"/>
  <c r="M1359" i="35"/>
  <c r="M1360" i="35"/>
  <c r="M1361" i="35"/>
  <c r="M1362" i="35"/>
  <c r="M1363" i="35"/>
  <c r="M1364" i="35"/>
  <c r="M1365" i="35"/>
  <c r="M1366" i="35"/>
  <c r="M1367" i="35"/>
  <c r="M1368" i="35"/>
  <c r="M1369" i="35"/>
  <c r="M1370" i="35"/>
  <c r="M1371" i="35"/>
  <c r="M1372" i="35"/>
  <c r="M1373" i="35"/>
  <c r="M1375" i="35"/>
  <c r="M1376" i="35"/>
  <c r="M1377" i="35"/>
  <c r="M1378" i="35"/>
  <c r="M1379" i="35"/>
  <c r="M1380" i="35"/>
  <c r="M1381" i="35"/>
  <c r="M1382" i="35"/>
  <c r="M1383" i="35"/>
  <c r="M1384" i="35"/>
  <c r="M1385" i="35"/>
  <c r="M1386" i="35"/>
  <c r="M1389" i="35"/>
  <c r="M1390" i="35"/>
  <c r="M1393" i="35"/>
  <c r="M1394" i="35"/>
  <c r="M1395" i="35"/>
  <c r="M1396" i="35"/>
  <c r="M1397" i="35"/>
  <c r="M1398" i="35"/>
  <c r="M1399" i="35"/>
  <c r="M1400" i="35"/>
  <c r="M1401" i="35"/>
  <c r="M1402" i="35"/>
  <c r="M1403" i="35"/>
  <c r="M1404" i="35"/>
  <c r="M1405" i="35"/>
  <c r="M1406" i="35"/>
  <c r="M1407" i="35"/>
  <c r="M1408" i="35"/>
  <c r="M1409" i="35"/>
  <c r="M1410" i="35"/>
  <c r="M1411" i="35"/>
  <c r="M1412" i="35"/>
  <c r="M1413" i="35"/>
  <c r="M1414" i="35"/>
  <c r="M1415" i="35"/>
  <c r="M1416" i="35"/>
  <c r="M1417" i="35"/>
  <c r="M1418" i="35"/>
  <c r="M1419" i="35"/>
  <c r="M1420" i="35"/>
  <c r="M1422" i="35"/>
  <c r="M1423" i="35"/>
  <c r="M1424" i="35"/>
  <c r="M1425" i="35"/>
  <c r="M1426" i="35"/>
  <c r="M1427" i="35"/>
  <c r="M1428" i="35"/>
  <c r="M1429" i="35"/>
  <c r="M1430" i="35"/>
  <c r="M1431" i="35"/>
  <c r="M1432" i="35"/>
  <c r="M1434" i="35"/>
  <c r="M1435" i="35"/>
  <c r="M1436" i="35"/>
  <c r="M1437" i="35"/>
  <c r="M1438" i="35"/>
  <c r="M1439" i="35"/>
  <c r="M1440" i="35"/>
  <c r="M1442" i="35"/>
  <c r="M1443" i="35"/>
  <c r="M1445" i="35"/>
  <c r="M1446" i="35"/>
  <c r="M1447" i="35"/>
  <c r="M1448" i="35"/>
  <c r="M1450" i="35"/>
  <c r="M1451" i="35"/>
  <c r="M1452" i="35"/>
  <c r="M1455" i="35"/>
  <c r="M1456" i="35"/>
  <c r="M1457" i="35"/>
  <c r="M1458" i="35"/>
  <c r="M1459" i="35"/>
  <c r="M1460" i="35"/>
  <c r="M1462" i="35"/>
  <c r="M1464" i="35"/>
  <c r="M1465" i="35"/>
  <c r="M1466" i="35"/>
  <c r="M1467" i="35"/>
  <c r="M1468" i="35"/>
  <c r="M1469" i="35"/>
  <c r="M1470" i="35"/>
  <c r="M1471" i="35"/>
  <c r="M1473" i="35"/>
  <c r="M1474" i="35"/>
  <c r="M1475" i="35"/>
  <c r="M1476" i="35"/>
  <c r="M1477" i="35"/>
  <c r="M1478" i="35"/>
  <c r="M1479" i="35"/>
  <c r="M1482" i="35"/>
  <c r="M1483" i="35"/>
  <c r="M1484" i="35"/>
  <c r="M1485" i="35"/>
  <c r="M1486" i="35"/>
  <c r="M1488" i="35"/>
  <c r="M1489" i="35"/>
  <c r="M1490" i="35"/>
  <c r="M1491" i="35"/>
  <c r="M1492" i="35"/>
  <c r="M1493" i="35"/>
  <c r="M1494" i="35"/>
  <c r="M1495" i="35"/>
  <c r="M1498" i="35"/>
  <c r="M1499" i="35"/>
  <c r="M1501" i="35"/>
  <c r="M1502" i="35"/>
  <c r="M1503" i="35"/>
  <c r="M1504" i="35"/>
  <c r="M1505" i="35"/>
  <c r="M1506" i="35"/>
  <c r="M1507" i="35"/>
  <c r="M1509" i="35"/>
  <c r="M1510" i="35"/>
  <c r="M1512" i="35"/>
  <c r="M1513" i="35"/>
  <c r="M1514" i="35"/>
  <c r="M1515" i="35"/>
  <c r="M1517" i="35"/>
  <c r="M1518" i="35"/>
  <c r="M1519" i="35"/>
  <c r="M1520" i="35"/>
  <c r="M1521" i="35"/>
  <c r="M1522" i="35"/>
  <c r="M1523" i="35"/>
  <c r="M1524" i="35"/>
  <c r="M1525" i="35"/>
  <c r="M1526" i="35"/>
  <c r="M1527" i="35"/>
  <c r="M1528" i="35"/>
  <c r="M1529" i="35"/>
  <c r="M1530" i="35"/>
  <c r="M1533" i="35"/>
  <c r="M1534" i="35"/>
  <c r="M1535" i="35"/>
  <c r="M1536" i="35"/>
  <c r="M1537" i="35"/>
  <c r="M1539" i="35"/>
  <c r="M1540" i="35"/>
  <c r="M1541" i="35"/>
  <c r="M1542" i="35"/>
  <c r="M1543" i="35"/>
  <c r="M1544" i="35"/>
  <c r="M1545" i="35"/>
  <c r="M1546" i="35"/>
  <c r="M1547" i="35"/>
  <c r="M1548" i="35"/>
  <c r="M1549" i="35"/>
  <c r="M1553" i="35"/>
  <c r="M1555" i="35"/>
  <c r="M1557" i="35"/>
  <c r="M1558" i="35"/>
  <c r="N11" i="35"/>
  <c r="N12" i="38"/>
  <c r="N13" i="38"/>
  <c r="N14" i="38"/>
  <c r="N15" i="38"/>
  <c r="N22" i="38"/>
  <c r="N23" i="38"/>
  <c r="N31" i="38"/>
  <c r="N35" i="38"/>
  <c r="N36" i="38"/>
  <c r="N40" i="38"/>
  <c r="N41" i="38"/>
  <c r="N45" i="38"/>
  <c r="N46" i="38"/>
  <c r="N48" i="38"/>
  <c r="N49" i="38"/>
  <c r="N50" i="38"/>
  <c r="N51" i="38"/>
  <c r="N52" i="38"/>
  <c r="N53" i="38"/>
  <c r="N55" i="38"/>
  <c r="N56" i="38"/>
  <c r="N57" i="38"/>
  <c r="N58" i="38"/>
  <c r="N59" i="38"/>
  <c r="N60" i="38"/>
  <c r="N61" i="38"/>
  <c r="N69" i="38"/>
  <c r="N70" i="38"/>
  <c r="N71" i="38"/>
  <c r="N73" i="38"/>
  <c r="N74" i="38"/>
  <c r="N75" i="38"/>
  <c r="N76" i="38"/>
  <c r="N77" i="38"/>
  <c r="N78" i="38"/>
  <c r="N79" i="38"/>
  <c r="N86" i="38"/>
  <c r="N87" i="38"/>
  <c r="N88" i="38"/>
  <c r="N89" i="38"/>
  <c r="N90" i="38"/>
  <c r="N91" i="38"/>
  <c r="N92" i="38"/>
  <c r="N97" i="38"/>
  <c r="N98" i="38"/>
  <c r="N99" i="38"/>
  <c r="N100" i="38"/>
  <c r="N101" i="38"/>
  <c r="N103" i="38"/>
  <c r="N104" i="38"/>
  <c r="N105" i="38"/>
  <c r="N106" i="38"/>
  <c r="N107" i="38"/>
  <c r="N108" i="38"/>
  <c r="N109" i="38"/>
  <c r="N110" i="38"/>
  <c r="N111" i="38"/>
  <c r="N113" i="38"/>
  <c r="N114" i="38"/>
  <c r="N115" i="38"/>
  <c r="N116" i="38"/>
  <c r="N117" i="38"/>
  <c r="N127" i="38"/>
  <c r="N128" i="38"/>
  <c r="N129" i="38"/>
  <c r="N130" i="38"/>
  <c r="N131" i="38"/>
  <c r="N132" i="38"/>
  <c r="N136" i="38"/>
  <c r="N137" i="38"/>
  <c r="N138" i="38"/>
  <c r="N139" i="38"/>
  <c r="N140" i="38"/>
  <c r="N141" i="38"/>
  <c r="N157" i="38"/>
  <c r="N158" i="38"/>
  <c r="N162" i="38"/>
  <c r="N163" i="38"/>
  <c r="N164" i="38"/>
  <c r="N165" i="38"/>
  <c r="N166" i="38"/>
  <c r="N167" i="38"/>
  <c r="N168" i="38"/>
  <c r="N169" i="38"/>
  <c r="N170" i="38"/>
  <c r="N172" i="38"/>
  <c r="N173" i="38"/>
  <c r="N175" i="38"/>
  <c r="N176" i="38"/>
  <c r="N177" i="38"/>
  <c r="N178" i="38"/>
  <c r="N179" i="38"/>
  <c r="N180" i="38"/>
  <c r="N182" i="38"/>
  <c r="N183" i="38"/>
  <c r="N184" i="38"/>
  <c r="N185" i="38"/>
  <c r="N186" i="38"/>
  <c r="N187" i="38"/>
  <c r="N189" i="38"/>
  <c r="N190" i="38"/>
  <c r="N191" i="38"/>
  <c r="N192" i="38"/>
  <c r="N193" i="38"/>
  <c r="N194" i="38"/>
  <c r="N195" i="38"/>
  <c r="N196" i="38"/>
  <c r="N197" i="38"/>
  <c r="N204" i="38"/>
  <c r="N205" i="38"/>
  <c r="N211" i="38"/>
  <c r="N212" i="38"/>
  <c r="N213" i="38"/>
  <c r="N224" i="38"/>
  <c r="N228" i="38"/>
  <c r="N229" i="38"/>
  <c r="N230" i="38"/>
  <c r="N232" i="38"/>
  <c r="N233" i="38"/>
  <c r="N237" i="38"/>
  <c r="N241" i="38"/>
  <c r="N242" i="38"/>
  <c r="N246" i="38"/>
  <c r="N247" i="38"/>
  <c r="N248" i="38"/>
  <c r="N249" i="38"/>
  <c r="N250" i="38"/>
  <c r="N251" i="38"/>
  <c r="N252" i="38"/>
  <c r="N253" i="38"/>
  <c r="N255" i="38"/>
  <c r="N256" i="38"/>
  <c r="N257" i="38"/>
  <c r="N258" i="38"/>
  <c r="N259" i="38"/>
  <c r="N260" i="38"/>
  <c r="N262" i="38"/>
  <c r="N263" i="38"/>
  <c r="N264" i="38"/>
  <c r="N265" i="38"/>
  <c r="N272" i="38"/>
  <c r="N273" i="38"/>
  <c r="N286" i="38"/>
  <c r="N287" i="38"/>
  <c r="N297" i="38"/>
  <c r="N301" i="38"/>
  <c r="N302" i="38"/>
  <c r="N306" i="38"/>
  <c r="N307" i="38"/>
  <c r="N311" i="38"/>
  <c r="N312" i="38"/>
  <c r="N313" i="38"/>
  <c r="N314" i="38"/>
  <c r="N315" i="38"/>
  <c r="N316" i="38"/>
  <c r="N317" i="38"/>
  <c r="N318" i="38"/>
  <c r="N319" i="38"/>
  <c r="N320" i="38"/>
  <c r="N321" i="38"/>
  <c r="N322" i="38"/>
  <c r="N323" i="38"/>
  <c r="N324" i="38"/>
  <c r="N325" i="38"/>
  <c r="N326" i="38"/>
  <c r="N327" i="38"/>
  <c r="N328" i="38"/>
  <c r="N329" i="38"/>
  <c r="N330" i="38"/>
  <c r="N331" i="38"/>
  <c r="N332" i="38"/>
  <c r="N333" i="38"/>
  <c r="N337" i="38"/>
  <c r="N338" i="38"/>
  <c r="N339" i="38"/>
  <c r="N341" i="38"/>
  <c r="N342" i="38"/>
  <c r="N343" i="38"/>
  <c r="N345" i="38"/>
  <c r="N346" i="38"/>
  <c r="N348" i="38"/>
  <c r="N349" i="38"/>
  <c r="N350" i="38"/>
  <c r="N351" i="38"/>
  <c r="N352" i="38"/>
  <c r="N353" i="38"/>
  <c r="N354" i="38"/>
  <c r="N355" i="38"/>
  <c r="N357" i="38"/>
  <c r="N358" i="38"/>
  <c r="N360" i="38"/>
  <c r="N361" i="38"/>
  <c r="N362" i="38"/>
  <c r="N363" i="38"/>
  <c r="N365" i="38"/>
  <c r="N366" i="38"/>
  <c r="N367" i="38"/>
  <c r="N368" i="38"/>
  <c r="N370" i="38"/>
  <c r="N372" i="38"/>
  <c r="N373" i="38"/>
  <c r="N380" i="38"/>
  <c r="N385" i="38"/>
  <c r="N386" i="38"/>
  <c r="N387" i="38"/>
  <c r="N388" i="38"/>
  <c r="N389" i="38"/>
  <c r="N393" i="38"/>
  <c r="N394" i="38"/>
  <c r="N400" i="38"/>
  <c r="N401" i="38"/>
  <c r="N402" i="38"/>
  <c r="N403" i="38"/>
  <c r="N404" i="38"/>
  <c r="N405" i="38"/>
  <c r="N406" i="38"/>
  <c r="N407" i="38"/>
  <c r="N408" i="38"/>
  <c r="N409" i="38"/>
  <c r="N410" i="38"/>
  <c r="N412" i="38"/>
  <c r="N413" i="38"/>
  <c r="N417" i="38"/>
  <c r="N418" i="38"/>
  <c r="N419" i="38"/>
  <c r="N421" i="38"/>
  <c r="N422" i="38"/>
  <c r="N423" i="38"/>
  <c r="N424" i="38"/>
  <c r="N429" i="38"/>
  <c r="N430" i="38"/>
  <c r="N432" i="38"/>
  <c r="N433" i="38"/>
  <c r="N434" i="38"/>
  <c r="N435" i="38"/>
  <c r="N436" i="38"/>
  <c r="N440" i="38"/>
  <c r="N441" i="38"/>
  <c r="N442" i="38"/>
  <c r="N443" i="38"/>
  <c r="N444" i="38"/>
  <c r="N445" i="38"/>
  <c r="N446" i="38"/>
  <c r="N447" i="38"/>
  <c r="N448" i="38"/>
  <c r="N450" i="38"/>
  <c r="N451" i="38"/>
  <c r="N452" i="38"/>
  <c r="N453" i="38"/>
  <c r="N454" i="38"/>
  <c r="N455" i="38"/>
  <c r="N456" i="38"/>
  <c r="N458" i="38"/>
  <c r="N459" i="38"/>
  <c r="N460" i="38"/>
  <c r="N461" i="38"/>
  <c r="N463" i="38"/>
  <c r="N464" i="38"/>
  <c r="N465" i="38"/>
  <c r="N466" i="38"/>
  <c r="N468" i="38"/>
  <c r="N469" i="38"/>
  <c r="N470" i="38"/>
  <c r="N471" i="38"/>
  <c r="N472" i="38"/>
  <c r="N473" i="38"/>
  <c r="N474" i="38"/>
  <c r="N475" i="38"/>
  <c r="N476" i="38"/>
  <c r="N477" i="38"/>
  <c r="N478" i="38"/>
  <c r="N479" i="38"/>
  <c r="N644" i="38"/>
  <c r="N645" i="38"/>
  <c r="N647" i="38"/>
  <c r="N648" i="38"/>
  <c r="N650" i="38"/>
  <c r="N651" i="38"/>
  <c r="N652" i="38"/>
  <c r="N653" i="38"/>
  <c r="N654" i="38"/>
  <c r="N655" i="38"/>
  <c r="N656" i="38"/>
  <c r="N657" i="38"/>
  <c r="N658" i="38"/>
  <c r="N659" i="38"/>
  <c r="N660" i="38"/>
  <c r="N661" i="38"/>
  <c r="N662" i="38"/>
  <c r="N663" i="38"/>
  <c r="N664" i="38"/>
  <c r="N665" i="38"/>
  <c r="N666" i="38"/>
  <c r="N668" i="38"/>
  <c r="N669" i="38"/>
  <c r="N670" i="38"/>
  <c r="N671" i="38"/>
  <c r="N672" i="38"/>
  <c r="N673" i="38"/>
  <c r="N674" i="38"/>
  <c r="N675" i="38"/>
  <c r="N676" i="38"/>
  <c r="N677" i="38"/>
  <c r="N678" i="38"/>
  <c r="N691" i="38"/>
  <c r="N692" i="38"/>
  <c r="N693" i="38"/>
  <c r="N694" i="38"/>
  <c r="N695" i="38"/>
  <c r="N696" i="38"/>
  <c r="N697" i="38"/>
  <c r="N698" i="38"/>
  <c r="N699" i="38"/>
  <c r="N700" i="38"/>
  <c r="N701" i="38"/>
  <c r="N702" i="38"/>
  <c r="N703" i="38"/>
  <c r="N704" i="38"/>
  <c r="N705" i="38"/>
  <c r="N706" i="38"/>
  <c r="N707" i="38"/>
  <c r="N708" i="38"/>
  <c r="N709" i="38"/>
  <c r="N710" i="38"/>
  <c r="N711" i="38"/>
  <c r="N712" i="38"/>
  <c r="N713" i="38"/>
  <c r="N714" i="38"/>
  <c r="N715" i="38"/>
  <c r="N716" i="38"/>
  <c r="N717" i="38"/>
  <c r="N718" i="38"/>
  <c r="N719" i="38"/>
  <c r="N720" i="38"/>
  <c r="N721" i="38"/>
  <c r="N722" i="38"/>
  <c r="N723" i="38"/>
  <c r="N724" i="38"/>
  <c r="N725" i="38"/>
  <c r="N726" i="38"/>
  <c r="N727" i="38"/>
  <c r="N728" i="38"/>
  <c r="N729" i="38"/>
  <c r="N730" i="38"/>
  <c r="N731" i="38"/>
  <c r="N732" i="38"/>
  <c r="N733" i="38"/>
  <c r="N734" i="38"/>
  <c r="N735" i="38"/>
  <c r="N736" i="38"/>
  <c r="N737" i="38"/>
  <c r="N738" i="38"/>
  <c r="N739" i="38"/>
  <c r="N740" i="38"/>
  <c r="N741" i="38"/>
  <c r="N742" i="38"/>
  <c r="N743" i="38"/>
  <c r="N744" i="38"/>
  <c r="N745" i="38"/>
  <c r="N746" i="38"/>
  <c r="N747" i="38"/>
  <c r="N748" i="38"/>
  <c r="N749" i="38"/>
  <c r="N750" i="38"/>
  <c r="N751" i="38"/>
  <c r="N752" i="38"/>
  <c r="N753" i="38"/>
  <c r="N754" i="38"/>
  <c r="N755" i="38"/>
  <c r="N756" i="38"/>
  <c r="N757" i="38"/>
  <c r="N758" i="38"/>
  <c r="N759" i="38"/>
  <c r="N760" i="38"/>
  <c r="N761" i="38"/>
  <c r="N762" i="38"/>
  <c r="N763" i="38"/>
  <c r="N764" i="38"/>
  <c r="N765" i="38"/>
  <c r="N766" i="38"/>
  <c r="N767" i="38"/>
  <c r="N768" i="38"/>
  <c r="N769" i="38"/>
  <c r="N770" i="38"/>
  <c r="N771" i="38"/>
  <c r="N772" i="38"/>
  <c r="N773" i="38"/>
  <c r="N774" i="38"/>
  <c r="N775" i="38"/>
  <c r="N776" i="38"/>
  <c r="N777" i="38"/>
  <c r="N778" i="38"/>
  <c r="N779" i="38"/>
  <c r="N780" i="38"/>
  <c r="N781" i="38"/>
  <c r="N782" i="38"/>
  <c r="N783" i="38"/>
  <c r="N784" i="38"/>
  <c r="N785" i="38"/>
  <c r="N786" i="38"/>
  <c r="N787" i="38"/>
  <c r="N790" i="38"/>
  <c r="N791" i="38"/>
  <c r="N792" i="38"/>
  <c r="N793" i="38"/>
  <c r="N794" i="38"/>
  <c r="N795" i="38"/>
  <c r="N796" i="38"/>
  <c r="N797" i="38"/>
  <c r="N798" i="38"/>
  <c r="N799" i="38"/>
  <c r="N800" i="38"/>
  <c r="N801" i="38"/>
  <c r="N802" i="38"/>
  <c r="N803" i="38"/>
  <c r="N804" i="38"/>
  <c r="N805" i="38"/>
  <c r="N806" i="38"/>
  <c r="N807" i="38"/>
  <c r="N808" i="38"/>
  <c r="N809" i="38"/>
  <c r="N810" i="38"/>
  <c r="N811" i="38"/>
  <c r="N812" i="38"/>
  <c r="N813" i="38"/>
  <c r="N814" i="38"/>
  <c r="N815" i="38"/>
  <c r="N816" i="38"/>
  <c r="N817" i="38"/>
  <c r="N818" i="38"/>
  <c r="N821" i="38"/>
  <c r="N822" i="38"/>
  <c r="N823" i="38"/>
  <c r="N824" i="38"/>
  <c r="N825" i="38"/>
  <c r="N826" i="38"/>
  <c r="N827" i="38"/>
  <c r="N828" i="38"/>
  <c r="N829" i="38"/>
  <c r="N830" i="38"/>
  <c r="N11" i="38"/>
  <c r="I215" i="38"/>
  <c r="M215" i="38" s="1"/>
  <c r="I216" i="38"/>
  <c r="M216" i="38" s="1"/>
  <c r="I218" i="38"/>
  <c r="M218" i="38" s="1"/>
  <c r="I219" i="38"/>
  <c r="M219" i="38" s="1"/>
  <c r="I361" i="38"/>
  <c r="M361" i="38" s="1"/>
  <c r="I400" i="38"/>
  <c r="M400" i="38" s="1"/>
  <c r="I401" i="38"/>
  <c r="M401" i="38" s="1"/>
  <c r="I402" i="38"/>
  <c r="M402" i="38" s="1"/>
  <c r="I403" i="38"/>
  <c r="M403" i="38" s="1"/>
  <c r="I404" i="38"/>
  <c r="M404" i="38" s="1"/>
  <c r="I405" i="38"/>
  <c r="M405" i="38" s="1"/>
  <c r="I406" i="38"/>
  <c r="M406" i="38" s="1"/>
  <c r="I407" i="38"/>
  <c r="M407" i="38" s="1"/>
  <c r="L969" i="35"/>
  <c r="L966" i="35"/>
  <c r="L963" i="35"/>
  <c r="L914" i="35"/>
  <c r="N914" i="35" s="1"/>
  <c r="L883" i="35"/>
  <c r="L792" i="35"/>
  <c r="L785" i="35"/>
  <c r="L766" i="35"/>
  <c r="R13" i="43" l="1"/>
  <c r="R15" i="40"/>
  <c r="M963" i="35"/>
  <c r="N963" i="35"/>
  <c r="M792" i="35"/>
  <c r="P792" i="35" s="1"/>
  <c r="N792" i="35"/>
  <c r="M966" i="35"/>
  <c r="N966" i="35"/>
  <c r="M883" i="35"/>
  <c r="N883" i="35"/>
  <c r="M969" i="35"/>
  <c r="N969" i="35"/>
  <c r="M785" i="35"/>
  <c r="P785" i="35" s="1"/>
  <c r="N785" i="35"/>
  <c r="M766" i="35"/>
  <c r="O766" i="35" s="1"/>
  <c r="P766" i="35" s="1"/>
  <c r="N766" i="35"/>
  <c r="I462" i="35" l="1"/>
  <c r="M462" i="35" s="1"/>
  <c r="I461" i="35"/>
  <c r="M461" i="35" s="1"/>
  <c r="I458" i="35"/>
  <c r="M458" i="35" s="1"/>
  <c r="I457" i="35"/>
  <c r="M457" i="35" s="1"/>
  <c r="I619" i="38"/>
  <c r="M619" i="38" s="1"/>
  <c r="I578" i="38"/>
  <c r="M578" i="38" s="1"/>
  <c r="I510" i="38"/>
  <c r="M510" i="38" s="1"/>
  <c r="L386" i="35" l="1"/>
  <c r="N386" i="35" s="1"/>
  <c r="L283" i="35"/>
  <c r="N283" i="35" s="1"/>
  <c r="L251" i="35"/>
  <c r="N251" i="35" s="1"/>
  <c r="L250" i="35"/>
  <c r="N250" i="35" s="1"/>
  <c r="L249" i="35"/>
  <c r="N249" i="35" s="1"/>
  <c r="L248" i="35"/>
  <c r="N248" i="35" s="1"/>
  <c r="L242" i="35"/>
  <c r="N242" i="35" s="1"/>
  <c r="M242" i="35" l="1"/>
  <c r="M248" i="35"/>
  <c r="M283" i="35"/>
  <c r="M249" i="35"/>
  <c r="M386" i="35"/>
  <c r="M250" i="35"/>
  <c r="M251" i="35"/>
  <c r="I23" i="35"/>
  <c r="M23" i="35" s="1"/>
  <c r="I22" i="35"/>
  <c r="M22" i="35" s="1"/>
  <c r="I21" i="35"/>
  <c r="M21" i="35" s="1"/>
  <c r="I11" i="35"/>
  <c r="M11" i="35" s="1"/>
</calcChain>
</file>

<file path=xl/sharedStrings.xml><?xml version="1.0" encoding="utf-8"?>
<sst xmlns="http://schemas.openxmlformats.org/spreadsheetml/2006/main" count="17492" uniqueCount="3869">
  <si>
    <t>STT</t>
  </si>
  <si>
    <t>Tên đường</t>
  </si>
  <si>
    <t>Đoạn đường</t>
  </si>
  <si>
    <t>Ghi chú</t>
  </si>
  <si>
    <t>Từ</t>
  </si>
  <si>
    <t>Đến</t>
  </si>
  <si>
    <t>I.1</t>
  </si>
  <si>
    <t>Phường Nghĩa Tân</t>
  </si>
  <si>
    <t>Đường Nguyễn Tất Thành</t>
  </si>
  <si>
    <t>Quốc lộ 14</t>
  </si>
  <si>
    <t>Hết đường đôi (cầu Đắk Tíh 2)</t>
  </si>
  <si>
    <t>Đường 23/ 3</t>
  </si>
  <si>
    <t>Đường Nguyễn Tất Thành (đường vào Bộ đội biên phòng)</t>
  </si>
  <si>
    <t>Cầu Đắk Nông</t>
  </si>
  <si>
    <t>Đường Phạm Ngọc Thạch</t>
  </si>
  <si>
    <t>Đường 23/3 (cầu Đắk Nông)</t>
  </si>
  <si>
    <t>Đường 23/3 (quán lẩu bò Thắng)</t>
  </si>
  <si>
    <t>Đường Quang Trung</t>
  </si>
  <si>
    <t>Đường 23/3</t>
  </si>
  <si>
    <t>Đường Đinh Tiên Hoàng</t>
  </si>
  <si>
    <t>Đường Lê Duẩn (Đăm Bri cũ)</t>
  </si>
  <si>
    <t>Đường Nguyễn Tất Thành (Ngã ba Sùng Đức)</t>
  </si>
  <si>
    <t>Hết đường</t>
  </si>
  <si>
    <t>Hết đường 3/2</t>
  </si>
  <si>
    <t>Đường Phan Kế Bính</t>
  </si>
  <si>
    <t>Đường Lê Duẩn</t>
  </si>
  <si>
    <t>Đường Tô Hiến Thành</t>
  </si>
  <si>
    <t>Đường Trần Hưng Đạo</t>
  </si>
  <si>
    <t>Đường Nguyễn Trung Trực</t>
  </si>
  <si>
    <t>Ngã ba Trần Hưng Đạo - Nguyễn Trung Trực</t>
  </si>
  <si>
    <t>Ngã tư Trần Hưng Đạo - Nguyễn Trung Trực - đường 41</t>
  </si>
  <si>
    <t>Đường Cao Bá Quát</t>
  </si>
  <si>
    <t>Đường Võ Văn Tần</t>
  </si>
  <si>
    <t>Hết đường nhựa</t>
  </si>
  <si>
    <t>Đường nhựa (Lê Thánh Tông cũ)</t>
  </si>
  <si>
    <t>Giáp ranh giới phường Nghĩa Trung</t>
  </si>
  <si>
    <t>Cầu gãy (giáp ranh xã Đắk Nia)</t>
  </si>
  <si>
    <t>Khu Tái định cư Sùng Đức, Phường Nghĩa Tân</t>
  </si>
  <si>
    <t>Nội các Tuyến đường nhựa</t>
  </si>
  <si>
    <t>Tà luy dương</t>
  </si>
  <si>
    <t>Tà luy âm</t>
  </si>
  <si>
    <t>Khu Tái định cư Biên Phòng, Phường Nghĩa Tân</t>
  </si>
  <si>
    <t>Khu Tái định cư Công An, Phường Nghĩa Tân</t>
  </si>
  <si>
    <t>Đường Tôn Đức Thắng (Bắc Nam giai đoạn 2)</t>
  </si>
  <si>
    <t>Suối Đắk Nông (cũ)</t>
  </si>
  <si>
    <t>Đất ở các khu dân cư còn lại</t>
  </si>
  <si>
    <t>22.1</t>
  </si>
  <si>
    <t>Đất ở ven các đường nhựa, bê tông</t>
  </si>
  <si>
    <t>Tổ dân phố 1, 2</t>
  </si>
  <si>
    <t>Các tổ dân phố còn lại của phường</t>
  </si>
  <si>
    <t>22.2</t>
  </si>
  <si>
    <t>Đất ở ven các đường đất thông 2 đầu</t>
  </si>
  <si>
    <t>22.3</t>
  </si>
  <si>
    <t>Đất ở ven các đường đất cụt</t>
  </si>
  <si>
    <t>Quốc lộ 14 cũ</t>
  </si>
  <si>
    <t>Đường nội bộ khu tái định cư Công an tỉnh (tiếp giáp đường Nguyễn Tất Thành thuộc Tổ dân phố 4)</t>
  </si>
  <si>
    <t>Hết các đường nội bộ</t>
  </si>
  <si>
    <t>Đường Tổ dân phố 2</t>
  </si>
  <si>
    <t>Đường tránh đô thị Gia Nghĩa</t>
  </si>
  <si>
    <t>Giáp ranh phường Nghĩa Phú</t>
  </si>
  <si>
    <t>Giáp ranh phường Nghĩa Trung</t>
  </si>
  <si>
    <t>I.2</t>
  </si>
  <si>
    <t>Phường Nghĩa Phú</t>
  </si>
  <si>
    <t>Giáp ranh xã Quảng Thành</t>
  </si>
  <si>
    <t>Khách sạn Hồng Liên</t>
  </si>
  <si>
    <t>Đường Hai Bà Trưng</t>
  </si>
  <si>
    <t>Cây xăng Nam Tây Nguyên</t>
  </si>
  <si>
    <t>Hết đường đôi (cầu Đắk Tít 2)</t>
  </si>
  <si>
    <t>Đường Lê Hồng Phong (Đường vào mỏ đá 739 cũ)</t>
  </si>
  <si>
    <t>Đường vòng cầu vượt</t>
  </si>
  <si>
    <t>Hết Công an phường Nghĩa Phú</t>
  </si>
  <si>
    <t>Cầu vượt</t>
  </si>
  <si>
    <t>Đường An Dương Vương (Đường đi xã Đắk R’Moan)</t>
  </si>
  <si>
    <t>Ngã ba đường mới đi vào xã Đắk R'Moan</t>
  </si>
  <si>
    <t>Giáp ranh giới xã Đắk R'moan</t>
  </si>
  <si>
    <t>Đường An Dương Vương cũ (đoạn đường cụt)</t>
  </si>
  <si>
    <t>Đường vành đai Tổ dân phố 1</t>
  </si>
  <si>
    <t>Giáp ranh giới xã Quảng Thành</t>
  </si>
  <si>
    <t>Công an tỉnh</t>
  </si>
  <si>
    <t>Doanh trại cơ quan quân sự thị xã</t>
  </si>
  <si>
    <t>Hết hội trường tổ dân phố 4</t>
  </si>
  <si>
    <t>Đập nước (hết đường nhựa)</t>
  </si>
  <si>
    <t>Đường Quốc lộ 14 (cũ) đoạn đi qua Công ty Văn Tứ</t>
  </si>
  <si>
    <t>Đường Tổ dân phố 7</t>
  </si>
  <si>
    <t>Giáp ranh xã Đắk R'Moan</t>
  </si>
  <si>
    <t>Đường đi vào khu biên phòng và nội khu tái định cư</t>
  </si>
  <si>
    <t>13.1</t>
  </si>
  <si>
    <t>Tổ dân phố 5</t>
  </si>
  <si>
    <t>13.2</t>
  </si>
  <si>
    <t>13.3</t>
  </si>
  <si>
    <t>Đường nội bộ khu tái định cư Ban chỉ huy Quân sự thị xã Gia Nghĩa</t>
  </si>
  <si>
    <t>I.3</t>
  </si>
  <si>
    <t>Phường Nghĩa Đức</t>
  </si>
  <si>
    <t>Trần Phú (Tỉnh lộ 684 cũ)</t>
  </si>
  <si>
    <t>Đường Lê Thị Hồng Gấm (23/3 cũ)</t>
  </si>
  <si>
    <t>Đường Hàm Nghi</t>
  </si>
  <si>
    <t>Đường Nguyễn Trãi (Nguyễn Văn Trỗi cũ)</t>
  </si>
  <si>
    <t>Đường 23/3 (chân cầu Đắk Nông cũ)</t>
  </si>
  <si>
    <t>Đường 23/3 (chân cầu Đắk Nông mới)</t>
  </si>
  <si>
    <t>Đường sau nhà Công vụ</t>
  </si>
  <si>
    <t>Chân bờ kè hồ</t>
  </si>
  <si>
    <t>Đoạn đường đất còn lại</t>
  </si>
  <si>
    <t>Đường bên hông nhà Công vụ</t>
  </si>
  <si>
    <t>Đường 23/3 (Gần đường Nguyễn Văn Trỗi)</t>
  </si>
  <si>
    <t>Cổng trường Nguyễn Thị Minh Khai</t>
  </si>
  <si>
    <t>Km 0 (Đường 23/3)</t>
  </si>
  <si>
    <t>Km 1</t>
  </si>
  <si>
    <t>Km 4</t>
  </si>
  <si>
    <t>Km 4 (tiếp giáp với đường Trần Phú)</t>
  </si>
  <si>
    <t>Đường Lý Thái Tổ (đường D1 cũ)</t>
  </si>
  <si>
    <t>Đường Ama Jhao (đường D2 cũ) + Đường Cao Thắng</t>
  </si>
  <si>
    <t>Đường hẻm nối với đường Ama Jhao</t>
  </si>
  <si>
    <t>Hết đất nhà ông Trần Văn Diêu</t>
  </si>
  <si>
    <t>Đường Nguyễn Khuyến</t>
  </si>
  <si>
    <t>Đường Lương Thế Vinh</t>
  </si>
  <si>
    <t>Hết đường Lương Thế Vinh</t>
  </si>
  <si>
    <t>Đường Tản Đà</t>
  </si>
  <si>
    <t>Đường Hàm Nghi (Trục D1)</t>
  </si>
  <si>
    <t>Đường Y Jút (Trục N3)</t>
  </si>
  <si>
    <t>Đường Trần Khánh Dư</t>
  </si>
  <si>
    <t>Đường Nguyễn Thượng Hiền</t>
  </si>
  <si>
    <t>Đường Trần Đại Nghĩa</t>
  </si>
  <si>
    <t>Đường Y Jút</t>
  </si>
  <si>
    <t>Giáp đường dây 500KV (hết đường)</t>
  </si>
  <si>
    <t>Đường Nguyễn Trường Tộ</t>
  </si>
  <si>
    <t>Đường Hoàng Diệu</t>
  </si>
  <si>
    <t>Đường Y Jút (giáp đường dây 500KV)</t>
  </si>
  <si>
    <t>Khu Tái định cư đồi Đắk Nur</t>
  </si>
  <si>
    <t>Nội các tuyến đường nhựa</t>
  </si>
  <si>
    <t>Nội tuyến đường nhựa</t>
  </si>
  <si>
    <t>Trục đường sau đồi đất sét (Nội tuyến đường nhựa)</t>
  </si>
  <si>
    <t>Bổ sung</t>
  </si>
  <si>
    <t>Phường Nghĩa Thành</t>
  </si>
  <si>
    <t>Đường Phan Bội Châu</t>
  </si>
  <si>
    <t>Đường Võ Thị Sáu (Thị đội)</t>
  </si>
  <si>
    <t>Đường Nguyễn Tất Thành (đường vào bộ đội biên phòng)</t>
  </si>
  <si>
    <t>Đường Ngô Mây</t>
  </si>
  <si>
    <t>Đường Lý Tự Trọng</t>
  </si>
  <si>
    <t>Đường Tống Duy Tân</t>
  </si>
  <si>
    <t>Đường Tôn Đức Thắng</t>
  </si>
  <si>
    <t>Đường Nguyễn Tri Phương (Hùng Vương cũ)</t>
  </si>
  <si>
    <t>Đường Chu Văn An</t>
  </si>
  <si>
    <t>Đường Huỳnh Thúc Kháng (Trương Công Định Cũ)</t>
  </si>
  <si>
    <t>Đường 23/3 - Nguyễn Tri Phương</t>
  </si>
  <si>
    <t>Đường Tôn Đức Thắng (Hai Bà Trưng Cũ)</t>
  </si>
  <si>
    <t>Đường Trương Định (Lý Thường Kiệt Cũ)</t>
  </si>
  <si>
    <t>Cổng trại giam công an huyện (cũ)</t>
  </si>
  <si>
    <t>Đường Huỳnh Thúc Kháng (Trần Hưng Đạo Cũ)</t>
  </si>
  <si>
    <t>Hết chợ thị xã</t>
  </si>
  <si>
    <t>Vào 50m (đường đi vào chùa Pháp Hoa)</t>
  </si>
  <si>
    <t>Đường đi sân Bay cũ</t>
  </si>
  <si>
    <t>Đường Đào Duy Từ</t>
  </si>
  <si>
    <t>Đường Bà Triệu</t>
  </si>
  <si>
    <t>Đường Nguyễn Tri Phương</t>
  </si>
  <si>
    <t>Đường Huỳnh Thúc Kháng</t>
  </si>
  <si>
    <t>Đường Võ Thị Sáu</t>
  </si>
  <si>
    <t>Đường Tôn Đức Thắng (Hai Bà Trưng cũ)</t>
  </si>
  <si>
    <t>Đường Quanh Chợ</t>
  </si>
  <si>
    <t>Đường Nguyễn Viết Xuân</t>
  </si>
  <si>
    <t>Đường Mạc Thị Bưởi</t>
  </si>
  <si>
    <t>Hết hồ Thiên Nga (Hồ Vịt cũ)</t>
  </si>
  <si>
    <t>Đường đất (Nhà hàng Dốc Võng)</t>
  </si>
  <si>
    <t>Ngã tư đường Ngô Mây</t>
  </si>
  <si>
    <t>Đường Nguyễn Viết Xuân (đường tổ dân phố 3)</t>
  </si>
  <si>
    <t>Đường vành đai hồ phường Nghĩa Thành</t>
  </si>
  <si>
    <t>Đường nội thị</t>
  </si>
  <si>
    <t>Trường THCS Trần Phú</t>
  </si>
  <si>
    <t>Nhà ông Cư</t>
  </si>
  <si>
    <t>Nhà ông Hào</t>
  </si>
  <si>
    <t>Đường Tống Duy Tân (nhà ông Luyện) đến đường chính</t>
  </si>
  <si>
    <t>Chợ vào 50m (đường đi vào chùa Pháp Hoa)</t>
  </si>
  <si>
    <t>Chùa Pháp Hoa</t>
  </si>
  <si>
    <t>Nhà ông Dũng Tầm</t>
  </si>
  <si>
    <t>Nhà Thủy Lân</t>
  </si>
  <si>
    <t>25.1</t>
  </si>
  <si>
    <t>Tổ dân phố 1, 2, 3, 4, 5, 6, 10</t>
  </si>
  <si>
    <t>25.2</t>
  </si>
  <si>
    <t>25.3</t>
  </si>
  <si>
    <t>Phường Nghĩa Trung</t>
  </si>
  <si>
    <t>Ngân hàng đầu tư</t>
  </si>
  <si>
    <t>Đường Nguyễn Văn Trỗi (Lê Lợi cũ)</t>
  </si>
  <si>
    <t>Lê Thánh Tông</t>
  </si>
  <si>
    <t>Đường Lê Lai</t>
  </si>
  <si>
    <t>Đường Điện Biên Phủ</t>
  </si>
  <si>
    <t>Cuối đường</t>
  </si>
  <si>
    <t>Đường Y Bih Alêô (N’Trang Lơng cũ)</t>
  </si>
  <si>
    <t>Lê Thị Hồng Gấm (Đường 23/3 cũ)</t>
  </si>
  <si>
    <t>Đường Tôn Đức Thắng (Bắc - Nam giai đoạn 2)</t>
  </si>
  <si>
    <t>Đường Phạm Văn Đồng (Lê Thánh Tông cũ)</t>
  </si>
  <si>
    <t>Nghĩa địa</t>
  </si>
  <si>
    <t>Đường Hùng Vương (Quốc lộ 28 cũ)</t>
  </si>
  <si>
    <t>Hết Bệnh viện</t>
  </si>
  <si>
    <t>Cầu lò gạch (hết đường đôi)</t>
  </si>
  <si>
    <t>Đường Phan Đăng Lưu (Đường N1 cũ)</t>
  </si>
  <si>
    <t>Đường Vũ Anh Ba (Đường N3 cũ)</t>
  </si>
  <si>
    <t>Đường Điểu Ong</t>
  </si>
  <si>
    <t>Đường 23/3 (Sở Thông tin và Truyền thông)</t>
  </si>
  <si>
    <t>Đường Võ Văn Kiệt</t>
  </si>
  <si>
    <t>Đường Tản Đà (trục N1 cũ)</t>
  </si>
  <si>
    <t>Đường Tôn Thất Tùng (Trục N7)</t>
  </si>
  <si>
    <t>Đường Kim Đồng</t>
  </si>
  <si>
    <t>Đường Tôn Thất Tùng</t>
  </si>
  <si>
    <t>Đường Phan Đình Phùng</t>
  </si>
  <si>
    <t>Giao giữa Nguyễn Thượng Hiền và Hoàng Diệu</t>
  </si>
  <si>
    <t>Đường Y Nuê</t>
  </si>
  <si>
    <t>Đường Hoàng Văn Thụ</t>
  </si>
  <si>
    <t>Đường Ngô Thì Nhậm</t>
  </si>
  <si>
    <t>Đường Trục N21</t>
  </si>
  <si>
    <t>Đường Ngô Tất Tố</t>
  </si>
  <si>
    <t>Đường đất (giáp bưu điện tỉnh và Công ty Gia Nghĩa)</t>
  </si>
  <si>
    <t>Chân cầu Đắk Nông</t>
  </si>
  <si>
    <t>Suối Đắk Nông</t>
  </si>
  <si>
    <t>Giáp ranh giới phường Nghĩa Tân</t>
  </si>
  <si>
    <t>Đường vào khu tái định cư 23 ha</t>
  </si>
  <si>
    <t>Đường Phan Đăng Lưu</t>
  </si>
  <si>
    <t>Đất ở khu tái định cư 23 ha (giai đoạn 1)</t>
  </si>
  <si>
    <t>Đất ở khu tái định cư 23 ha (giai đoạn 2)</t>
  </si>
  <si>
    <t>Nội Tuyến đường nhựa (Trục số 5)</t>
  </si>
  <si>
    <t>Tổ dân phố 2, 3</t>
  </si>
  <si>
    <t>Đường nối bệnh viện Đa khoa tỉnh</t>
  </si>
  <si>
    <t>Đoạn nối tiếp đường Võ Văn Kiệt (hết đường nhựa)</t>
  </si>
  <si>
    <t>Đường Nguyễn Thái Học</t>
  </si>
  <si>
    <t>Đường nhựa</t>
  </si>
  <si>
    <t>Ranh giới huyện Đắk Song</t>
  </si>
  <si>
    <t>Hết cây xăng dầu Quang Phước</t>
  </si>
  <si>
    <t>Đầu đường đôi (đường Nguyễn Tất Thành)</t>
  </si>
  <si>
    <t>Giáp ranh giới phường Nghĩa Thành</t>
  </si>
  <si>
    <t>Đường liên thôn</t>
  </si>
  <si>
    <t>Thủy điện Việt Nguyên (Đắk Nông 1)</t>
  </si>
  <si>
    <t>Đường vành đai Quảng Thành (giáp phường Nghĩa Phú)</t>
  </si>
  <si>
    <t>Đường nội thôn</t>
  </si>
  <si>
    <t>Giáp phường Nghĩa Thành</t>
  </si>
  <si>
    <t>Cuối đường bê tông</t>
  </si>
  <si>
    <t>Thôn Nghĩa Tín</t>
  </si>
  <si>
    <t>Thôn Nghĩa Hòa</t>
  </si>
  <si>
    <t>Xã Đắk Nia</t>
  </si>
  <si>
    <t>Quốc lộ 28</t>
  </si>
  <si>
    <t>2.1</t>
  </si>
  <si>
    <t>2.2</t>
  </si>
  <si>
    <t>2.3</t>
  </si>
  <si>
    <t>Đường vào bon Bu sop, Njriêng</t>
  </si>
  <si>
    <t>Đường từ điện tử Lượng</t>
  </si>
  <si>
    <t>Đường trước cửa UBND hướng ra trường Họa Mi</t>
  </si>
  <si>
    <t>Đường vào thôn Đắk Tân</t>
  </si>
  <si>
    <t>Đường vào thôn Phú Xuân</t>
  </si>
  <si>
    <t>Đường vào bon Srê Ú</t>
  </si>
  <si>
    <t>Hết đường bê tông</t>
  </si>
  <si>
    <t>Khu tái định cư Làng Quân nhân</t>
  </si>
  <si>
    <t>Xã Đắk R'moan</t>
  </si>
  <si>
    <t>Đường liên phường Nghĩa Phú - Đắk R'moan</t>
  </si>
  <si>
    <t>Đất ở ven các đường nhựa liên thôn, liên xã</t>
  </si>
  <si>
    <t>Đất ở ven các đường đất còn lại (đường cụt)</t>
  </si>
  <si>
    <t>II.1</t>
  </si>
  <si>
    <t>Đường Lê Thánh Tông</t>
  </si>
  <si>
    <t>Đường Hùng Vương</t>
  </si>
  <si>
    <t>II.2</t>
  </si>
  <si>
    <t>Quốc Lộ 14</t>
  </si>
  <si>
    <t>II.3</t>
  </si>
  <si>
    <t>Đường vào ngầm 18</t>
  </si>
  <si>
    <t>Hết trường Nguyễn Bỉnh Khiêm</t>
  </si>
  <si>
    <t>II.4</t>
  </si>
  <si>
    <t>II.5</t>
  </si>
  <si>
    <t>Điều chỉnh tuyến</t>
  </si>
  <si>
    <t>Điều chỉnh giá</t>
  </si>
  <si>
    <t>II</t>
  </si>
  <si>
    <t>Khu tái định cư B</t>
  </si>
  <si>
    <t>Giáp ranh xã Đắk Ha</t>
  </si>
  <si>
    <t>Giáp ranh xã Quảng Khê</t>
  </si>
  <si>
    <t>Đường Quốc lộ 14</t>
  </si>
  <si>
    <t>Ranh giới xã Quảng Thành - Gia Nghĩa</t>
  </si>
  <si>
    <t>Điều chỉnh tuyến, giá</t>
  </si>
  <si>
    <t xml:space="preserve">Bổ sung </t>
  </si>
  <si>
    <t>Đường Phạm Văn Đồng</t>
  </si>
  <si>
    <t>Đường Nguyễn Hữu Thọ</t>
  </si>
  <si>
    <t>Giáp phường Nghĩa Phú (Mỏ đá)</t>
  </si>
  <si>
    <t>Đất ở khu dân cư còn lại thôn Nghĩa Tín, Nghĩa Hòa, Tân Tiến, Tân Lập, Tân Thịnh (đường thông 2 đầu)</t>
  </si>
  <si>
    <t>Đất ở khu dân cư còn lại thôn Nghĩa Tín, Nghĩa Hòa, Tân Tiến, Tân Lập, Tân Thịnh (đường cụt)</t>
  </si>
  <si>
    <t>Các tuyến đường nhựa, đường bê tông nông thôn còn lại</t>
  </si>
  <si>
    <t xml:space="preserve">Cầu Lò Gạch (giáp ranh phường Nghĩa Trung) </t>
  </si>
  <si>
    <t>Ngã ba đường vào Bon Srê Ú</t>
  </si>
  <si>
    <t>Các tuyến đường nhựa liên thôn, liên xã</t>
  </si>
  <si>
    <t>Đường vành đai vào thôn Nghĩa Thuận, thôn Nam Rạ đến giáp ranh phường Nghĩa Đức</t>
  </si>
  <si>
    <t>Ngã ba đường vào Khu nông nghiệp ứng dụng công nghệ cao tỉnh Đắk Nông</t>
  </si>
  <si>
    <t>Ngã ba nhà ông Cao Văn Hướng (thôn Năm Rạ)</t>
  </si>
  <si>
    <t>Giáp ranh phường Nghĩa Đức</t>
  </si>
  <si>
    <t>Cổng chào Nghĩa trang thị xã</t>
  </si>
  <si>
    <t>Ra thôn Nghĩa Thuận</t>
  </si>
  <si>
    <t>Điện tử Lượng</t>
  </si>
  <si>
    <t>Các tuyến đường nhựa, bê tông còn lại</t>
  </si>
  <si>
    <t>Đất ở tại các tuyến đường đất</t>
  </si>
  <si>
    <t>Đường đất cụt</t>
  </si>
  <si>
    <t>Đường nhựa thôn cây Xoài</t>
  </si>
  <si>
    <t>Cầu gãy</t>
  </si>
  <si>
    <t>Dốc 3 tầng</t>
  </si>
  <si>
    <t>Khu tái định cư Thủy điện Đắk R'tih</t>
  </si>
  <si>
    <t>Giáp phường Nghĩa Phú</t>
  </si>
  <si>
    <t>Km 7</t>
  </si>
  <si>
    <t>Km 5</t>
  </si>
  <si>
    <t>Đất ven đường nhựa, đường bê tông còn lại</t>
  </si>
  <si>
    <t>Cầu Đắk R’Tih (+)</t>
  </si>
  <si>
    <t xml:space="preserve">Cầu Đắk R’Tih (-) </t>
  </si>
  <si>
    <t>Ngã ba đường vào Thủy điện Đồng Nai 4 - Trạm Y tế xã Quảng Khê</t>
  </si>
  <si>
    <t>Giáp ranh thị xã Gia Nghĩa</t>
  </si>
  <si>
    <t>Đến hết đất khu công nghiệp BMC Đắk Nông</t>
  </si>
  <si>
    <t>Đơn vị tính: 1000 đồng/m2</t>
  </si>
  <si>
    <t>Giá huyện đề xuất</t>
  </si>
  <si>
    <t>NỘI DUNG</t>
  </si>
  <si>
    <t>Giá thị trường</t>
  </si>
  <si>
    <t>Chia đoạn ra từ Đường Tránh đô thị</t>
  </si>
  <si>
    <t xml:space="preserve">Điều chỉnh giá,      </t>
  </si>
  <si>
    <t>Đường vào Bộ đội biên phòng</t>
  </si>
  <si>
    <t>Hết địa phận Thị xã Gia Nghĩa</t>
  </si>
  <si>
    <t>Tịnh xá Ngọc Thiền</t>
  </si>
  <si>
    <t>Ngã tư Lê Duẩn (Văn phòng - Nhà điều hành dự án Thủy điện Đắk Tih)</t>
  </si>
  <si>
    <t>Đường Quang Trung (trụ sở UBND phường Nghĩa Tân)</t>
  </si>
  <si>
    <t>Thủy điện Đắk Nông (hết đường nhựa)</t>
  </si>
  <si>
    <t>Ngã rẽ vào công ty Văn Tứ</t>
  </si>
  <si>
    <t>Hết ranh giới Thị xã Gia Nghĩa</t>
  </si>
  <si>
    <t>Ngã ba đường An Dương Vương đi vào xã Đắk R’Moan</t>
  </si>
  <si>
    <t>Bờ kè thủy điện Đắk R’Tíh</t>
  </si>
  <si>
    <t>Đất ở ven các đường đất còn lại thông hai đầu</t>
  </si>
  <si>
    <t>Hết Sở Kế hoạch - Đầu tư</t>
  </si>
  <si>
    <t>Bùng binh</t>
  </si>
  <si>
    <t>Đường N’Trang Lơng (Nguyễn Văn Trỗi cũ)</t>
  </si>
  <si>
    <t>Đường rẽ vào UBND phường</t>
  </si>
  <si>
    <t>Đường vào trường Nguyễn Thị Minh Khai</t>
  </si>
  <si>
    <t>Đường vào các tổ an ninh, tổ dân phố</t>
  </si>
  <si>
    <t>Cầu Bà Thống</t>
  </si>
  <si>
    <t>Rẽ trái đến đường N'Trang Lơng</t>
  </si>
  <si>
    <t>Hết đường vòng nối với đường 23/3 (gần Sở Nội vụ)</t>
  </si>
  <si>
    <t>Đường N’Trang Lơng</t>
  </si>
  <si>
    <t>Đường Hoàng Hoa Thám</t>
  </si>
  <si>
    <t>Hết nhà hộ sinh Đức Hạnh</t>
  </si>
  <si>
    <t>Phan Bội Châu (Đường Liên Thôn Nghĩa Tín cũ)</t>
  </si>
  <si>
    <t>Đường Tôn Đức Thắng (Trục Bắc - Nam và một đoạn Hai Bà Trưng cũ)</t>
  </si>
  <si>
    <t>Giáp đường Tôn Đức Thắng</t>
  </si>
  <si>
    <t>Đường Ngô Mây (Trạm y tế)</t>
  </si>
  <si>
    <t>Đường 23/3 (Vào Tỉnh ủy)</t>
  </si>
  <si>
    <t>Hết đất khách sạn Sunrise</t>
  </si>
  <si>
    <t>Cổng Trường Nội trú N’Trang Lơng (đường vào khách sạn Lost)</t>
  </si>
  <si>
    <t>Tách tuyến, điều chỉnh giá</t>
  </si>
  <si>
    <t>Đường Tôn Đức Thắng (Lê Thánh Tông cũ)</t>
  </si>
  <si>
    <t>Ngã ba Tỉnh ủy</t>
  </si>
  <si>
    <t xml:space="preserve">Hết đường nhựa cũ </t>
  </si>
  <si>
    <t>Đường Nguyễn Hữu Thọ (Trục N2)</t>
  </si>
  <si>
    <t>Đường Y Jut (trục N3)</t>
  </si>
  <si>
    <t>Giao của đường Y Jút - Tôn Thất Tùng</t>
  </si>
  <si>
    <t>Đường Trần Nhật Duật</t>
  </si>
  <si>
    <t>Đường Kim Đồng và Nguyễn Thượng Hiền</t>
  </si>
  <si>
    <t>Đường Nguyễn Đức Cảnh</t>
  </si>
  <si>
    <t>Đường Y Ngông Niê K’Đăm</t>
  </si>
  <si>
    <t>Giao giữa Phan Đình Phùng và Trần Khánh Dư</t>
  </si>
  <si>
    <t>Giao giữa Tôn Thất Tùng và Hoàng Diệu</t>
  </si>
  <si>
    <t>Đường Đường Phan Đình Phùng</t>
  </si>
  <si>
    <t>Đường Phan Đình Giót</t>
  </si>
  <si>
    <t>Đất ở ven các đường nhựa, bê tông còn lại</t>
  </si>
  <si>
    <t>Giá đất giai đoạn 2015-2019</t>
  </si>
  <si>
    <t xml:space="preserve">Điều chỉnh giá, Tách đoạn từ Đường vào thôn Nghĩa Thuận (Giáp QL) đến Giáp địa phận phường Nghĩa Đức </t>
  </si>
  <si>
    <t>Quốc lộ 28 (Tỉnh lộ 684 cũ)</t>
  </si>
  <si>
    <t xml:space="preserve">BẢNG GIÁ ĐẤT ĐỐI VỚI ĐẤT Ở ĐÔ THỊ TRÊN ĐỊA BÀN TỈNH ĐẮK NÔNG </t>
  </si>
  <si>
    <t>PHỤ LỤC SỐ II</t>
  </si>
  <si>
    <t>Hệ số năm 2019</t>
  </si>
  <si>
    <t>So sánh</t>
  </si>
  <si>
    <t>27.1</t>
  </si>
  <si>
    <t>27.2</t>
  </si>
  <si>
    <t>27.3</t>
  </si>
  <si>
    <t>Đường vào Nghĩa Bình</t>
  </si>
  <si>
    <t>Hết ngã ba Sùng Đức + 100m</t>
  </si>
  <si>
    <t>Ngã ba giao nhau với đường 3/2</t>
  </si>
  <si>
    <t>Nội các tuyến đường đất</t>
  </si>
  <si>
    <t>Khu Tái định cư Ngân hàng, Phường Nghĩa Tân</t>
  </si>
  <si>
    <t>Giáp phường Nghĩa Phú (khu nhà ở Công an tỉnh)</t>
  </si>
  <si>
    <t>Đất nhà ông Tân</t>
  </si>
  <si>
    <t>Đất nhà bà Ánh</t>
  </si>
  <si>
    <t>Đất nhà ông Nguyễn Văn Hùng</t>
  </si>
  <si>
    <t>Đường đất thông hai đầu</t>
  </si>
  <si>
    <t>Các tuyến đường nhánh từ Quốc lộ 28 đi vào trung tâm các thôn, bon</t>
  </si>
  <si>
    <t>Đường vào bon Phai Col Pru Đăng (Đấu nối với Quốc lộ 28)</t>
  </si>
  <si>
    <t>Đấu nối với Quốc lộ 28</t>
  </si>
  <si>
    <t>Đường vào Trang trại Gia Trung (bon Srê Ú, đấu nối đường Quốc lộ 28)</t>
  </si>
  <si>
    <t>Đường thôn Nghĩa Hòa (Đấu nối với Quốc lộ 28)</t>
  </si>
  <si>
    <t>Đường Quốc lộ 28</t>
  </si>
  <si>
    <t>Đường Quốc lộ 28 (Tỉnh lộ 684 cũ)</t>
  </si>
  <si>
    <t>Ngã ba Trảng Tiến</t>
  </si>
  <si>
    <t>Ngã ba đường vào trường Phan Bội Châu</t>
  </si>
  <si>
    <t>Ngã ba đường vào trụ sở UBND xã</t>
  </si>
  <si>
    <t>Ngã ba đường vào thôn Đồng Tiến (Đấu nối với Quốc lộ 28)</t>
  </si>
  <si>
    <t>Ngã ba nhà bà Én</t>
  </si>
  <si>
    <t>Hết đường (Ngã ba cầu gãy)</t>
  </si>
  <si>
    <t>Qua ngã ba đường vào thác Diệu Thanh (Đến hết cây xăng nhà ông Long)</t>
  </si>
  <si>
    <t>Ngã năm Hoàng Diệu - Nguyễn Thượng Hiền</t>
  </si>
  <si>
    <t>Ngã năm Nguyễn Thượng Hiền - Nguyễn Trường Tộ</t>
  </si>
  <si>
    <t>Ngã năm Y Jút và Tôn Thất Tùng</t>
  </si>
  <si>
    <t>Ngã tư, Tổ dân phố 1 (Tổ 1, Khối 5 cũ)</t>
  </si>
  <si>
    <t>Nguyễn Trãi (Nguyễn Văn Trỗi cũ - Ngã tư Tổ 1, Khối 5)</t>
  </si>
  <si>
    <t>Đường Hai Bà Trưng (Ngã tư hồ thiên Nga)</t>
  </si>
  <si>
    <t>Hai Bà Trưng (Ngã tư hồ thiên Nga)</t>
  </si>
  <si>
    <t>Giáp ranh giới phường Nghĩa Trung (gần ngã ba thủy điện)</t>
  </si>
  <si>
    <t>Ngã ba rẽ vào Công ty Văn Tứ</t>
  </si>
  <si>
    <t>Ngã ba đường Nguyễn Tất Thành rẽ vào Công ty Văn Tứ</t>
  </si>
  <si>
    <t>Hết đường giáp ngã ba đường Nguyễn Tất Thành</t>
  </si>
  <si>
    <t>Ngã ba Nguyễn Trãi (nhà công vụ)</t>
  </si>
  <si>
    <t>Đường N’Trang Lơng (Ngã ba nhà công vụ)</t>
  </si>
  <si>
    <t>Ngã ba đường đi cầu Bà Thống</t>
  </si>
  <si>
    <t>Ngã ba đường hẻm nối với đường Ama Jhao</t>
  </si>
  <si>
    <t>Ngã ba chùa Pháp Hoa (Hùng Vương Cũ)</t>
  </si>
  <si>
    <t>Ngã ba Nghĩa Bình</t>
  </si>
  <si>
    <t>Ngã ba Ngô Mây (nhà ông Luân)</t>
  </si>
  <si>
    <t>Ngã ba Tỉnh ủy (đường Trần Hưng Đạo)</t>
  </si>
  <si>
    <t>Ngã ba nhà ông Tưởng Văn Viên</t>
  </si>
  <si>
    <t>Ngã ba (đường vào Thủy điện Đắk Nông)</t>
  </si>
  <si>
    <t>Ngã ba Tỉnh ủy (đoạn giao đường Nguyễn Văn Trỗi và đường Lê Lai)</t>
  </si>
  <si>
    <t>Tiếp giáp Quốc lộ14</t>
  </si>
  <si>
    <t>Đường Hai Bà Trưng (Quốc lộ14 cũ)</t>
  </si>
  <si>
    <t>Đường Hai Bà Trưng (Quốc lộ 14 Cũ)</t>
  </si>
  <si>
    <t>Ngã ba Nguyễn Tất Thành (Quốc lộ 14 Cũ)</t>
  </si>
  <si>
    <t>Đường vào khu hành chính xã (UBND xã giáp Quốc lộ 14)</t>
  </si>
  <si>
    <t>Cầu nhà bà Bé</t>
  </si>
  <si>
    <t>Đường vành đai vào thôn Đồng Tiến đi thôn Cây Xoài; tổ dân phố 5, phường Nghĩa Tân</t>
  </si>
  <si>
    <t>44.1</t>
  </si>
  <si>
    <t>44.2</t>
  </si>
  <si>
    <t>44.3</t>
  </si>
  <si>
    <t>Đường Nguyễn Tất Thành (Quốc lộ 14 cũ)</t>
  </si>
  <si>
    <t>Đường vào tổ dân phố 4, phường Nghĩa Tân (đường số 90)</t>
  </si>
  <si>
    <t>Hết điện lực Gia Nghĩa</t>
  </si>
  <si>
    <t>Ngã ba Phan Bội Châu ( ngã ba Nghĩa Tín Cũ)</t>
  </si>
  <si>
    <t>Hết Công an tỉnh</t>
  </si>
  <si>
    <t>Đường tổ dân phố 2</t>
  </si>
  <si>
    <t>Đường tổ dân phố 3</t>
  </si>
  <si>
    <t>Đường tổ dân phố 4</t>
  </si>
  <si>
    <t>Khu tái định cư Đắk Nur B</t>
  </si>
  <si>
    <t>Giá đất hiện hành (đã nhân hệ số)</t>
  </si>
  <si>
    <t xml:space="preserve">Hết chợ thị xã </t>
  </si>
  <si>
    <t>Khu tái định cư 23 ha (hết trường Chính trị tỉnh)</t>
  </si>
  <si>
    <t>Đường trước Trường tiểu học Phan Chu Trinh</t>
  </si>
  <si>
    <t>Khu tái định cư Công An</t>
  </si>
  <si>
    <t>Khu tái định cư Đắk Nia</t>
  </si>
  <si>
    <t>Dự án khu tái định cư Công an tỉnh (đường bê tông)</t>
  </si>
  <si>
    <t>Dự án khu tái định cư Công an tỉnh (đường nhựa)</t>
  </si>
  <si>
    <t>Ngầm 18</t>
  </si>
  <si>
    <t>Đất nhà ông Chi</t>
  </si>
  <si>
    <t>Km 0 (Ngã năm Lâm trường Quảng Khê) về hướng thị xã Gia Nghĩa</t>
  </si>
  <si>
    <t>Ngã ba đường vào kho đạn</t>
  </si>
  <si>
    <t>Ngã ba vào thôn Nghĩa Bình</t>
  </si>
  <si>
    <t>Hết đường (1.310m)</t>
  </si>
  <si>
    <t>Trung tâm giáo dục thường xuyên (đường Y Bih Alêô)</t>
  </si>
  <si>
    <t>Đường nhựa giao nhau với đường Nguyễn Hữu Thọ (song song với đường Y Jút, nằm trong khu tái định cư Đắk Nia)</t>
  </si>
  <si>
    <t>Ngà 3 đường 23/3 (Sở Thông tin và Truyền thông)</t>
  </si>
  <si>
    <t xml:space="preserve">Đường Lê Thị Hồng Gấm </t>
  </si>
  <si>
    <t>Km 6 (giáp ranh xã Đắk Ha)</t>
  </si>
  <si>
    <t>Ngã ba đường lên Sân Bay giao với đường Tôn Đức Thắng</t>
  </si>
  <si>
    <t>Đường 3/2 (đường vào Trung tâm hành chính thị xã Gia Nghĩa</t>
  </si>
  <si>
    <t>Hết đường Phan Kế Bính</t>
  </si>
  <si>
    <t>Hết đường Tô Hiến Thành</t>
  </si>
  <si>
    <t>Đường Trần Phú (Tỉnh lộ 684 cũ)</t>
  </si>
  <si>
    <t>Đường Lương Thế Vinh (Rẽ phải đến giáp ranh khu tái định cư đồi Đắk Nur)</t>
  </si>
  <si>
    <t>Đường Hai Bà Trưng (Quốc lộ 14 cũ)</t>
  </si>
  <si>
    <t>Đường Điểu Ong (đường trước Trung tâm Hội nghị tỉnh)</t>
  </si>
  <si>
    <t>Giáp xã Đắk R'moan</t>
  </si>
  <si>
    <t>Cầu Lò Gạch</t>
  </si>
  <si>
    <t xml:space="preserve">Đoạn đấu nối Quốc lộ 28 </t>
  </si>
  <si>
    <t>Ngã ba thôn Đắk Tân</t>
  </si>
  <si>
    <t>Tái định cư Đắk Nia - Đường vành đai</t>
  </si>
  <si>
    <t>V.4</t>
  </si>
  <si>
    <t>Xã Đắk Ha</t>
  </si>
  <si>
    <t>Ngã ba đường vào trạm Y tế xã</t>
  </si>
  <si>
    <t>Đến cây xăng Trọng Tiến Việt</t>
  </si>
  <si>
    <t>Trường trung học cơ sở Chu Văn An</t>
  </si>
  <si>
    <t xml:space="preserve">Ngã ba đường vào mỏ đá thôn 8 </t>
  </si>
  <si>
    <t>Đường vào cống 20 thôn 1</t>
  </si>
  <si>
    <t>Giáp ranh xã Quảng Sơn</t>
  </si>
  <si>
    <t>Đường Đắk Ha, Quảng Khê</t>
  </si>
  <si>
    <t>Giáp ranh Xã Quảng Khê</t>
  </si>
  <si>
    <t>Đất ở các đường liên Thôn, Bon đã rải nhựa</t>
  </si>
  <si>
    <t>Đất ở các tuyến đường bê tông các thôn</t>
  </si>
  <si>
    <t>Đất ở các đường liên Thôn, Bon cấp phối &gt;=3,5 mét)</t>
  </si>
  <si>
    <t>Đất ở các đường liên Thôn, Bon không cấp phối &gt;=3,5 mét)</t>
  </si>
  <si>
    <t>Đất ở các khu vực còn lại khác</t>
  </si>
  <si>
    <t>Xã Nhân Cơ</t>
  </si>
  <si>
    <t>Ranh giới xã Đắk Wer</t>
  </si>
  <si>
    <t>Đường vào tổ 9 thôn 7</t>
  </si>
  <si>
    <t>Hết trường Lê Đình Chinh</t>
  </si>
  <si>
    <t>Ngã ba đường vào xã Nhân Đạo</t>
  </si>
  <si>
    <t>UBND xã</t>
  </si>
  <si>
    <t>Cách ngã ba đường vào ngầm 18 (Hết đất nhà bà Đỗ Bé Năm)</t>
  </si>
  <si>
    <t>Qua ngã ba đường vào ngầm 18 (Hết đất nhà bà Phương Thảo thôn 5 )</t>
  </si>
  <si>
    <t>Cách ngã ba đường vào thác Diệu Thanh (Đến ranh giới đất nhà nghỉ Hồng Nhuận )</t>
  </si>
  <si>
    <t>Các đường nhánh tiếp giáp với Quốc lộ 14</t>
  </si>
  <si>
    <t>Đường vào xã Nhân Đạo</t>
  </si>
  <si>
    <t>Km 0 Quốc lộ14</t>
  </si>
  <si>
    <t>Hồ Nhân Cơ</t>
  </si>
  <si>
    <t>Giáp ranh xã Nhân Đạo và Đắk Wer</t>
  </si>
  <si>
    <t>Trường Mẫu giáo Hoa Mai</t>
  </si>
  <si>
    <t>Hết đất ông Bùi Văn Ngoan</t>
  </si>
  <si>
    <t>Nhà ông Hoạ</t>
  </si>
  <si>
    <t>Đất nhà bà Đoàn Thị Tỉnh</t>
  </si>
  <si>
    <t>Ngã ba Quốc lộ 14</t>
  </si>
  <si>
    <t>Đường vào thác Diệu Thanh</t>
  </si>
  <si>
    <t>Ngã ba (Quốc lộ 14)</t>
  </si>
  <si>
    <t>Hội trường thôn 8</t>
  </si>
  <si>
    <t>2.4</t>
  </si>
  <si>
    <t>Đường vào nghĩa địa thôn 8</t>
  </si>
  <si>
    <t>Km 0 (Quốc lộ 14) - Hết đất nhà ông Phú</t>
  </si>
  <si>
    <t>Giáp nghĩa địa thôn 8</t>
  </si>
  <si>
    <t>2.5</t>
  </si>
  <si>
    <t>Đường bên cạnh trụ sở lâm trường (Trụ sở UBND xã mới)</t>
  </si>
  <si>
    <t>Km 0 (Quốc lộ 14)</t>
  </si>
  <si>
    <t>Cổng chào bon Bù Dấp</t>
  </si>
  <si>
    <t>2.6</t>
  </si>
  <si>
    <t>Đường cạnh kho Loan Hiệp</t>
  </si>
  <si>
    <t>Kho Loan Hiệp</t>
  </si>
  <si>
    <t>Nhà bà Hồng</t>
  </si>
  <si>
    <t>2.7</t>
  </si>
  <si>
    <t>Đường vào bên cạnh ngân hàng</t>
  </si>
  <si>
    <t xml:space="preserve">Hết đất nhà ông Hùng </t>
  </si>
  <si>
    <t>2.8</t>
  </si>
  <si>
    <t>Đường vào bên cạnh chợ</t>
  </si>
  <si>
    <t>Giáp đất Nguyễn Văn Bạc</t>
  </si>
  <si>
    <t>2.9</t>
  </si>
  <si>
    <t>Đường vào sân bay</t>
  </si>
  <si>
    <t>Đất nhà bà Vân + Hết đất nhà ông Toát</t>
  </si>
  <si>
    <t>2.10</t>
  </si>
  <si>
    <t xml:space="preserve">Đường cạnh nhà bà Là và bà Điệp </t>
  </si>
  <si>
    <t>Đất nhà ông Ngạng</t>
  </si>
  <si>
    <t>Đất nhà ông Tạ Văn Nam</t>
  </si>
  <si>
    <t>2.11</t>
  </si>
  <si>
    <t>Hết đất nhà ông Lập + hai nhánh đường còn lại</t>
  </si>
  <si>
    <t>2.12</t>
  </si>
  <si>
    <t>Đường vào tổ 8 thôn 7</t>
  </si>
  <si>
    <t>Đất nhà bà Hồng + hết đất nhà ông Tự</t>
  </si>
  <si>
    <t>2.13</t>
  </si>
  <si>
    <t>Đường vào tổ 1</t>
  </si>
  <si>
    <t>Hết nhà Vinh Lệ</t>
  </si>
  <si>
    <t>2.14</t>
  </si>
  <si>
    <t>Đường cạnh nhà ông Duyên</t>
  </si>
  <si>
    <t>Km 0 (Quốc lộ 14) cạnh nhà ông Duyên</t>
  </si>
  <si>
    <t>Nhà Vinh Lệ</t>
  </si>
  <si>
    <t>2.15</t>
  </si>
  <si>
    <t>Tuyến đường thôn 9</t>
  </si>
  <si>
    <t>Km 0 (Quốc lộ 14) hết đất nhà bà Tạ Vũ Vi</t>
  </si>
  <si>
    <t>Hết đất nhà bà Lê Thị Đào</t>
  </si>
  <si>
    <t>2.16</t>
  </si>
  <si>
    <t>Đường vào nhà máy mỳ</t>
  </si>
  <si>
    <t>Ngã ba nhà máy bê tông Din My Đắk Nông</t>
  </si>
  <si>
    <t>2.17</t>
  </si>
  <si>
    <t>Đường tổ 1</t>
  </si>
  <si>
    <t>Cửa sắt Trường Sơn (nhà ông Trường)</t>
  </si>
  <si>
    <t>Cầu mới</t>
  </si>
  <si>
    <t>2.18</t>
  </si>
  <si>
    <t>Từ suối 1 trục đường thôn 12</t>
  </si>
  <si>
    <t>Đất nhà ông Đỗ Trung Quốc</t>
  </si>
  <si>
    <t>Hết nhà máy mỳ</t>
  </si>
  <si>
    <t xml:space="preserve">Điều chỉnh giá, tuyến </t>
  </si>
  <si>
    <t>Nhà máy mỳ</t>
  </si>
  <si>
    <t>Ngã ba hội trường thôn 12</t>
  </si>
  <si>
    <t>Hội trường thôn 12</t>
  </si>
  <si>
    <t>Mặt bằng nhà máy điện Phân Nhôm</t>
  </si>
  <si>
    <t>2.19</t>
  </si>
  <si>
    <t>Đường vào bon Bù Dấp</t>
  </si>
  <si>
    <t>Cổng chào Bon Bù Dấp</t>
  </si>
  <si>
    <t>Giáp nhà máy điện + hết đất nhà ông Điểu Choan</t>
  </si>
  <si>
    <t>Nhà ông Đỗ Trung Quốc</t>
  </si>
  <si>
    <t>Suối II</t>
  </si>
  <si>
    <t>2.20</t>
  </si>
  <si>
    <t>Đường đi xã Nhân Đạo</t>
  </si>
  <si>
    <t>Từ đất nhà ông Tiến</t>
  </si>
  <si>
    <t>Hết đường vào mỏ đá ( đất nhà bà Đoàn Thị Tịnh)</t>
  </si>
  <si>
    <t>Giáp nhà máy A Lu Min</t>
  </si>
  <si>
    <t>Ngã ba nhà ông Toát</t>
  </si>
  <si>
    <t>Hết đất nhà ông Vũ Tất Lương</t>
  </si>
  <si>
    <t>Hết đất nhà bà Lê Thị Kim Yến</t>
  </si>
  <si>
    <t>Ngã ba đất nhà ông Vũ Tất Lương</t>
  </si>
  <si>
    <t>Đất nhà bà Nguyễn Thị Thanh Huyền</t>
  </si>
  <si>
    <t>Đường vào thôn 4</t>
  </si>
  <si>
    <t>Trục chính của thôn 6 + thôn 17</t>
  </si>
  <si>
    <t>Đường vào nhà nghỉ Hoàng Lan</t>
  </si>
  <si>
    <t>Hết đất nhà bà Bảy</t>
  </si>
  <si>
    <t>Giáp đất nhà ông Bùi Văn Ngoạn</t>
  </si>
  <si>
    <t>Đường cạnh Hội trường thôn 5</t>
  </si>
  <si>
    <t>Hết đất nhà bà Định</t>
  </si>
  <si>
    <t>Đường cạnh nhà bà Vinh thôn 9</t>
  </si>
  <si>
    <t>Đường từ Quốc lộ14 vào nghĩa địa thôn 9</t>
  </si>
  <si>
    <t>Ngã ba Quốc lộ 14 từ nhà bà Vịnh</t>
  </si>
  <si>
    <t>Hết đất nhà ông Trần Vũ Long</t>
  </si>
  <si>
    <t>Km 0 Quốc lộ 14</t>
  </si>
  <si>
    <t>Thôn 9, thôn 12</t>
  </si>
  <si>
    <t>Đường cạnh nhà bà Viên</t>
  </si>
  <si>
    <t>Ngã ba vườn mía (hết đất nhà ông Trương Ngọc Ân)</t>
  </si>
  <si>
    <t>Từ Quốc lộ 14 vào cụm công nghiệp</t>
  </si>
  <si>
    <t xml:space="preserve">Km 0 Quốc lộ 14 </t>
  </si>
  <si>
    <t>Hết đất nhà ông Hoàng Văn Tình</t>
  </si>
  <si>
    <t>Hết đất nhà bà Nguyễn Thị Nhan (tà luy dương)</t>
  </si>
  <si>
    <t>Đường đấu nối Đạo Nghĩa - Quảng Khê</t>
  </si>
  <si>
    <t>Giáp xã Nhân Đạo</t>
  </si>
  <si>
    <t>Giáp xã Đắk Nia</t>
  </si>
  <si>
    <t>VI.5</t>
  </si>
  <si>
    <t>Xã Trường Xuân</t>
  </si>
  <si>
    <t>Ranh giới xã Nâm N’Jang</t>
  </si>
  <si>
    <t>Ngã ba đường vào mỏ đá Trường Xuân (thôn 7)</t>
  </si>
  <si>
    <t>Ngã ba đường vào mỏ đá Trường Xuân</t>
  </si>
  <si>
    <t>Ngã ba đường vào thôn 4</t>
  </si>
  <si>
    <t>Đường liên thôn từ Quốc lộ 14 đi thôn 6</t>
  </si>
  <si>
    <t>Ngã ba nhà bà Phạm Thị Hoa</t>
  </si>
  <si>
    <t>Điều chỉnh giá, tách từ các đường liên thôn có tiếp giáp QL 14</t>
  </si>
  <si>
    <t>Đường liên thôn từ Quốc lộ 14 đi Bon Bu N'Jang</t>
  </si>
  <si>
    <t>Nhà ông Huyên</t>
  </si>
  <si>
    <t>Đường liên thôn từ Quốc lộ 14 đi thôn 8</t>
  </si>
  <si>
    <t>Nhà ông Lê Xuân Thọ</t>
  </si>
  <si>
    <t>Các đường nhánh có tiếp giáp vơi Quốc lộ 14 còn lại</t>
  </si>
  <si>
    <t>Ngã ba Bon Bu N'Jang nhà bà Lý Trọng đi hướng Quốc lộ 14 đến nhà ông Đoàn Quang Hải</t>
  </si>
  <si>
    <t>Ngã ba Bon Bu N'Jang nhà bà Lý Trọng đi hướng Cầu Xây đến nhà ông Hào</t>
  </si>
  <si>
    <t>Ngã ba Bon Bu N'Jang nhà bà Lý Trọng đi hướng Bon Bu Bơ Đắk Nông đến nhà văn hóa Bon Bu Bơ Đắk Nông</t>
  </si>
  <si>
    <t>Đất ở khu dân cư còn lại</t>
  </si>
  <si>
    <t>V.1</t>
  </si>
  <si>
    <t>Xã Quảng Khê</t>
  </si>
  <si>
    <t>Ngã ba đường vào Bon Phi Mur</t>
  </si>
  <si>
    <t>Cây xăng thôn 2 (Km 0) + 50 mét</t>
  </si>
  <si>
    <t>Km 0 + 200 mét</t>
  </si>
  <si>
    <t>Giáp ranh xã Đắk Nia</t>
  </si>
  <si>
    <t>Km 0 Ngã năm Xí nghiệp lâm nghiệp Quảng Khê</t>
  </si>
  <si>
    <t>Ngã ba trục đường số 8</t>
  </si>
  <si>
    <t>Ngã ba Quốc lộ 28 đường vào khu nhà công vụ huyện</t>
  </si>
  <si>
    <t>Ngã ba đường vào xưởng đũa (Km 0 - đường vào thôn 7)</t>
  </si>
  <si>
    <t>Km 0 + 100 mét</t>
  </si>
  <si>
    <t>Km 0+100 mét</t>
  </si>
  <si>
    <t>Ngã ba đường vào tái định cư xã Đắk P'Lao</t>
  </si>
  <si>
    <t>Suối cây Lim</t>
  </si>
  <si>
    <t>Ngã ba Thủy điện Đồng Nai 3 (Km 0 - 400 mét)</t>
  </si>
  <si>
    <t>Hướng về 2 phía 400 mét</t>
  </si>
  <si>
    <t>Km 0 + 400 mét</t>
  </si>
  <si>
    <t>Giáp ranh xã Đắk Som</t>
  </si>
  <si>
    <t>Đường vào Trường trung học phổ thông Đắk Glong</t>
  </si>
  <si>
    <t>Ngã ba Quốc lộ 28 nhà ông Đặng Văn Trí</t>
  </si>
  <si>
    <t>Hết trường Dân tộc nội trú huyện Đắk Glong</t>
  </si>
  <si>
    <t>Ngã ba đường 135 (giáp đường vào Trung tâm Y tế huyện)</t>
  </si>
  <si>
    <t>Đường đi thôn 1</t>
  </si>
  <si>
    <t>Km 0 (Ngã năm Lâm trường Quảng Khê)</t>
  </si>
  <si>
    <t>Ngã ba giao nhau với đường số 2 (đường 33 mét)</t>
  </si>
  <si>
    <t>Đường số 8 (đường 45 mét, trọn đường)</t>
  </si>
  <si>
    <t>Ngã ba giao nhau giữa đường số 2 và đường số 8</t>
  </si>
  <si>
    <t>Đường số 2 (đường 33 mét, trọn đường)</t>
  </si>
  <si>
    <t>Ngã ba giao nhau giữa Quốc lộ 28 và đường số 8</t>
  </si>
  <si>
    <t>Ngã ba giao nhau giữa đường số 8 và đường số 2</t>
  </si>
  <si>
    <t>Đường đi vào thôn 7 (vào bến xe)</t>
  </si>
  <si>
    <t>Ngã ba đường vào xưởng đũa cũ hướng đường vào thôn 7 (Km 0)</t>
  </si>
  <si>
    <t>Km 0 + 500 mét</t>
  </si>
  <si>
    <t>Đường vào đập Nao Kon Đơi</t>
  </si>
  <si>
    <t>Ngã ba giao nhau giữa Quốc lộ 28 và đường rải nhựa vào Đập Nao Kon Đơi (Km 0)</t>
  </si>
  <si>
    <t>Hết Đập tràn Nao Kon Đơi</t>
  </si>
  <si>
    <t>Đường vào Trường trung học cơ sở Nguyễn Du</t>
  </si>
  <si>
    <t>Hết đường rải nhựa (Hết Trường trung học cơ sở Nguyễn Du)</t>
  </si>
  <si>
    <t>Đường vào Thủy điện Đồng Nai 4</t>
  </si>
  <si>
    <t>Ngã ba đường vào Bệnh viện huyện (Km 0)</t>
  </si>
  <si>
    <t>Km0</t>
  </si>
  <si>
    <t>Công trình Thủy điện Đồng Nai 4</t>
  </si>
  <si>
    <t>Đường vào Bệnh viện huyện</t>
  </si>
  <si>
    <t>Ngã ba đường vào Bệnh viện huyện</t>
  </si>
  <si>
    <t>Bệnh viện huyện</t>
  </si>
  <si>
    <t>Ngã ba đường 135</t>
  </si>
  <si>
    <t>Km 0 + 200 m</t>
  </si>
  <si>
    <t>Đường vào khu Tái định cư Đắk Plao</t>
  </si>
  <si>
    <t>Ngã ba Đường vào khu Tái định cư Đắk Plao (Km0)</t>
  </si>
  <si>
    <t>Km 0 + 300 mét</t>
  </si>
  <si>
    <t>Bon Cây xoài</t>
  </si>
  <si>
    <t>Giáp ranh xã Đắk Plao</t>
  </si>
  <si>
    <t>Khu định cư công nhân viên chức</t>
  </si>
  <si>
    <t>Đường D1 (Đường vào thủy điện Đồng Nai 4)</t>
  </si>
  <si>
    <t>Bên trái đường hướng đi thủy điện Đồng Nai 4 từ Km 1 đến km 1 + 370 mét</t>
  </si>
  <si>
    <t>Trọn đường</t>
  </si>
  <si>
    <t>Đường D2 (mặt đường rộng 6 mét)</t>
  </si>
  <si>
    <t>Đường D3 (mặt đường rộng 6 mét)</t>
  </si>
  <si>
    <t>13.4</t>
  </si>
  <si>
    <t>Đường D4 (mặt đường rộng 6 mét)</t>
  </si>
  <si>
    <t>13.5</t>
  </si>
  <si>
    <t>Đường N1 (mặt đường rộng 14 mét)</t>
  </si>
  <si>
    <t>13.6</t>
  </si>
  <si>
    <t>Đường N2 (mặt đường rộng 6 mét)</t>
  </si>
  <si>
    <t>13.7</t>
  </si>
  <si>
    <t>Đường N3 (mặt đường rộng 6 mét)</t>
  </si>
  <si>
    <t>13.8</t>
  </si>
  <si>
    <t>Đường N4 (mặt đường rộng 14 mét)</t>
  </si>
  <si>
    <t>13.9</t>
  </si>
  <si>
    <t>Đường N5 (mặt đường rộng 6 mét)</t>
  </si>
  <si>
    <t>14.1</t>
  </si>
  <si>
    <t>Đường D1 (mặt đường 1-1 rộng 17,5 mét)</t>
  </si>
  <si>
    <t>14.2</t>
  </si>
  <si>
    <t>Đường D2 (mặt đường 1-1 rộng 17,5 mét)</t>
  </si>
  <si>
    <t>14.3</t>
  </si>
  <si>
    <t>Đường N1 (mặt đường 2-2 rộng 9,5 mét)</t>
  </si>
  <si>
    <t>14.4</t>
  </si>
  <si>
    <t>Đường N2 (mặt đường 2-2 rộng 9,5 mét)</t>
  </si>
  <si>
    <t>14.5</t>
  </si>
  <si>
    <t>Đường N3 (mặt đường 2-2 rộng 9,5 mét)</t>
  </si>
  <si>
    <t>14.6</t>
  </si>
  <si>
    <t>Đường N4 (mặt đường 2-2 rộng 9,5 mét)</t>
  </si>
  <si>
    <t>Đường Quảng Khê, Đăk Ha</t>
  </si>
  <si>
    <t>Đường Quốc lộ 28 (Đất Công ty Mai Khôi)</t>
  </si>
  <si>
    <t>Đất ven các đường rải nhựa còn lại &gt;=3,5 mét</t>
  </si>
  <si>
    <t>Đất ở các đường liên Thôn cấp phối &gt;= 3,5 m</t>
  </si>
  <si>
    <t>Đất ở các đường liên Thôn không cấp phối &gt;= 3,5 m</t>
  </si>
  <si>
    <t>Các tuyến đường bê tông ở các thôn</t>
  </si>
  <si>
    <t>I.4</t>
  </si>
  <si>
    <t>Xã Nhân Đạo</t>
  </si>
  <si>
    <t>Đường liên xã</t>
  </si>
  <si>
    <t>Ngã ba chợ PiNaoII</t>
  </si>
  <si>
    <t>Đi xã Nhân Cơ + 500m</t>
  </si>
  <si>
    <t>Ngã ba Cùi chỏ</t>
  </si>
  <si>
    <t>Đi xã Nghĩa Thắng + 500m</t>
  </si>
  <si>
    <t>Cột mốc giáp xã Nghĩa Thắng</t>
  </si>
  <si>
    <t>Giáp ranh xã Nhân Cơ</t>
  </si>
  <si>
    <t>Đi bon PiNao</t>
  </si>
  <si>
    <t>Ngã ba Mum</t>
  </si>
  <si>
    <t>Ngã ba Mum đi đập Đắk Mur</t>
  </si>
  <si>
    <t>Giáp đất ông Trần Ngọc Trinh</t>
  </si>
  <si>
    <t xml:space="preserve">Trường Tiểu học Kim Đồng </t>
  </si>
  <si>
    <t>Ngã tư Quốc tế</t>
  </si>
  <si>
    <t>Trường Mẫu giáo thôn 1</t>
  </si>
  <si>
    <t>Ngã ba vào suối đá</t>
  </si>
  <si>
    <t>Ngã ba đập thôn 6</t>
  </si>
  <si>
    <t>Giáp đất nhà ông Trần Ngọc Trinh</t>
  </si>
  <si>
    <t>Đập Đắk Mur</t>
  </si>
  <si>
    <t>Đường xã Đạo Nghĩa</t>
  </si>
  <si>
    <t>Đi Quảng Khê</t>
  </si>
  <si>
    <t>Hết đất nhà ông Lê Xuân Hán</t>
  </si>
  <si>
    <t>Ngã ba tư quốc tế</t>
  </si>
  <si>
    <t>Đường thôn 4</t>
  </si>
  <si>
    <t>Nga Tư Quốc tế</t>
  </si>
  <si>
    <t>Giáp nhà ông Hoa</t>
  </si>
  <si>
    <t>Trường Kim Đồng</t>
  </si>
  <si>
    <t>Hết vườn nhà Võ Hữu Hậu</t>
  </si>
  <si>
    <t>Đường Đạo Nghĩa - Quảng Khê</t>
  </si>
  <si>
    <t>Giáp xã Nghĩa Thắng</t>
  </si>
  <si>
    <t>Ngã tư thôn 8</t>
  </si>
  <si>
    <t>IV.1</t>
  </si>
  <si>
    <t>Xã Quảng Tân</t>
  </si>
  <si>
    <t>Tỉnh lộ 681</t>
  </si>
  <si>
    <t xml:space="preserve">Giáp ranh giới Thị trấn Kiến Đức </t>
  </si>
  <si>
    <t>Hết đất ông Đặng Xem</t>
  </si>
  <si>
    <t xml:space="preserve">Cống nước (Hết khu dạy nghề Trường 6) </t>
  </si>
  <si>
    <t>- Cống nước (Hết khu dạy nghề Trường 6)</t>
  </si>
  <si>
    <t>Hết trường cấp I Phan Bội Châu</t>
  </si>
  <si>
    <t>Ngã ba nhà ông Tuân ( hết thôn 8)</t>
  </si>
  <si>
    <t>Ngã ba nội thất Thành Lộc</t>
  </si>
  <si>
    <t>Giáp đất Cao Thanh Cường</t>
  </si>
  <si>
    <t>Hết đất nhà ông Huy</t>
  </si>
  <si>
    <t>Giáp đất nhà ông Huy</t>
  </si>
  <si>
    <t>Cầu Doãn Văn (giáp xã Đăk R’Tih)</t>
  </si>
  <si>
    <t>Ngã ba trường 6</t>
  </si>
  <si>
    <t>Giáp đất nhà ông Thuận</t>
  </si>
  <si>
    <t>Hết đất trung tâm trường 6</t>
  </si>
  <si>
    <t>Khu trung tâm trường 6</t>
  </si>
  <si>
    <t>Cống nước nhà bà Hường</t>
  </si>
  <si>
    <t>Hết đất nhà ông bảy Dĩnh</t>
  </si>
  <si>
    <t>Giáp đất nhà ông bảy Dĩnh</t>
  </si>
  <si>
    <t>Đến hết trường TH Nguyễn Văn Trỗi</t>
  </si>
  <si>
    <t>Ngã ba cây xăng Ngọc My</t>
  </si>
  <si>
    <t>Đến hết trường tiểu học Nguyễn Văn Trỗi + Hết đất nhà Loan Hùng</t>
  </si>
  <si>
    <t>Các tuyến đường trong các thôn, bon</t>
  </si>
  <si>
    <t>Giáp đất nhà Loan Hùng</t>
  </si>
  <si>
    <t>Cầu Đăk R’Tíh</t>
  </si>
  <si>
    <t>Trường tư thục Nguyễn Gia Thiều</t>
  </si>
  <si>
    <t>Giáp xã Đắk R'tíh</t>
  </si>
  <si>
    <t>Giáp xã Đắk Wer</t>
  </si>
  <si>
    <t>Các tuyến đường thuộc bon Ja Lú B + Ja Lú A</t>
  </si>
  <si>
    <t>Các tuyến đường thuộc bon Jăng K’riêng</t>
  </si>
  <si>
    <t>Các tuyến đường thuộc bon Budrông B</t>
  </si>
  <si>
    <t>Các tuyến đường thuộc bon Me Ra</t>
  </si>
  <si>
    <t>Các tuyến đường thuộc Đăk N Jut</t>
  </si>
  <si>
    <t>Các tuyến đường thuộc bon Bu Ndong A</t>
  </si>
  <si>
    <t>Các tuyến đường thuộc thôn 1</t>
  </si>
  <si>
    <t>Các tuyến đường thuộc thôn 3</t>
  </si>
  <si>
    <t>Các tuyến đường thuộc thôn 4</t>
  </si>
  <si>
    <t>Các tuyến đường thuộc thôn 7</t>
  </si>
  <si>
    <t>Các tuyến đường thuộc thôn 8</t>
  </si>
  <si>
    <t>Các tuyến đường thuộc thôn 9</t>
  </si>
  <si>
    <t>Các tuyến đường thuộc thôn 10</t>
  </si>
  <si>
    <t>Các tuyến đường thuộc thôn 11</t>
  </si>
  <si>
    <t>Các tuyến đường thuộc thôn Đắk Quoeng</t>
  </si>
  <si>
    <t>Các tuyến đường thuộc thôn Đắk R’tăng</t>
  </si>
  <si>
    <t>Các tuyến đường thuộc thôn Đắk Mrê</t>
  </si>
  <si>
    <t>Các tuyến đường thuộc thôn Đắk Snon</t>
  </si>
  <si>
    <t>Tuyến đường trung tâm thôn Đăk Krung</t>
  </si>
  <si>
    <t>Xã Đắk Wer</t>
  </si>
  <si>
    <t>Km 0 ngã ba đồi thông hướng đi Nhân Cơ</t>
  </si>
  <si>
    <t xml:space="preserve">Hết đất nhà ông Đinh Xuân Hiếu </t>
  </si>
  <si>
    <t>Km 0 ngã ba đồi thông hướng đi Kiến Thành</t>
  </si>
  <si>
    <t xml:space="preserve">Hết đất Công ty Hồng Đặng </t>
  </si>
  <si>
    <t xml:space="preserve">Công ty Hồng Đặng </t>
  </si>
  <si>
    <t>Giáp ranh Kiến Thành</t>
  </si>
  <si>
    <t xml:space="preserve">Đất nhà ông Đinh Xuân Hiếu </t>
  </si>
  <si>
    <t>Hướng Nhân Cơ đến đất nhà bà Nguyễn Thị Sữa</t>
  </si>
  <si>
    <t>Đất nhà bà Nguyễn Thị Sữa</t>
  </si>
  <si>
    <t>Giáp ranh Nhân Cơ</t>
  </si>
  <si>
    <t>Đường liên xã Nhân Cơ - Nhân Đạo - Nghĩa Thắng</t>
  </si>
  <si>
    <t>Đường vào thôn 1</t>
  </si>
  <si>
    <t>Ngã ba đồi thông nhà ông Nguyễn Quang Đóa</t>
  </si>
  <si>
    <t>Cầu qua thôn 1</t>
  </si>
  <si>
    <t>Ngã ba đến nhà ông Bùi Đình Dương (đường vào nhà thờ Bon)</t>
  </si>
  <si>
    <t>Ngã ba nhà ông Quang Liên</t>
  </si>
  <si>
    <t>Hướng về 3 phía 300m</t>
  </si>
  <si>
    <t>Đường vào Quảng Tân</t>
  </si>
  <si>
    <t>Đất nhà ông Nguyễn Chánh Thái</t>
  </si>
  <si>
    <t>Giáp ranh xã Quảng Tân</t>
  </si>
  <si>
    <t>Đường vào thôn 6</t>
  </si>
  <si>
    <t>Ngã ba (Quốc lộ 14) thôn 7 (Nhà ông Lê Quang Dũng)</t>
  </si>
  <si>
    <t>Giáp ranh thôn 6</t>
  </si>
  <si>
    <t>Giáp ranh thôn 6 và thôn 7</t>
  </si>
  <si>
    <t xml:space="preserve">Ngã ba đại thế giới </t>
  </si>
  <si>
    <t>Hết đường thôn 6 giáp thôn 13</t>
  </si>
  <si>
    <t>Đường vào thôn 13</t>
  </si>
  <si>
    <t>Ngã ba Quốc lộ 14 đất nhà Lê Minh Khao</t>
  </si>
  <si>
    <t>Ngã ba đất nhà ông Trần Ngọc Thách</t>
  </si>
  <si>
    <t>Hết đất nhà ông Nguyễn Đắk Hà (Giáp ranh xã Kiến Thành)</t>
  </si>
  <si>
    <t>Tách đoạn</t>
  </si>
  <si>
    <t>Ngã ba đất nhà bà Pham Thị Cài</t>
  </si>
  <si>
    <t>Ngã ba trại cút (Thôn 13)</t>
  </si>
  <si>
    <t>Cầu Tràn nhà ông Thanh</t>
  </si>
  <si>
    <t>Giáp châu Giang Kiến Thành</t>
  </si>
  <si>
    <t>Ngã ba thôn 14</t>
  </si>
  <si>
    <t>Thôn 1 đi thôn 16</t>
  </si>
  <si>
    <t>Km 0 ngã ba trung tâm xã (hướng cầu ông Trọng)</t>
  </si>
  <si>
    <t>Ngã ba nhà Nguyễn Thị Ái</t>
  </si>
  <si>
    <t>Thôn 13</t>
  </si>
  <si>
    <t>Ngã ba thôn 6</t>
  </si>
  <si>
    <t>Ngã ba nhà ông Vinh</t>
  </si>
  <si>
    <t>Ngã ba nhà ông Trung Quýt</t>
  </si>
  <si>
    <t>Ngã ba Nhân Đạo</t>
  </si>
  <si>
    <t>Nhà ông Mạc Thanh Hoá</t>
  </si>
  <si>
    <t>Về hướng Kiến Thành (hết đường)</t>
  </si>
  <si>
    <t>Ngã ba nhà ông Trần Quang Vinh</t>
  </si>
  <si>
    <t>Hết đất nhà ông Đàm Quang Vinh</t>
  </si>
  <si>
    <t>Mỏ đá Phương Nam</t>
  </si>
  <si>
    <t>Đất ở ven các đường nhánh còn lại tiếp giáp với Quốc lộ vào đến 200m</t>
  </si>
  <si>
    <t>Đường vào bon</t>
  </si>
  <si>
    <t>Ngã ba nhà ông Nắng Ngần</t>
  </si>
  <si>
    <t>Ngã ba nhà ông Điểu Ndung</t>
  </si>
  <si>
    <t>Tách đoạn, điều chỉnh tuyến</t>
  </si>
  <si>
    <t>Ngã ba nhà ông Bùi Đình Dương</t>
  </si>
  <si>
    <t>Ngã ba nhà ông Lê Lang</t>
  </si>
  <si>
    <t>Đường đi thôn 16</t>
  </si>
  <si>
    <t>Nhà bà Nguyễn Thị Ái</t>
  </si>
  <si>
    <t>Hết đất nhà ông Nông Văn Chức</t>
  </si>
  <si>
    <t>Giáp ranh giới xã Quảng Tân</t>
  </si>
  <si>
    <t>Đường đi thôn 6</t>
  </si>
  <si>
    <t>Ngã ba quán Đại Thế Giới</t>
  </si>
  <si>
    <t>Ngã ba nhà văn hóa thôn 13</t>
  </si>
  <si>
    <t>Đường đi thôn 10</t>
  </si>
  <si>
    <t>Ngã ba nhà ông Phạm Xuân Triều</t>
  </si>
  <si>
    <t>Giáp ranh xã Kiến Thành</t>
  </si>
  <si>
    <t>Ngã ba nhà bà Nguyễn Thị Ái</t>
  </si>
  <si>
    <t>Hết đất nhà ông Nguyễn Trọng Dũng</t>
  </si>
  <si>
    <t>Đường đi thôn 14</t>
  </si>
  <si>
    <t>Cổng chào thôn 14</t>
  </si>
  <si>
    <t>Ngã ba hội trường thôn 14</t>
  </si>
  <si>
    <t>Đường nội tuyến khu tái định cư Rừng Muồng</t>
  </si>
  <si>
    <t xml:space="preserve">BẢNG GIÁ ĐẤT ĐỐI VỚI ĐẤT NÔNG NGHIỆP TRÊN ĐỊA BÀN TỈNH ĐẮK NÔNG </t>
  </si>
  <si>
    <t>Đơn vị tính:1.000 đồng/m2</t>
  </si>
  <si>
    <t>Tên phường, xã</t>
  </si>
  <si>
    <t>Hệ số K năm 2019</t>
  </si>
  <si>
    <t>Gía đất hiện hành (đã nhân hệ số k)</t>
  </si>
  <si>
    <t>VT1</t>
  </si>
  <si>
    <t>VT2</t>
  </si>
  <si>
    <t>VT3</t>
  </si>
  <si>
    <t>I</t>
  </si>
  <si>
    <t>Đất trồng lúa</t>
  </si>
  <si>
    <t>Đắk Nia</t>
  </si>
  <si>
    <t>Đất trồng cây hàng năm khác</t>
  </si>
  <si>
    <t>Đất trồng cây lâu năm</t>
  </si>
  <si>
    <t>Đất nuôi trồng thuỷ sản</t>
  </si>
  <si>
    <t>I.5</t>
  </si>
  <si>
    <t xml:space="preserve">Đất rừng sản xuất </t>
  </si>
  <si>
    <t>Giá đã trình HĐND</t>
  </si>
  <si>
    <t>Phường Quảng Thành</t>
  </si>
  <si>
    <t>Thành phố Gia Nghĩa</t>
  </si>
  <si>
    <t>I.6</t>
  </si>
  <si>
    <t xml:space="preserve">Hết Công an thị xã </t>
  </si>
  <si>
    <t>Đường vào bệnh xá</t>
  </si>
  <si>
    <t>Ngã ba bà mù</t>
  </si>
  <si>
    <t>Đường vào cổng trại giam</t>
  </si>
  <si>
    <t xml:space="preserve">Bổ sung tà luy </t>
  </si>
  <si>
    <t>Hết điện máy xanh</t>
  </si>
  <si>
    <t>Các đường bê tông trong khu An Phương</t>
  </si>
  <si>
    <t>Hết đường nhựa (ngã 3)</t>
  </si>
  <si>
    <t>Giữa ngã 3 đầu rẫy bà cúc</t>
  </si>
  <si>
    <t>Hết ranh đất hội trường tổ dân phố Tân Tiến</t>
  </si>
  <si>
    <t>Ngã 3 đường đất qua đồi thông</t>
  </si>
  <si>
    <t>Đường đối ngoại</t>
  </si>
  <si>
    <t>Suối gần rẫy nhà ông Hùng (Sâm)</t>
  </si>
  <si>
    <t>Hết rẫy ông Nông Văn Sầm</t>
  </si>
  <si>
    <t>Giáp ranh tổ dân phố Nghĩa lợi</t>
  </si>
  <si>
    <t>Hết đường nhựa tổ dân phố Nghĩa Lợi</t>
  </si>
  <si>
    <t>Đường tổ dân phố Nghĩa Tín đi phường Nghĩa Đức</t>
  </si>
  <si>
    <t>đường nhựa nối tiếp đường đối ngoại</t>
  </si>
  <si>
    <t>Giáp Quốc lộ 14</t>
  </si>
  <si>
    <t>Ngã tư đường tránh với đường tổ dân phố (cách QL 14 1,1 km)</t>
  </si>
  <si>
    <t>Giáp xã Đăk R'Moan</t>
  </si>
  <si>
    <t xml:space="preserve">BẢNG GIÁ ĐẤT ĐỐI VỚI ĐẤT Ở NÔNG THÔN TRÊN ĐỊA BÀN TỈNH ĐẮK NÔNG </t>
  </si>
  <si>
    <t>Giá thành phố đề xuất</t>
  </si>
  <si>
    <t>Giá Sở TNMT đề xuất</t>
  </si>
  <si>
    <t>HUYỆN ĐẮK R'LẤP</t>
  </si>
  <si>
    <t>Thị trấn Kiến Đức</t>
  </si>
  <si>
    <t>Ranh giới xã Kiến Thành</t>
  </si>
  <si>
    <t>Ngã ba đường Võ Thị Sáu - Nguyễn Tất Thành</t>
  </si>
  <si>
    <t>Ngã ba đường Chu Văn An</t>
  </si>
  <si>
    <t>Ngã ba đường Lê Hữu Trác -Nguyễn Tất Thành</t>
  </si>
  <si>
    <t>Ngã ba đường Trần Phú- Nguyễn Tất Thành</t>
  </si>
  <si>
    <t>Km 0 (Ngã ba đường Trần Phú)</t>
  </si>
  <si>
    <t>Ngã ba đường vào chùa Liên Hoa</t>
  </si>
  <si>
    <t>Ranh giới xã Kiến Thành (Đường Nguyễn Tất Thành</t>
  </si>
  <si>
    <t>Ngã ba đường Lê Hữu Trác - Lê Thánh Tông</t>
  </si>
  <si>
    <t>Đường vào lò mổ (tà luy dương)</t>
  </si>
  <si>
    <t>Đường vào lò mổ (tà luy âm)</t>
  </si>
  <si>
    <t>Km 0 (ngã ba đường vào lò mổ - Lê Thánh Tông)</t>
  </si>
  <si>
    <t>Đất nhà bà Thanh</t>
  </si>
  <si>
    <t>Hết điểm quy hoạch</t>
  </si>
  <si>
    <t>Giáp đường Nguyễn Tất Thành</t>
  </si>
  <si>
    <t>Hết đất nhà ông Vũ Duy Biểu</t>
  </si>
  <si>
    <t>Ngã ba đường Nguyễn Du</t>
  </si>
  <si>
    <t>Bổ sung tà luy</t>
  </si>
  <si>
    <t xml:space="preserve">Ngã ba đường Nguyễn Du </t>
  </si>
  <si>
    <t>Cầu Thủy Tạ</t>
  </si>
  <si>
    <t>Gộp 6 đoạn</t>
  </si>
  <si>
    <t>Ngã ba đường Phan Chu Trinh</t>
  </si>
  <si>
    <t>Ngã ba đường vào xóm 1 tổ 4</t>
  </si>
  <si>
    <t>Đường Lê Hữu Trác</t>
  </si>
  <si>
    <t>Ngã ba Nguyễn Tất Thành</t>
  </si>
  <si>
    <t>Cổng Trung tâm y tế huyện</t>
  </si>
  <si>
    <t>Ngã ba đường vào xóm 2 tổ 8</t>
  </si>
  <si>
    <t>Hết đất nhà ông Hoàng Thọ Huy</t>
  </si>
  <si>
    <t>Trường tiểu học Đinh Tiên Hoàng</t>
  </si>
  <si>
    <t>Giáp đường N’Trang Lơng</t>
  </si>
  <si>
    <t>Đường Trần Phú</t>
  </si>
  <si>
    <t>Ngã ba đường Trần Phú - Nguyễn Tất Thành</t>
  </si>
  <si>
    <t>Giáp ranh giới xã Kiến Thành</t>
  </si>
  <si>
    <t>Ngã ba đường Võ Thị Sáu- Nguyễn Tất Thành</t>
  </si>
  <si>
    <t>Giáp ranh giới xã Kiến Thành đường Võ Thị Sáu</t>
  </si>
  <si>
    <t>Đường Phan Chu Trinh</t>
  </si>
  <si>
    <t xml:space="preserve">Ngã ba đường Nguyễn Tất Thành </t>
  </si>
  <si>
    <t>Đập thủy điện Đắk Tăng</t>
  </si>
  <si>
    <t>Điều chỉnh giá. Dự án thu hồi đất đòi 15, 16 tỷ</t>
  </si>
  <si>
    <t>Ngã ba đường Nguyễn Tất Thành-Chu Văn An (Km 0)</t>
  </si>
  <si>
    <t>Giáp đường Nguyễn Khuyến</t>
  </si>
  <si>
    <t>Đường Nguyễn Du</t>
  </si>
  <si>
    <t>Đường Nguyễn Huệ</t>
  </si>
  <si>
    <t xml:space="preserve">Ngã ba N’Trang Lơng </t>
  </si>
  <si>
    <t>Ngã ba Nguyễn Khuyến - Chu Văn An</t>
  </si>
  <si>
    <t>Hết tổ dân phố 2 giáp hồ thủy điện</t>
  </si>
  <si>
    <t>Ngã ba đường N’Trang Lơng</t>
  </si>
  <si>
    <t>Hết đất nhà ông Đoàn Văn Hòa</t>
  </si>
  <si>
    <t>Km 0 đường N’Trang Lơng</t>
  </si>
  <si>
    <t>Ngã ba nhà ông Nguyễn Tôn Tuấn</t>
  </si>
  <si>
    <t>Đường N’Trang Lơng (Đập nước Đắk BLao)</t>
  </si>
  <si>
    <t>Trung tâm Y tế huyện (Điểm dân cư số 5 đường Lê Hữu Trác</t>
  </si>
  <si>
    <t>Ngã ba Hùng Vương - Nguyễn Tất Thành</t>
  </si>
  <si>
    <t xml:space="preserve">Ngã ba Hùng Vương - Trần Phú </t>
  </si>
  <si>
    <t>Gộp 2 đoạn</t>
  </si>
  <si>
    <t>Đường Ngô Quyền</t>
  </si>
  <si>
    <t>Ngã ba Chu Văn An - Ngô Quyền</t>
  </si>
  <si>
    <t>Ngã ba Ngô Quyền - Nguyễn Tất Thành</t>
  </si>
  <si>
    <t>Đường Lê Lợi (Điểm dân cư số 4)</t>
  </si>
  <si>
    <t>Đường liên khu phố</t>
  </si>
  <si>
    <t>Km 0 ngã ba đường Trần Hưng Đạo</t>
  </si>
  <si>
    <t>Hội trường tổ dân phố 3</t>
  </si>
  <si>
    <t>Đường vào đồi thông tổ 6</t>
  </si>
  <si>
    <t>Đất nhà bà Võ Thị Ngọc</t>
  </si>
  <si>
    <t>Đường vào nhà máy nước đá</t>
  </si>
  <si>
    <t>Giáp ranh giới Kiến Thành</t>
  </si>
  <si>
    <t>Đường vành đai bệnh viện</t>
  </si>
  <si>
    <t>Cổng bệnh viện</t>
  </si>
  <si>
    <t>Giáp đường Lê Hữu Trác</t>
  </si>
  <si>
    <t>Đường vào Trường Dân tộc nội trú</t>
  </si>
  <si>
    <t>Hết Trường Dân tộc nội trú</t>
  </si>
  <si>
    <t>Đường Xóm 4, Tổ 2</t>
  </si>
  <si>
    <t>Từ đất nhà ông Kỳ</t>
  </si>
  <si>
    <t>Hết đường Xóm 4, Tổ 2</t>
  </si>
  <si>
    <t>Hẻm 6, Tổ 2</t>
  </si>
  <si>
    <t>Đất nhà ông Nam</t>
  </si>
  <si>
    <t>Ngã ba nhà ông Thu</t>
  </si>
  <si>
    <t>Đường Nguyễn Tất Thành ngã ba nhà ông Thu</t>
  </si>
  <si>
    <t xml:space="preserve">Giáp đường Nguyễn Du </t>
  </si>
  <si>
    <t>Đường Tổ 5</t>
  </si>
  <si>
    <t>Ngã ba Võ Thị Sáu đi thôn 7 xã Kiến Thành</t>
  </si>
  <si>
    <t>Đường xóm 3 tổ 8</t>
  </si>
  <si>
    <t>Ngã ba Lê Hữu Trác</t>
  </si>
  <si>
    <t>Đường xóm 2 tổ 8</t>
  </si>
  <si>
    <t>Đường xóm 4 tổ 8</t>
  </si>
  <si>
    <t>Tổ dân phố 6 đến hội trường thôn 1 Kiên Thành</t>
  </si>
  <si>
    <t>Tổ dân phố 6</t>
  </si>
  <si>
    <t>Quốc lộ 14 (ngã ba giáp đất ông Nguyễn Tôn Cân)</t>
  </si>
  <si>
    <t>Đường vào nghĩa trang</t>
  </si>
  <si>
    <t>Đường Nơ Trang Lơng</t>
  </si>
  <si>
    <t>Giáp nghĩa trang</t>
  </si>
  <si>
    <t>Xã Kiến Thành</t>
  </si>
  <si>
    <t>1.1</t>
  </si>
  <si>
    <t>Thị trấn Kiến Đức về xã Quảng Tín</t>
  </si>
  <si>
    <t>Bên phải</t>
  </si>
  <si>
    <t>Giáp ranh thị trấn Kiến Đức</t>
  </si>
  <si>
    <t>Giáp đất nhà ông Lập</t>
  </si>
  <si>
    <t>Ranh xã Quảng Tín</t>
  </si>
  <si>
    <t>1.2</t>
  </si>
  <si>
    <t>Bên trái</t>
  </si>
  <si>
    <t>Giáp ranh đất nhà ông Sơn</t>
  </si>
  <si>
    <t>Giáp ranh xã Quảng Tín</t>
  </si>
  <si>
    <t>1.3</t>
  </si>
  <si>
    <t>Thị trấn Kiến Đức - Nhân Cơ</t>
  </si>
  <si>
    <t>Ranh giới Kiến Đức</t>
  </si>
  <si>
    <t>Ranh giới Kiến Đức +400 m</t>
  </si>
  <si>
    <t>Ranh thị trấn Kiến Đức +400 m</t>
  </si>
  <si>
    <t>Đến ngã ba hầm đá</t>
  </si>
  <si>
    <t xml:space="preserve">Tà luy dương </t>
  </si>
  <si>
    <t xml:space="preserve">Tà luy âm </t>
  </si>
  <si>
    <t>Ngã ba vào hầm đá</t>
  </si>
  <si>
    <t>Tỉnh lộ 5</t>
  </si>
  <si>
    <t>Ranh giới thị trấn Kiến Đức</t>
  </si>
  <si>
    <t>Nghĩa địa thôn 3</t>
  </si>
  <si>
    <t>Hết Trường học Lê Quý Đôn</t>
  </si>
  <si>
    <t>Tách tuyến</t>
  </si>
  <si>
    <t>Hết Trường học Lê Qúy Đôn</t>
  </si>
  <si>
    <t>Nghĩa Địa thanh niên xung phong</t>
  </si>
  <si>
    <t>Ranh giới xã Nghĩa Thắng</t>
  </si>
  <si>
    <t>Đường thôn 7</t>
  </si>
  <si>
    <t>Ranh giới kiến Đức (đường dây 500KV)</t>
  </si>
  <si>
    <t>Ngã ba trường trung học Võ Thị Sáu</t>
  </si>
  <si>
    <t>Giáp Đắk Wer</t>
  </si>
  <si>
    <t>Ngã ba trường Phân hiệu Võ Thị Sáu</t>
  </si>
  <si>
    <t>Ngã ba vào khu du lịch sinh thái</t>
  </si>
  <si>
    <t>Đường đi thôn 5, thôn 8</t>
  </si>
  <si>
    <t>Thủy điện Đắk R’Tang</t>
  </si>
  <si>
    <t xml:space="preserve">Giáp ranh xã Đắk Wer </t>
  </si>
  <si>
    <t>Từ ngã ba Quốc lộ 14</t>
  </si>
  <si>
    <t>Đập thủy điện Đăk R'Tang</t>
  </si>
  <si>
    <t>Từ đất nhà ông Thêu</t>
  </si>
  <si>
    <t>Ranh thị trấn Kiến Đức</t>
  </si>
  <si>
    <t>Đường đi thôn 9</t>
  </si>
  <si>
    <t>Quốc lộ 14 ngã ba trường 1</t>
  </si>
  <si>
    <t>Nghĩa địa thôn 9</t>
  </si>
  <si>
    <t>Quốc lộ 14 đất nhà ông Chữ</t>
  </si>
  <si>
    <t>Khu quy hoạch xưởng cưa</t>
  </si>
  <si>
    <t>Khu quy hoạch đất giáo viên thôn 9</t>
  </si>
  <si>
    <t>Đường vào hội trường thôn 1</t>
  </si>
  <si>
    <t>Giáp ranh Kiến Đức</t>
  </si>
  <si>
    <t>Hội trường thôn 1</t>
  </si>
  <si>
    <t>Đường vào nghĩa địa thôn 2</t>
  </si>
  <si>
    <t>Từ nhà ông Phạm Giai thôn 3</t>
  </si>
  <si>
    <t>Nghĩa địa thôn 2</t>
  </si>
  <si>
    <t>Đường vào cây đa Kiến Đức</t>
  </si>
  <si>
    <t>Đất nhà ông Nguyễn Phương</t>
  </si>
  <si>
    <t>Đường vào nhà máy nước đá Hương Giang (cũ)</t>
  </si>
  <si>
    <t>Hết đất nhà ông Bình thôn 7</t>
  </si>
  <si>
    <t>Đường vào Trạm Y tế Kiến Đức cũ</t>
  </si>
  <si>
    <t>Hội trường thôn 10</t>
  </si>
  <si>
    <t>Giáp ranh xã Đắk Sin</t>
  </si>
  <si>
    <t>Đường thôn 3</t>
  </si>
  <si>
    <t>Giáp ranh xã Nghĩa Thắng</t>
  </si>
  <si>
    <t>Đường bê tông nhà bà Thắm (giáp tỉnh lộ 5)</t>
  </si>
  <si>
    <t>Giáp Tỉnh lộ 5</t>
  </si>
  <si>
    <t>Hồ Nhân Cơ (Hết đất nhà bà Bẩy)</t>
  </si>
  <si>
    <t>Đường vào tổ 9b thôn 3</t>
  </si>
  <si>
    <t>Đất nhà nghỉ Thùy Vân</t>
  </si>
  <si>
    <t>Km 0 ngã ba (Pi nao II, hướng Nhân Cơ)</t>
  </si>
  <si>
    <t xml:space="preserve">Đất nhà bà Đỗ Thị Xuân </t>
  </si>
  <si>
    <t>Ngã ba nhà ông Quang Liên + 300m</t>
  </si>
  <si>
    <t>Xã Đạo Nghĩa</t>
  </si>
  <si>
    <t>UBND xã (hướng Đắk Sin)</t>
  </si>
  <si>
    <t>UBND xã giáp đất nhà ông Phan Dãn</t>
  </si>
  <si>
    <t>Đất nhà ông Phan Dãn</t>
  </si>
  <si>
    <t>Giáp Đắk Sin</t>
  </si>
  <si>
    <t>UBND xã (hướng Nghĩa Thắng)</t>
  </si>
  <si>
    <t>Giáp cống nước đất ông Trần Hữu Vây</t>
  </si>
  <si>
    <t>Cống nước đất ông Trần Hữu Vây</t>
  </si>
  <si>
    <t>Giáp Nghĩa Thắng</t>
  </si>
  <si>
    <t>Cầu Quảng Phước</t>
  </si>
  <si>
    <t>Đập tràn Quảng Đạt</t>
  </si>
  <si>
    <t>Đập tràn Quảng đạt</t>
  </si>
  <si>
    <t>Đất nhà ông Thọ</t>
  </si>
  <si>
    <t>Đất nhà ông Tư Tù</t>
  </si>
  <si>
    <t>Hết đường nhựa (Mười nổ)</t>
  </si>
  <si>
    <t>Đất nhà ông Tân Ngà</t>
  </si>
  <si>
    <t>Hết đất nhà ông Nguyễn Chi Tuấn</t>
  </si>
  <si>
    <t>Cửa rừng</t>
  </si>
  <si>
    <t>Đất nhà ông Khư</t>
  </si>
  <si>
    <t>Đến cuối xóm Mít</t>
  </si>
  <si>
    <t>Ngã tư Quản An</t>
  </si>
  <si>
    <t>Hết đất nhà ông Võ Văn Bình</t>
  </si>
  <si>
    <t>Đất nhà bà Huệ</t>
  </si>
  <si>
    <t>Đất nhà ông Tuân</t>
  </si>
  <si>
    <t>Hết đất nhà ông Phú</t>
  </si>
  <si>
    <t>Hết đất nhà ông Trần Dũng</t>
  </si>
  <si>
    <t>Ngã ba đất nhà ông Phước</t>
  </si>
  <si>
    <t>Trường Huỳnh Thúc Kháng (phân hiệu)</t>
  </si>
  <si>
    <t>Đất nhà ông Võ Văn Thảo</t>
  </si>
  <si>
    <t>Đường nông thôn</t>
  </si>
  <si>
    <t>Ngã ba nhà ông Nguyễn Ngọc Thơm</t>
  </si>
  <si>
    <t>Đất nhà ông Nguyễn Thái Bình</t>
  </si>
  <si>
    <t>Đoạn từ nhà Lê Thị Ái Nhung</t>
  </si>
  <si>
    <t>Hết nhà ông Đoàn Canh</t>
  </si>
  <si>
    <t>Đoạn từ nhà ông Mười Nổ</t>
  </si>
  <si>
    <t>Tới Trạm cửa rừng</t>
  </si>
  <si>
    <t>Ngã ba nhà Lê Lựu</t>
  </si>
  <si>
    <t>Nhà bà Nguyễn Thị Ngọc Hoàng</t>
  </si>
  <si>
    <t>Xã Đắk Sin</t>
  </si>
  <si>
    <t>Tỉnh lộ 685</t>
  </si>
  <si>
    <t>Ngã ba Ngân hàng</t>
  </si>
  <si>
    <t>Ngã ba cây xăng ông Hà</t>
  </si>
  <si>
    <t>Cầu Vũ Phong</t>
  </si>
  <si>
    <t>Hết Trường Trần Hưng Đạo</t>
  </si>
  <si>
    <t>Trường Trần Hưng Đạo</t>
  </si>
  <si>
    <t>Giáp ranh Đạo Nghĩa</t>
  </si>
  <si>
    <t>Ngã ba ngân hàng</t>
  </si>
  <si>
    <t>Hết đất nhà ông Cân</t>
  </si>
  <si>
    <t>Ngã ba nhà ông Tự</t>
  </si>
  <si>
    <t>Giáp ranh xã Hưng Bình</t>
  </si>
  <si>
    <t>Đường liên xã, đi 208</t>
  </si>
  <si>
    <t>Hết đất ông Sang</t>
  </si>
  <si>
    <t>Hết đất nhà bà Tuyên</t>
  </si>
  <si>
    <t>Hết đất Trường Lê Hữu Trác</t>
  </si>
  <si>
    <t>Ngã ba đi thôn 7 và thôn 12</t>
  </si>
  <si>
    <t>Hết đất nhà bà Bé Sáu</t>
  </si>
  <si>
    <t>Giáp ranh Quảng Tín</t>
  </si>
  <si>
    <t>Ngã ba Ngân Hàng</t>
  </si>
  <si>
    <t>Trường Tiểu học Lê Hữu Trác (đường liên xã)</t>
  </si>
  <si>
    <t>Trường Lê Hữu Trác</t>
  </si>
  <si>
    <t>Ngã ba cầu Tam Đa</t>
  </si>
  <si>
    <t>Hết cầu Tam Đa</t>
  </si>
  <si>
    <t>Ngã ba ông Thái</t>
  </si>
  <si>
    <t>Giáp ranh xã Đắk Ru (Đường Liên xã)</t>
  </si>
  <si>
    <t>Ngã ba ông Tự</t>
  </si>
  <si>
    <t>Ngã ba đường đi 208 (nhà ông Vân)</t>
  </si>
  <si>
    <t>Ngã ba Tỉnh lộ 5</t>
  </si>
  <si>
    <t>Hết nhà ông Thái Thôn 10</t>
  </si>
  <si>
    <t>Đường nhánh tiếp giáp với đường 208</t>
  </si>
  <si>
    <t>Ngã ba nhà ông Hùng</t>
  </si>
  <si>
    <t>Hết đất nhà ông Tự (thôn 16)</t>
  </si>
  <si>
    <t>I.7</t>
  </si>
  <si>
    <t>Xã Hưng Bình</t>
  </si>
  <si>
    <t>Đất nhà ông Nguyễn Phi Long (Giáp ranh xã Đắk Sin)</t>
  </si>
  <si>
    <t>Hết đất nhà ông Liễu Văn Hiếu</t>
  </si>
  <si>
    <t>Giáp nhà ông Liễu Văn Hiếu</t>
  </si>
  <si>
    <t>Chân dốc thác (giáp ranh thôn 2)</t>
  </si>
  <si>
    <t>Chân dốc thác (Giáp ranh thôn 2)</t>
  </si>
  <si>
    <t>Cầu Tư</t>
  </si>
  <si>
    <t>Cầu ba (Giáp xã Đắk Ru)</t>
  </si>
  <si>
    <t>Cầu mới (giáp ranh xã Đắk Ru)</t>
  </si>
  <si>
    <t>Đường đi thôn 3</t>
  </si>
  <si>
    <t>Ngã ba nhà ông Nguyễn Văn Hiển</t>
  </si>
  <si>
    <t>Hết đất nhà ông Hoàng Văn Tự (Trưởng)</t>
  </si>
  <si>
    <t>Đường liên thôn 3, 5, 7</t>
  </si>
  <si>
    <t>Hết đất nhà ông Hoàng Văn Tự</t>
  </si>
  <si>
    <t>Ngã ba nhà ông Vạn</t>
  </si>
  <si>
    <t>Thôn 6</t>
  </si>
  <si>
    <t>Đầu đập thôn 6 (đập C15)</t>
  </si>
  <si>
    <t>Hết đất nhà ông Nguyễn Quang Dũng</t>
  </si>
  <si>
    <t>Hết đất nhà ông Khường</t>
  </si>
  <si>
    <t>Hết đất nhà ông Tính</t>
  </si>
  <si>
    <t>Thôn 7</t>
  </si>
  <si>
    <t>Cống ông Vạn (Giáp ranh thôn 6)</t>
  </si>
  <si>
    <t>Hết đất nhà ông Hoàn</t>
  </si>
  <si>
    <t>Buôn Châu Mạ</t>
  </si>
  <si>
    <t>Đất nhà bà Điểu Thị Đum (giáp ranh thôn 7)</t>
  </si>
  <si>
    <t>Hết đất nhà bà Điểu Thị BRang</t>
  </si>
  <si>
    <t>Hết đất nhà bà Điểu Thị Brang</t>
  </si>
  <si>
    <t>Đến hết đất nhà ông Điểu Am</t>
  </si>
  <si>
    <t>Đường liên thôn 4, 7</t>
  </si>
  <si>
    <t>Đất nhà ông Quang (thôn 5)</t>
  </si>
  <si>
    <t>Ngã ba Tỉnh lộ 685 (đất nhà ông Tạ Văn Long thôn 2)</t>
  </si>
  <si>
    <t>I.8</t>
  </si>
  <si>
    <t>Xã Nghĩa Thắng</t>
  </si>
  <si>
    <t>Tỉnh Lộ 5</t>
  </si>
  <si>
    <t>Tỉnh lộ 685 là tỉnh lộ 5</t>
  </si>
  <si>
    <t>Hướng Kiến Thành</t>
  </si>
  <si>
    <t>Trạm xá xã</t>
  </si>
  <si>
    <t>Trường Mẫu giáo Quảng Thuận</t>
  </si>
  <si>
    <t>Ngã ba đập tràn Quảng Chánh</t>
  </si>
  <si>
    <t>Cống nước nhà Tư Rịa Quảng Chánh</t>
  </si>
  <si>
    <t>Hết thôn Quảng Trung</t>
  </si>
  <si>
    <t>Đầu đập hồ Cầu Tư</t>
  </si>
  <si>
    <t>Hướng Đạo Nghĩa</t>
  </si>
  <si>
    <t>Ngã ba chợ</t>
  </si>
  <si>
    <t>Ngã ba nhà ông Tưởng</t>
  </si>
  <si>
    <t>Ngã ba nhà ông Thái</t>
  </si>
  <si>
    <t>Giáp ranh xã Đạo Nghĩa</t>
  </si>
  <si>
    <t>Giáp ranh xã Nhân Đạo</t>
  </si>
  <si>
    <t>Nhà ông Tân Lợi</t>
  </si>
  <si>
    <t>Cách ngã ba PiNao III - 200m</t>
  </si>
  <si>
    <t xml:space="preserve">Ngã ba PiNao </t>
  </si>
  <si>
    <t>Về 03 phía mỗi phía 200 m</t>
  </si>
  <si>
    <t>Qua Ngã ba Pi Nao III + 200m</t>
  </si>
  <si>
    <t>Hết nhà ông Lý</t>
  </si>
  <si>
    <t>Hết nhà ông Lâm</t>
  </si>
  <si>
    <t>Ngã ba nhà ông Kế (Quảng chánh)</t>
  </si>
  <si>
    <t>Ngã ba trường cấp III</t>
  </si>
  <si>
    <t>Cổng trường cấp III (đường trên)</t>
  </si>
  <si>
    <t>Ngã ba Quảng Chánh</t>
  </si>
  <si>
    <t>Cầu Quảng Phước Đạo Nghĩa</t>
  </si>
  <si>
    <t>Ngã ba nhà ông Lâm</t>
  </si>
  <si>
    <t>Trường cấp III (đường dưới)</t>
  </si>
  <si>
    <t>Ngã ba PiNao III + 200m</t>
  </si>
  <si>
    <t>Nhà ông Nhanh</t>
  </si>
  <si>
    <t>Vườn rẫy ông Tín</t>
  </si>
  <si>
    <t>Ngã ba Hai Bé</t>
  </si>
  <si>
    <t>Ngã ba rẫy vườn ông Bốn Vương</t>
  </si>
  <si>
    <t>Ngã ba nhà ông Kế</t>
  </si>
  <si>
    <t>Xóm mít giáp ranh Đạo Nghĩa</t>
  </si>
  <si>
    <t>Hết nhà ông Mao</t>
  </si>
  <si>
    <t>Ngã ba Quảng Tiến nhà ông Thái</t>
  </si>
  <si>
    <t>Cống nước nhà ông Hồng</t>
  </si>
  <si>
    <t>Ngã ba Quảng Tiến nhà bà Minh</t>
  </si>
  <si>
    <t>Hết nhà ông Mầu</t>
  </si>
  <si>
    <t>Ngã ba nghĩa địa Quảng Chánh</t>
  </si>
  <si>
    <t>Đập Quảng Thuận (lò mổ)</t>
  </si>
  <si>
    <t>Nhà ông Hùng (thôn Quảng Trung)</t>
  </si>
  <si>
    <t>Đường liên thôn thôn</t>
  </si>
  <si>
    <t>Ngã ba nhà bà Tươi</t>
  </si>
  <si>
    <t>Ngã ba Trường Trần Quốc Toản</t>
  </si>
  <si>
    <t>Ngã ba Bưu điện</t>
  </si>
  <si>
    <t>Nhà ông Tuấn (thôn Quảng Lợi)</t>
  </si>
  <si>
    <t>Ngã ba nhà ông Điểu Thơ</t>
  </si>
  <si>
    <t>Ngã ba nhà ông Cường (thôn Quảng Bình)</t>
  </si>
  <si>
    <t>Ngã ba nhà bà Phúc</t>
  </si>
  <si>
    <t xml:space="preserve">Hết khu tập thể giáo viên trường cấp 2 </t>
  </si>
  <si>
    <t>Hết nhà ông Nghĩa</t>
  </si>
  <si>
    <t>Nhà ông Muông</t>
  </si>
  <si>
    <t>Giáp xã Kiến Thành</t>
  </si>
  <si>
    <t>I.9</t>
  </si>
  <si>
    <t>Xã Quảng Tín</t>
  </si>
  <si>
    <t>Ngã ba hết trụ sở Công ty cà phê Đắk Nông</t>
  </si>
  <si>
    <t>Đến hết ngã ba vào tổ 1 thôn 3</t>
  </si>
  <si>
    <t>Ngã ba vào tổ 1 thôn 3</t>
  </si>
  <si>
    <t>Đến hết ngã ba bon Bù Đách</t>
  </si>
  <si>
    <t>Tà Iuy âm</t>
  </si>
  <si>
    <t>Ngã ba vào đường bon Bù Đách</t>
  </si>
  <si>
    <t>Ngã ba đi đường vào Đắk Ngo</t>
  </si>
  <si>
    <t>Ngã ba đi vào đường Đắk Ngo thôn 5</t>
  </si>
  <si>
    <t>Ngã ba đường vào tổ 5 thôn 5</t>
  </si>
  <si>
    <t>Ngã ba đi đường vào tổ 5 thôn 5 hết nhà ông Hùng Hương</t>
  </si>
  <si>
    <t>Đến giáp xã Đắk Ru</t>
  </si>
  <si>
    <t>Các tuyến đường giáp Quốc lộ 14</t>
  </si>
  <si>
    <t>Đường xã Đắk Sin thôn 10</t>
  </si>
  <si>
    <t>Km 0 +200m</t>
  </si>
  <si>
    <t>Km 0+200m</t>
  </si>
  <si>
    <t>Hết đất nhà ông Trí</t>
  </si>
  <si>
    <t>Đường ngã ba bon Bù Bia đi Đắk Ka</t>
  </si>
  <si>
    <t>Cầu 1</t>
  </si>
  <si>
    <t>Cầu 2 xã Đắk Ru</t>
  </si>
  <si>
    <t>Đường thôn 4 (bon O1)</t>
  </si>
  <si>
    <t>Ngã ba bon Ol Bu Tung</t>
  </si>
  <si>
    <t>Cầu sắt Sađacô</t>
  </si>
  <si>
    <t>Ngã ba trường Hà Huy Tập (thôn Sađacô)</t>
  </si>
  <si>
    <t>Đường bon Bù Đách</t>
  </si>
  <si>
    <t>Đến hết đường</t>
  </si>
  <si>
    <t>Ngã ba Công ty cà phê Đắk Nông đến hết đường</t>
  </si>
  <si>
    <t>Km 0 + đến nhà ông Nguyễn Đình Vinh</t>
  </si>
  <si>
    <t>Hết đất nhà ông Vinh</t>
  </si>
  <si>
    <t>Ngã ba thôn 5 đi Đắk Ngo</t>
  </si>
  <si>
    <t>Hội trường thôn 5</t>
  </si>
  <si>
    <t>Suối Đắk R'Lấp</t>
  </si>
  <si>
    <t>Suối Đắk Nguyên</t>
  </si>
  <si>
    <t>Hết nhà bà Nguyễn Thị Vịnh (Sađacô)</t>
  </si>
  <si>
    <t>Ngã ba vào đội lâm trường cũ</t>
  </si>
  <si>
    <t>Đất nhà ông Phạm Trọng Đức</t>
  </si>
  <si>
    <t>Ngã ba mộ Tám Của</t>
  </si>
  <si>
    <t>Đường vào tổ 4 thôn 2</t>
  </si>
  <si>
    <t>Đường nhánh thôn 3 tiếp giáp Quốc lộ14</t>
  </si>
  <si>
    <t>Đường vào tổ 1 thôn 3</t>
  </si>
  <si>
    <t>Đường cạnh nhà Hùng Hương</t>
  </si>
  <si>
    <t>Km0 + 1500 m</t>
  </si>
  <si>
    <t>Đường cạnh Công ty Gia Mỹ</t>
  </si>
  <si>
    <t>Km0 + 1000 m</t>
  </si>
  <si>
    <t>Đường Thôn 1</t>
  </si>
  <si>
    <t>Đường bên cạnh chợ</t>
  </si>
  <si>
    <t>I.10</t>
  </si>
  <si>
    <t>Xã Đắk Ru</t>
  </si>
  <si>
    <t>Ranh giới xã Quảng Tín</t>
  </si>
  <si>
    <t>Cột mốc 882 (Quốc lộ 14)+50m</t>
  </si>
  <si>
    <t>Cột mốc 882 (Quốc lộ14)+50m</t>
  </si>
  <si>
    <t>Cột mốc 883 (Quốc lộ14)+500m</t>
  </si>
  <si>
    <t>Cột mốc 885 (Quốc lộ14)</t>
  </si>
  <si>
    <t>Cột mốc 886 (Quốc lộ14)+400m</t>
  </si>
  <si>
    <t>Ranh giới tỉnh Bình Phước</t>
  </si>
  <si>
    <t>Các đường nhánh chính tiếp giáp với Quốc lộ 14</t>
  </si>
  <si>
    <t>Ngã ba cửa rừng + 200m</t>
  </si>
  <si>
    <t>Cầu số I</t>
  </si>
  <si>
    <t>Cầu số 3 (Giáp xã Hưng Bình)</t>
  </si>
  <si>
    <t>Đường vào Trung tâm Kinh tế mới Đắk Ru</t>
  </si>
  <si>
    <t>Ngã ba thôn Đoàn Kết, Tân Binh, Tân Tiến, Tân Phú</t>
  </si>
  <si>
    <t>Đập Đắk Ru 2 thôn Tân Tiến</t>
  </si>
  <si>
    <t>Ngã ba đường vào thôn Đoàn Kết</t>
  </si>
  <si>
    <t>Ngã ba đường vào thôn Đoàn Kết, Tân Bình, Tân Tiến, Tân Phú</t>
  </si>
  <si>
    <t>Hết thôn Tân Phú</t>
  </si>
  <si>
    <t>Đường vào 3,7 ha</t>
  </si>
  <si>
    <t>Trụ điện 500 KV</t>
  </si>
  <si>
    <t>Đường vào E 720</t>
  </si>
  <si>
    <t>Ngã ba nhà văn hóa Bon Bu Srê I</t>
  </si>
  <si>
    <t>Ngã ba đường vào thôn Tân Lợi</t>
  </si>
  <si>
    <t>Ngã ba đường vào cầu treo</t>
  </si>
  <si>
    <t>Giáp ranh giới xã Đắk Ngo</t>
  </si>
  <si>
    <t>Thủy điện Đắk Ru</t>
  </si>
  <si>
    <t>Đường vào thôn Tân Lợi</t>
  </si>
  <si>
    <t>Km0 (Quốc lộ14)</t>
  </si>
  <si>
    <t>Km0 + 500</t>
  </si>
  <si>
    <t>Đường vào thôn 8</t>
  </si>
  <si>
    <t>Km0 (Cầu 2 ranh giới xã Quãng Tín)</t>
  </si>
  <si>
    <t>Ngã ba Quán chín</t>
  </si>
  <si>
    <t>Cầu Sập</t>
  </si>
  <si>
    <t>Đường vào thôn Tân Lập</t>
  </si>
  <si>
    <t>Km 2 + 500</t>
  </si>
  <si>
    <t>Ranh giới xã Đắk Sin</t>
  </si>
  <si>
    <t>Đường vào nhà thờ</t>
  </si>
  <si>
    <t>Giáp hồ thôn 6</t>
  </si>
  <si>
    <t>Đường vào thao trường huấn luyện của xã</t>
  </si>
  <si>
    <t>Đường vào thôn Tân Phú</t>
  </si>
  <si>
    <t>Hết đất nhà ông Phan Văn Được</t>
  </si>
  <si>
    <t>Đất trồng cây hàng 
năm khác</t>
  </si>
  <si>
    <t>Đất nuôi trồng 
thuỷ sản</t>
  </si>
  <si>
    <t xml:space="preserve">II.5 </t>
  </si>
  <si>
    <t>III</t>
  </si>
  <si>
    <t>HUYỆN ĐẮK MIL</t>
  </si>
  <si>
    <t>III.1</t>
  </si>
  <si>
    <t>Thị trấn Đắk Mil</t>
  </si>
  <si>
    <t>Đường Nguyễn Tất Thành (Quốc lộ 14)</t>
  </si>
  <si>
    <t>Đường Nguyễn Chí Thanh</t>
  </si>
  <si>
    <t>Hết ngã ba đường Trần Phú</t>
  </si>
  <si>
    <t>Hết Trường Nguyễn Tất Thành</t>
  </si>
  <si>
    <t>Trường Nguyễn Tất Thành</t>
  </si>
  <si>
    <t>Giáp ranh xã Đắk Lao</t>
  </si>
  <si>
    <t>Đường Trần Hưng Đạo (Quốc lộ 14)</t>
  </si>
  <si>
    <t>Hết ngã ba đường N' Trang Lơng</t>
  </si>
  <si>
    <t>Hết ngã ba đường Hoàng Diệu</t>
  </si>
  <si>
    <t>Ngã ba Đường Hoàng Diệu</t>
  </si>
  <si>
    <t>Hết hạt Kiểm Lâm</t>
  </si>
  <si>
    <t>Hạt Kiểm Lâm</t>
  </si>
  <si>
    <t>Giáp ranh xã Đăk lao</t>
  </si>
  <si>
    <t>Đường Nguyễn Chí Thanh (Quốc lộ 14C)</t>
  </si>
  <si>
    <t>Hết Trường Nguyễn Chí Thanh</t>
  </si>
  <si>
    <t>Trường Nguyễn Chí Thanh</t>
  </si>
  <si>
    <t>Hết trụ sở UBND xã Đắk Lao (cũ)</t>
  </si>
  <si>
    <t>Trụ sở UBND xã Đắk Lao (cũ)</t>
  </si>
  <si>
    <t>Hết ngã ba đường Đinh Tiên Hoàng</t>
  </si>
  <si>
    <t>Ngã ba đường Đinh Tiên Hoàng</t>
  </si>
  <si>
    <t>Hết ngã ba Lê Duẩn - Nguyễn Trãi</t>
  </si>
  <si>
    <t>Giáp ranh xã Đức Minh</t>
  </si>
  <si>
    <t>Hết ngã ba đường Nguyễn Khuyến</t>
  </si>
  <si>
    <t>Ngã ba đường Nguyễn Khuyến</t>
  </si>
  <si>
    <t>Hết ngã ba đường Hùng Vương đi trường cấp III (nhà Thầy Văn)</t>
  </si>
  <si>
    <t>Ngã ba đường Hùng Vương đi trường cấp III (nhà Thầy Văn)</t>
  </si>
  <si>
    <t>Hết ngã ba đường Hùng Vương - Lê Duẩn</t>
  </si>
  <si>
    <t>Hết cổng trường Trần Phú</t>
  </si>
  <si>
    <t>Cổng trường Trần Phú</t>
  </si>
  <si>
    <t>Hết ngã ba đường Trần Phú - Trần Nhân Tông</t>
  </si>
  <si>
    <t>Ngã ba đường Trần Phú - Trần Nhân Tông</t>
  </si>
  <si>
    <t>Đường Lê Lợi</t>
  </si>
  <si>
    <t>Đường Lý Thượng Kiệt</t>
  </si>
  <si>
    <t>Hết địa phận Thị trấn</t>
  </si>
  <si>
    <t>Ngã tư nhà bà Trang</t>
  </si>
  <si>
    <t>Hết địa phận thị Trấn</t>
  </si>
  <si>
    <t>Các đường đấu nối với đường Nguyễn Du đi đường Hồ Xuân Hương</t>
  </si>
  <si>
    <t>Km0 (Đường Nguyễn Du)</t>
  </si>
  <si>
    <t>Km0+100m (Mỗi bên 100m)</t>
  </si>
  <si>
    <t>Km0 (Đường Nguyễn Du) +100m (Mỗi bên 100m)</t>
  </si>
  <si>
    <t>Đường Hồ Xuân Hương</t>
  </si>
  <si>
    <t xml:space="preserve">Km0 (Đường Nguyễn Du) </t>
  </si>
  <si>
    <t>Hết đường Huy Cận</t>
  </si>
  <si>
    <t>Đường phân lô khu tái định cư tổ dân phố 6 đấu nối với đường Nguyễn Du</t>
  </si>
  <si>
    <t>Đường phân lô khu tái định cư tổ dân phố 6 không đấu nối với đường Nguyễn Du</t>
  </si>
  <si>
    <t>Đường N' Trang Long</t>
  </si>
  <si>
    <t>Hết nhà trẻ Hoạ My</t>
  </si>
  <si>
    <t>Nhà trẻ Hoạ My</t>
  </si>
  <si>
    <t>Hết Ngã ba đường đi Trường Nguyễn Chí Thanh</t>
  </si>
  <si>
    <t>Đường Đi Trường Nguyễn Chí Thanh</t>
  </si>
  <si>
    <t>Đường Nguyễn Bỉnh Khiêm</t>
  </si>
  <si>
    <t>Ngã ba đường Nơ Trang Long</t>
  </si>
  <si>
    <t>Đường Lý Thái Tổ</t>
  </si>
  <si>
    <t>Đường Ngô Gia Tự</t>
  </si>
  <si>
    <t>Đường Ngô Gia Tự (Nhà bà Sự)</t>
  </si>
  <si>
    <t>Đường Lê Hồng Phong</t>
  </si>
  <si>
    <t>Đường Lý Thường Kiệt</t>
  </si>
  <si>
    <t>Đường Văn Tiến Dũng</t>
  </si>
  <si>
    <t>Km 0 (Đường Trần Hưng Đạo)</t>
  </si>
  <si>
    <t>Km0 +200m</t>
  </si>
  <si>
    <t>Đường Xuân Diệu</t>
  </si>
  <si>
    <t>Xuân Diệu</t>
  </si>
  <si>
    <t>Hết đường Phan Đăng Lưu</t>
  </si>
  <si>
    <t>Đường Cù Chính Lan</t>
  </si>
  <si>
    <t>Km0 +100m</t>
  </si>
  <si>
    <t>Đường Cao Thắng</t>
  </si>
  <si>
    <t>Phan Đăng Lưu</t>
  </si>
  <si>
    <t>Hết đường Huỳnh Thúc Kháng</t>
  </si>
  <si>
    <t>Các Đường Tổ dân phố 5 đấu nối với đường Trần Hưng Đạo</t>
  </si>
  <si>
    <t>Trên 100m</t>
  </si>
  <si>
    <t>Đường Xuân Diệu (đối diện với Hoa viên Hồ tây)</t>
  </si>
  <si>
    <t>Các đường tổ dân phố 5 không đấu nối với đường Trần Hưng Đạo</t>
  </si>
  <si>
    <t>Hết Hội trường tổ dân phố16</t>
  </si>
  <si>
    <t>Hội trường tổ dân phố 16</t>
  </si>
  <si>
    <t>Hội trường tổ dân phố 16 + 300m</t>
  </si>
  <si>
    <t>Km0 (Trần Hưng Đạo)</t>
  </si>
  <si>
    <t>Km0 + 400m</t>
  </si>
  <si>
    <t>Hết đường Y Jút</t>
  </si>
  <si>
    <t>Đường tổ dân phố 03, 04 đấu nối với đường Trần Hưng Đạo vào 100m</t>
  </si>
  <si>
    <t>Các đường còn lại của tổ dân phố 03, 04</t>
  </si>
  <si>
    <t>Đường Trần Nhân Tông</t>
  </si>
  <si>
    <t>Đường vào chợ Thị trấn</t>
  </si>
  <si>
    <t>Ngã ba đường Trần Nhân Tông, cổng chợ phía Tây</t>
  </si>
  <si>
    <t>Hết trường Mẫu giáo Hướng Dương</t>
  </si>
  <si>
    <t>Hết cơ quan huyện đội</t>
  </si>
  <si>
    <t>Đường Phan Bội châu</t>
  </si>
  <si>
    <t>Các đường còn lại của tổ dân phố 7, 8 nối với đường Lê Duẩn hoặc đường Hai Bà Trưng</t>
  </si>
  <si>
    <t>Các đường còn lại của tổ dân phố 7, 8</t>
  </si>
  <si>
    <t>đường Nguyễn Khuyến</t>
  </si>
  <si>
    <t>Km 0 (đường Lê Duẩn)</t>
  </si>
  <si>
    <t>Km0+200m</t>
  </si>
  <si>
    <t>Km0+450m</t>
  </si>
  <si>
    <t>Hết ranh giới thị trấn Đắk Mil</t>
  </si>
  <si>
    <t>Nguyễn Bá Ngọc</t>
  </si>
  <si>
    <t>Nhà ông Tấn</t>
  </si>
  <si>
    <t>Hết Bệnh Viện (Nhà ông Nam)</t>
  </si>
  <si>
    <t>Trương Công Định</t>
  </si>
  <si>
    <t>Đường Lê Duẩn (Đối diện cổng trường cấp 3)</t>
  </si>
  <si>
    <t>Giáp đường tổ dân phố 1 đi tổ dân phố 9</t>
  </si>
  <si>
    <t>Các trục đường còn lại của tổ dân phố 9</t>
  </si>
  <si>
    <t>Đường Nguyễn Trãi</t>
  </si>
  <si>
    <t>Nhà ông Liêu</t>
  </si>
  <si>
    <t>Đường Nguyễn Tất Thành (nhà ông Hùng Mai)</t>
  </si>
  <si>
    <t>Nhà ông Chinh (hết trường Nội Trú)</t>
  </si>
  <si>
    <t>Đường Hoàng Quốc Việt</t>
  </si>
  <si>
    <t>Ngã ba giao đường Trương Công Định và đường Tô Hiến Thành</t>
  </si>
  <si>
    <t>Nhà ông Phúc</t>
  </si>
  <si>
    <t>Đường Văn Cao</t>
  </si>
  <si>
    <t>Nguyễn Viết Xuân</t>
  </si>
  <si>
    <t>Đường Hồ Tùng Mậu</t>
  </si>
  <si>
    <t>Đường Nguyễn Bính</t>
  </si>
  <si>
    <t>Hội trường tổ dân phố 9</t>
  </si>
  <si>
    <t>Đường Trương Công Định (Rừng Thông)</t>
  </si>
  <si>
    <t>Đường Đặng Thùy Trâm</t>
  </si>
  <si>
    <t>Trường Mầm non Sao Mai</t>
  </si>
  <si>
    <t>Đường tổ dân phố 01 đấu nối với Đường Nguyễn Tất Thành vào 100m</t>
  </si>
  <si>
    <t>Các đường còn lại của tổ dân phố 01</t>
  </si>
  <si>
    <t>Km 0 (Đường Nguyễn Tất Thành ) Km0 + 100m</t>
  </si>
  <si>
    <t>Km0 + 100m</t>
  </si>
  <si>
    <t>Đường Mai Hắc Đế</t>
  </si>
  <si>
    <t>Nguyễn Thái Học</t>
  </si>
  <si>
    <t>Từ hoa viên</t>
  </si>
  <si>
    <t>Ngã ba đường Bà Triệu</t>
  </si>
  <si>
    <t>Hết đường Xuân Diệu</t>
  </si>
  <si>
    <t>Hết đất nhà ông Trịnh Hùng Trang</t>
  </si>
  <si>
    <t>Giáp ranh xã Thuận An</t>
  </si>
  <si>
    <t>Đường Đỗ Nhuận</t>
  </si>
  <si>
    <t>Đường Nguyễn Thị Định</t>
  </si>
  <si>
    <t>Đường Nơ Trang Gul</t>
  </si>
  <si>
    <t>Xã Đức Mạnh</t>
  </si>
  <si>
    <t>Giáp xã Đắk Lao</t>
  </si>
  <si>
    <t>Trường Mẫu Giáo Thần Tiên</t>
  </si>
  <si>
    <t>Trường mẫu giáo Thần Tiên</t>
  </si>
  <si>
    <t>Đường vào trường Lê Quý Đôn</t>
  </si>
  <si>
    <t>Hợp tác xã Mạnh Thắng</t>
  </si>
  <si>
    <t>Nhà máy nước Dawa</t>
  </si>
  <si>
    <t>Cây xăng Thanh Hằng</t>
  </si>
  <si>
    <t>Tỉnh lộ 682</t>
  </si>
  <si>
    <t>Ngã ba Đức Mạnh (km 0)</t>
  </si>
  <si>
    <r>
      <t xml:space="preserve">Km 0+ 200m ( </t>
    </r>
    <r>
      <rPr>
        <sz val="14"/>
        <color rgb="FFFF0000"/>
        <rFont val="Times New Roman"/>
        <family val="1"/>
      </rPr>
      <t>Tà luy dương)</t>
    </r>
  </si>
  <si>
    <t>Km 0+ 200m</t>
  </si>
  <si>
    <t>Ngã ba đường vào nghĩa địa Bác Ái (Đức Hiệp)</t>
  </si>
  <si>
    <t xml:space="preserve">Ngã ba đường vào nghĩa địa Bác Ái (Đức hiệp) </t>
  </si>
  <si>
    <r>
      <t>Cầu Đức Lễ (Cũ) (</t>
    </r>
    <r>
      <rPr>
        <sz val="14"/>
        <color rgb="FFFF0000"/>
        <rFont val="Times New Roman"/>
        <family val="1"/>
      </rPr>
      <t>Tà luy âm)</t>
    </r>
  </si>
  <si>
    <t>Cầu Đức Lễ (Cũ)</t>
  </si>
  <si>
    <t>Ngã ba Thọ Hoàng (đi Đăk Sắk)</t>
  </si>
  <si>
    <t>Đường vào Đức Lệ (Đường liên xã)</t>
  </si>
  <si>
    <t>Giáp trạm y tế xã</t>
  </si>
  <si>
    <t>Cầu Đức Lễ (Mới)</t>
  </si>
  <si>
    <t>Đường liên xã Đức Mạnh - Đắk Sắk</t>
  </si>
  <si>
    <t>Giáp ranh xã Đắk Sắk</t>
  </si>
  <si>
    <t>Đường đập Y Ren thôn Đức Nghĩa</t>
  </si>
  <si>
    <t>Km 0 + 300m</t>
  </si>
  <si>
    <t>Đường vào nghĩa địa Vinh Hương, Đức Nghĩa, Đức Vinh</t>
  </si>
  <si>
    <t>Đường vào nhà bà Tợi thôn Đức Vinh</t>
  </si>
  <si>
    <t>Đường vào nghĩa địa Bắc Ái thôn Đức Trung-Đức Ái</t>
  </si>
  <si>
    <t>Đường vào trường Phan Bội Châu thôn Đức Phúc - Đức Lợi</t>
  </si>
  <si>
    <t>Km 0 + 400m</t>
  </si>
  <si>
    <t>Đường ông Hồng thôn Đức Phúc - Đức An - Đức Thuận</t>
  </si>
  <si>
    <t>Km 0 + 500m</t>
  </si>
  <si>
    <t>Đường ông Vinh thôn Đức An - Đức Thuận</t>
  </si>
  <si>
    <t>Đường thôn Đức Bình</t>
  </si>
  <si>
    <t>Chùa Thiện Đức</t>
  </si>
  <si>
    <t>Hết nhà tang thôn Đức Bình</t>
  </si>
  <si>
    <t>Các đường nhánh có đấu nối với Quốc lộ 14 còn lại (đường bê tông)</t>
  </si>
  <si>
    <t>Thao trường</t>
  </si>
  <si>
    <t xml:space="preserve">Đường thôn Đức Sơn (đường cây xăng Phúc Duy) </t>
  </si>
  <si>
    <t>Giáp thôn Đức Bình</t>
  </si>
  <si>
    <t>Đường thôn Đức Thắng (Đường Ông Lê)</t>
  </si>
  <si>
    <t>Km 0 + 700m</t>
  </si>
  <si>
    <t>Đường thôn Đức Thành (đường ông Liệu)</t>
  </si>
  <si>
    <t>Km 0 + 500 m</t>
  </si>
  <si>
    <t>Đường thôn Đức Trung - Đức Ái</t>
  </si>
  <si>
    <t>Km 0 + 200m</t>
  </si>
  <si>
    <t>Đất ở các thôn Đức Tân, Đức Ái, Đức Trung</t>
  </si>
  <si>
    <t>Đất ở các thôn Đức Nghĩa, Đức Vinh, Đức Sơn, Đức Bình, Đức Thành, Đức Thắng, Đức Lợi, Đức Phúc, Đức Lễ A, Đức Lễ B</t>
  </si>
  <si>
    <t>Đất ở các thôn Đức Lộc, Đức Thuận, Đức An, Đức Hiệp, Đức Hòa</t>
  </si>
  <si>
    <t>III.2</t>
  </si>
  <si>
    <t>Xã Đắk R'La</t>
  </si>
  <si>
    <t>Ranh giới xã Đắk Gằn</t>
  </si>
  <si>
    <t>Trường Nguyễn Thị Minh Khai</t>
  </si>
  <si>
    <t>Ngã ba Đăk R'la - Long Sơn</t>
  </si>
  <si>
    <t>Đường vào mỏ đá Đô Ry</t>
  </si>
  <si>
    <t>Ngã ba Đô Ry</t>
  </si>
  <si>
    <t>Giáp ranh xã Đức Mạnh, Đăk N'Drót</t>
  </si>
  <si>
    <t>Tuyến liên thôn Song song Quốc lộ 14</t>
  </si>
  <si>
    <t>Đấu nối ngã ba Đô Ry</t>
  </si>
  <si>
    <t>Thôn 3</t>
  </si>
  <si>
    <t>Trường Hoàng Diệu</t>
  </si>
  <si>
    <t>Đấu nối đường 312</t>
  </si>
  <si>
    <t>Nhà ông Toàn</t>
  </si>
  <si>
    <t>Nhà ông Tho Nguyệt</t>
  </si>
  <si>
    <t>Chợ 312</t>
  </si>
  <si>
    <t>Nhà Ông Bảy (Thôn 11)</t>
  </si>
  <si>
    <t>Đấu nối Quốc lộ 14</t>
  </si>
  <si>
    <t>Giáp Đất Cao su</t>
  </si>
  <si>
    <t>Nhà ông Khuê</t>
  </si>
  <si>
    <t>Ngã ba trạm Y tế</t>
  </si>
  <si>
    <t>Km0 + 500 nhà ông Bằng</t>
  </si>
  <si>
    <t>Ngã ba vào Long Sơn</t>
  </si>
  <si>
    <t>Hết đất nhà ông Hà</t>
  </si>
  <si>
    <t>Nhà ông Hà</t>
  </si>
  <si>
    <t>Giáp Long Sơn</t>
  </si>
  <si>
    <t>Đường 312</t>
  </si>
  <si>
    <t>Nhà ông Nghệ</t>
  </si>
  <si>
    <t>Suối ông Công</t>
  </si>
  <si>
    <t>Nhà ông Lố</t>
  </si>
  <si>
    <t>Đất khu dân cư còn lại khu vực thôn 2, 3, 5, 6, 11</t>
  </si>
  <si>
    <t>Đất khu dân cư còn lại</t>
  </si>
  <si>
    <t>III.3</t>
  </si>
  <si>
    <t>Xã Đắk N'Đrót</t>
  </si>
  <si>
    <t>Giáp ranh xã Đức Mạnh</t>
  </si>
  <si>
    <t>Ngã ba, 304</t>
  </si>
  <si>
    <t>Giáp xã Đắk R'la</t>
  </si>
  <si>
    <t>Đường 304</t>
  </si>
  <si>
    <t>Cầu suối Đăk Gôn 1 (đầu bon Đăk Me)</t>
  </si>
  <si>
    <t>Cầu suối Đăk Gôn I</t>
  </si>
  <si>
    <t>Ngã ba UBND xã Đắk N'Đrót</t>
  </si>
  <si>
    <t>Cuối dốc tấm tôn</t>
  </si>
  <si>
    <t>Cuối dốc Tấm Tôn</t>
  </si>
  <si>
    <t>Ngã ba nhà ông Phí Văn Tính</t>
  </si>
  <si>
    <t>Nhà ông Hoàng Văn Phúc</t>
  </si>
  <si>
    <t>Ngã sáu thôn 4</t>
  </si>
  <si>
    <t>Ngã ba nhà ông Xuân Phương</t>
  </si>
  <si>
    <t xml:space="preserve">Cầu gỗ </t>
  </si>
  <si>
    <t>Cầu gỗ</t>
  </si>
  <si>
    <t>Ngã ba nhà ông Hai Chương (thôn2)</t>
  </si>
  <si>
    <t>Đường vào buôn Đắk R’La</t>
  </si>
  <si>
    <t>Cầu Suối Đắk Gon II</t>
  </si>
  <si>
    <t>Ngã ba buôn Đăk R'la</t>
  </si>
  <si>
    <t>Đường thôn 1</t>
  </si>
  <si>
    <t>Km0 + 200</t>
  </si>
  <si>
    <t>Đường Đắk N'DRót - Đồn 755</t>
  </si>
  <si>
    <t>Cầu cọp</t>
  </si>
  <si>
    <t>Đường vào khu dân cư 23 hộ</t>
  </si>
  <si>
    <t>Hết đường nhựa khu 23 hộ (nhựa 3, 5m)</t>
  </si>
  <si>
    <t>Đường thôn 5 đi thôn 6</t>
  </si>
  <si>
    <t>Ngã ba làng đạo thôn 6</t>
  </si>
  <si>
    <t>Đường từ thôn 4 qua thôn 7, thôn 6</t>
  </si>
  <si>
    <t>Nga sáu thôn 4</t>
  </si>
  <si>
    <t>Ngã ba làng đạo thôn 7</t>
  </si>
  <si>
    <t>Đường thôn 10</t>
  </si>
  <si>
    <t>Cổng thôn 10</t>
  </si>
  <si>
    <t>Ngã ba đường vào Hội trường thôn</t>
  </si>
  <si>
    <t>Đường thôn 4 qua thôn 3</t>
  </si>
  <si>
    <t>Cổng chợ ông Thuyên</t>
  </si>
  <si>
    <t>Ngã ba thôn 3, thôn 9</t>
  </si>
  <si>
    <t>Các khu dân cư còn lại</t>
  </si>
  <si>
    <t>III.4</t>
  </si>
  <si>
    <t>Xã Đắk Lao</t>
  </si>
  <si>
    <t>Quốc lộ 14 (về phía Đắk Lắk)</t>
  </si>
  <si>
    <t>Giáp Huyện đội Đắk Mil</t>
  </si>
  <si>
    <t>Ngã ba thôn 4 (công ty 2-9)</t>
  </si>
  <si>
    <t>Quốc lộ 14 (về phía Đắk Nông)</t>
  </si>
  <si>
    <t>Giáp ranh thị trấn</t>
  </si>
  <si>
    <t>Cây xăng Anh Tuấn</t>
  </si>
  <si>
    <t>Quốc lộ 14C</t>
  </si>
  <si>
    <t>Giáp đường Trần Phú đi Quốc lộ14 C</t>
  </si>
  <si>
    <t>Hết Lâm trường Đăk Mil (Công ty Đại Thành)</t>
  </si>
  <si>
    <t>Lâm trường Đăk Mil</t>
  </si>
  <si>
    <t>Đập 6B</t>
  </si>
  <si>
    <t>Hết Trạm Biên phòng Đắk Ken</t>
  </si>
  <si>
    <t>Trạm Biên phòng Đắk Ken</t>
  </si>
  <si>
    <t>Hết quy hoạch khu dân cư</t>
  </si>
  <si>
    <t xml:space="preserve">Đường liên xã
</t>
  </si>
  <si>
    <t>Ngã ba trường tiểu học Trần Phú</t>
  </si>
  <si>
    <t>Giáp Quốc lộ 14C</t>
  </si>
  <si>
    <t>Hết nhà bà Trần Thị Ngọc Ánh</t>
  </si>
  <si>
    <t>Nhà bà Trần Thị Ngọc Ánh</t>
  </si>
  <si>
    <t>Hết thôn 6 (nhà ông Phạm Như Thức)</t>
  </si>
  <si>
    <t>Ngã ba Quốc lộ14 (XN Giao thông cũ)</t>
  </si>
  <si>
    <t>Ngã ba thôn 1 Đăk Lao</t>
  </si>
  <si>
    <t>Nhà ông Phạm Như Thức</t>
  </si>
  <si>
    <t>Ngã ba nhà bà Đoàn Thị Nam</t>
  </si>
  <si>
    <t>Quốc lộ14</t>
  </si>
  <si>
    <t>Đập 470</t>
  </si>
  <si>
    <t>Đường liên xã Đắk Lao- Thuận An</t>
  </si>
  <si>
    <t>Quốc lộ 14 C</t>
  </si>
  <si>
    <t>Ngã ba đường vào Buôn Xê ri</t>
  </si>
  <si>
    <t>Từ ngã tư đường vào buôn Xê ri</t>
  </si>
  <si>
    <t>Đường vào Miếu cô</t>
  </si>
  <si>
    <t>Từ Đường vào Miếu cô</t>
  </si>
  <si>
    <t>Từ ngã ba Quốc lộ 14(thuộc thôn 11B) giáp ranh xã Thuận An</t>
  </si>
  <si>
    <t>Giáp ranh thị trấn Đắk Mil (ngã ba đường Lê Lợi - Đường Lý Thường Kiệt)</t>
  </si>
  <si>
    <t>Đường Thôn 2</t>
  </si>
  <si>
    <t>Ngã ba Lê Lợi (nhà kho ông Huy Hiền)</t>
  </si>
  <si>
    <t>Hết nhà Mẫu giáo thôn 2</t>
  </si>
  <si>
    <t>Nhà Mẫu giáo thôn2</t>
  </si>
  <si>
    <t>Giáp xã Đức Mạnh</t>
  </si>
  <si>
    <t>Đường Thôn 3</t>
  </si>
  <si>
    <t>Nhà ông Vũ Vy</t>
  </si>
  <si>
    <t>Hết nhà ông Lê Minh</t>
  </si>
  <si>
    <t>Hết nhà ông Hợp</t>
  </si>
  <si>
    <t>Hết nhà ông Trung</t>
  </si>
  <si>
    <t>Nhà ông Trung</t>
  </si>
  <si>
    <t>Ngã ba (nhà ông Lê Văn Đào)</t>
  </si>
  <si>
    <t>Đường thôn 4 (Lô 2 sau Bến xe)</t>
  </si>
  <si>
    <t>Nhà ông Bùi Văn Ri (thôn 4)</t>
  </si>
  <si>
    <t>Hết Công ty Cà phê 2-9</t>
  </si>
  <si>
    <t>Đường thôn 8B, thôn 9A</t>
  </si>
  <si>
    <t>Ngã tư nhà Ba Đôn</t>
  </si>
  <si>
    <t>Đường Quốc lộ 14C (nhà ông Hóa)</t>
  </si>
  <si>
    <t>Đường thôn 8A</t>
  </si>
  <si>
    <t>Ngã ba mẫu giáo thôn 8A</t>
  </si>
  <si>
    <t>Giáp Quốc lộ 14C (Công ty Đại Thành)</t>
  </si>
  <si>
    <t>Đường Liên thôn 10A-13 (Miếu cô)</t>
  </si>
  <si>
    <t>Nhà máy Cao su</t>
  </si>
  <si>
    <t>Đường Liên thôn 10B -11A</t>
  </si>
  <si>
    <t>Nhà ông Trần Văn Soa (Thôn 10B)</t>
  </si>
  <si>
    <t>Hết nhà ông Nguyễn Hữu Quán (thôn 11A)</t>
  </si>
  <si>
    <t>Đường thôn 11B</t>
  </si>
  <si>
    <t>Ngã ba cây xăng Minh Tuấn (thôn 11B)</t>
  </si>
  <si>
    <t>Giáp đường liên xã Đắk Lao- Thuận An</t>
  </si>
  <si>
    <t>Giáp ranh thị trấn (đường Trần Phú)</t>
  </si>
  <si>
    <t>(Khu Chợ Đắk Mil)</t>
  </si>
  <si>
    <t>Giáp nhà ông Bùi Quang Định (thôn 6)</t>
  </si>
  <si>
    <t>Đi qua nghĩa địa và ra nhà ông Ba Đôn</t>
  </si>
  <si>
    <t>Đường thôn 12</t>
  </si>
  <si>
    <t>Từ đập 40 (đường nhựa)</t>
  </si>
  <si>
    <t>Hết thôn 12 (đường nhựa)</t>
  </si>
  <si>
    <t>Ngã ba nhà ông Lộc</t>
  </si>
  <si>
    <t>Đường thôn 8B, 9A</t>
  </si>
  <si>
    <t>Hết đất nhà ông Thanh</t>
  </si>
  <si>
    <t>Hết đất nhà ông Anh</t>
  </si>
  <si>
    <t>Thôn 10A, 10B</t>
  </si>
  <si>
    <t>Đất khu dân cư còn lại của 17 thôn</t>
  </si>
  <si>
    <t>Đường thôn 10A (Bổ sung)</t>
  </si>
  <si>
    <t>Đường nội thôn 13 (Bổ sung)</t>
  </si>
  <si>
    <t>Nhà máy cao su</t>
  </si>
  <si>
    <t>Hết thôn 13</t>
  </si>
  <si>
    <t>III.5</t>
  </si>
  <si>
    <t>Xã Đức Minh</t>
  </si>
  <si>
    <t>Các đoạn đường nằm trên tuyến tỉnh lộ 683 (giáp thị trấn Đăk Mil đến giáp (682) ngã ba đường mới)</t>
  </si>
  <si>
    <t xml:space="preserve">Thị trấn Đăk Mil </t>
  </si>
  <si>
    <t>Đường vào nhà thờ Mỹ Yên (Nhà ông Trương Văn Thành)</t>
  </si>
  <si>
    <t>Đường vào nhà thờ Mỹ Yên (Nhà Ông Trương Văn Thành)</t>
  </si>
  <si>
    <t>Đại lý cà phê Lệ Chuân (Giáp địa bàn thôn Vinh Đức)</t>
  </si>
  <si>
    <t>Giáp đường Trường Bùi Thị Xuân</t>
  </si>
  <si>
    <t>Giáp Đường Trường Bùi Thị Xuân</t>
  </si>
  <si>
    <t>Ngã ba đường mới (tỉnh lộ 682)</t>
  </si>
  <si>
    <t>Các đoạn đường trên tuyến Tỉnh Lộ 682</t>
  </si>
  <si>
    <t>Giáp thôn Đức Lễ (xã Đức Mạnh)</t>
  </si>
  <si>
    <t>Cầu trắng</t>
  </si>
  <si>
    <t>Giáp ranh giới xã Đăk Mol</t>
  </si>
  <si>
    <t>Đường huyện</t>
  </si>
  <si>
    <t>Nhà thờ xã Đoài</t>
  </si>
  <si>
    <t>Đến đường đất lên bệnh viện mới</t>
  </si>
  <si>
    <t>Ngã ba nhà thờ Vinh An</t>
  </si>
  <si>
    <t>Đại lý Hiệp Thúy</t>
  </si>
  <si>
    <t>Hết bon JunJuh</t>
  </si>
  <si>
    <t>Cây xăng ông Đoài</t>
  </si>
  <si>
    <t>Hết đường Bê tông thôn Xuân Thành (Hoàng Minh Tâm)</t>
  </si>
  <si>
    <t>Các tuyến đường nội thôn kết nối với đường tỉnh lộ 683 (có giá đất tương đồng)</t>
  </si>
  <si>
    <t>Thôn Đức Đoài</t>
  </si>
  <si>
    <t>Thôn Minh Đoài</t>
  </si>
  <si>
    <t>Thôn Mỹ Yên</t>
  </si>
  <si>
    <t>Thôn Kẻ Đọng</t>
  </si>
  <si>
    <t>Thôn Bình Thuận</t>
  </si>
  <si>
    <t>Thôn Vinh Đức</t>
  </si>
  <si>
    <t>Các tuyến đường nội thôn còn lại không kết nối với đường tỉnh lộ 683 (có giá đất tương đồng)</t>
  </si>
  <si>
    <t>Các tuyến đường nội thôn kết nối với đường DH 32 (có giá đất tương đồng)</t>
  </si>
  <si>
    <t>Thôn Xuân Trang</t>
  </si>
  <si>
    <t>Thôn Thanh Lâm</t>
  </si>
  <si>
    <t>Thôn Xuân Sơn</t>
  </si>
  <si>
    <t>Thôn Xuân Thành</t>
  </si>
  <si>
    <t>Các tuyến đường nội thôn còn lại không kết nối với đường DH 32 (có giá đất tương đồng)</t>
  </si>
  <si>
    <t>Các tuyến đường nội thôn kết nối với đường tỉnh lộ 682</t>
  </si>
  <si>
    <t>Thôn Xuân Hòa</t>
  </si>
  <si>
    <t>Các tuyến đường nội thôn không kết nối với đường tỉnh lộ 682</t>
  </si>
  <si>
    <t>Đường nội thôn Bon JunJuh và khu dân cư còn lại</t>
  </si>
  <si>
    <t>III.6</t>
  </si>
  <si>
    <t>Xã Long Sơn</t>
  </si>
  <si>
    <t>Đường tỉnh lộ 683</t>
  </si>
  <si>
    <t>Giáp xã Đăk Săk</t>
  </si>
  <si>
    <t>Cầu suối 2</t>
  </si>
  <si>
    <t>Giáp ranh huyện KrôngNô</t>
  </si>
  <si>
    <t>Các đường nhánh từ tỉnh lộ 683 vào sâu đến 200m</t>
  </si>
  <si>
    <t>Đường thôn Nam Sơn</t>
  </si>
  <si>
    <t>Tỉnh lộ 683</t>
  </si>
  <si>
    <t>Hết thôn Nam sơn</t>
  </si>
  <si>
    <t>III.7</t>
  </si>
  <si>
    <t>Xã Đắk sắk</t>
  </si>
  <si>
    <t>Ngã ba Thọ Hoàng</t>
  </si>
  <si>
    <t>Giáp ranh xã Đăk Mol</t>
  </si>
  <si>
    <t>Đường Tỉnh lộ 683</t>
  </si>
  <si>
    <t>Từ Ngã tư giáp Tỉnh lộ 682</t>
  </si>
  <si>
    <t>Hết Ngân Hàng Nông nghiệp và Phát triển nông thôn</t>
  </si>
  <si>
    <t>Hết Trường Lê Hồng Phong</t>
  </si>
  <si>
    <t>Trường Lê Hồng Phong</t>
  </si>
  <si>
    <t>Đường vào E29</t>
  </si>
  <si>
    <t>Hết Trụ sở Lâm trường Thanh Niên(cũ)</t>
  </si>
  <si>
    <t>Trụ sở Lâm trường Thanh Niên(cũ)</t>
  </si>
  <si>
    <t>Giáp ranh xã Long Sơn</t>
  </si>
  <si>
    <t>Đường nội xã</t>
  </si>
  <si>
    <t>Ngã ba đầu thôn 1</t>
  </si>
  <si>
    <t>Hết Trạm Điện T15</t>
  </si>
  <si>
    <t>Trạm Điện T15</t>
  </si>
  <si>
    <t>Hết trường Lê Hồng Phong</t>
  </si>
  <si>
    <t>Thôn Phương Trạch (giáp Tỉnh lộ 683)</t>
  </si>
  <si>
    <t>Đường 3/2</t>
  </si>
  <si>
    <t>Đường sân bay (cũ)</t>
  </si>
  <si>
    <t>Đường liên xã Đắk Sắk - Đức Mạnh</t>
  </si>
  <si>
    <t>Ngã ba đầu thôn Thổ Hoàng 1</t>
  </si>
  <si>
    <t>Đầu sân bay (liên thôn 1 - 2)</t>
  </si>
  <si>
    <t>Cuối thôn 2 (Đường song song với đường sân bay)</t>
  </si>
  <si>
    <t>Tỉnh Lộ 683</t>
  </si>
  <si>
    <t>Phân hiệu (trường Nguyễn Văn Bé)</t>
  </si>
  <si>
    <t>Cầu Ông Quý</t>
  </si>
  <si>
    <t>Tỉnh Lộ 682</t>
  </si>
  <si>
    <t>Ngã ba giáp Đắk Mol</t>
  </si>
  <si>
    <t>Ngã ba xã Đắk Mol</t>
  </si>
  <si>
    <t>Đến hết thôn Xuân Bình</t>
  </si>
  <si>
    <t>Các đường nhánh từ sân bay vào sâu đến 200m</t>
  </si>
  <si>
    <t>Các nhánh đường đấu nối với Tỉnh lộ 682 Tỉnh lộ 683 vào sâu 200m</t>
  </si>
  <si>
    <t>III.8</t>
  </si>
  <si>
    <t>Xã Đắk Gằn</t>
  </si>
  <si>
    <t>Giáp ranh huyện Cư Jút</t>
  </si>
  <si>
    <t xml:space="preserve"> Trạm thu phí </t>
  </si>
  <si>
    <t>Trạm thu phí</t>
  </si>
  <si>
    <t>Trường tiểu học phân hiệu Bi Năng Tắc</t>
  </si>
  <si>
    <t>Hết dốc Võng (nhà ông Vũ Văn Hoành)</t>
  </si>
  <si>
    <t>Dốc võng (nhà ông Vũ Văn Hoành)</t>
  </si>
  <si>
    <t>Hết trường Hoàng Văn Thụ</t>
  </si>
  <si>
    <t>Trường Hoàng Văn Thụ</t>
  </si>
  <si>
    <t>Giáp nhà ông Hồ Ngọc Minh</t>
  </si>
  <si>
    <t>Nhà ông Hồ Ngọc Minh</t>
  </si>
  <si>
    <t>Giáp ranh giới xã Đăk R'la -200m</t>
  </si>
  <si>
    <t>Đường nội bon Đắk Láp</t>
  </si>
  <si>
    <t>Đường đi Đắk Láp</t>
  </si>
  <si>
    <t>Đi vào 100m</t>
  </si>
  <si>
    <t>100m</t>
  </si>
  <si>
    <t>Đến 200m</t>
  </si>
  <si>
    <t>Nhà ông Phạm Văn Mãi</t>
  </si>
  <si>
    <t>Hết nhà ông Võ Tá Lộc</t>
  </si>
  <si>
    <t>Nhà ông Nguyễn Duy Biên</t>
  </si>
  <si>
    <t>Hết nhà ông Y Eng</t>
  </si>
  <si>
    <t>Các đường ngang của bon Đắk Láp</t>
  </si>
  <si>
    <t>Đường nội 3 bon Đắk Krai, Đắk Srai, Đắk Gằn</t>
  </si>
  <si>
    <t>Từ Quốc lộ 14 đến giáo họ Tân Lập</t>
  </si>
  <si>
    <t>200m</t>
  </si>
  <si>
    <t>Ngã ba đi thôn Nam Định</t>
  </si>
  <si>
    <t>Nhà Văn Hóa cộng đồng 3 bon</t>
  </si>
  <si>
    <t>Đến ngã tư thứ 2</t>
  </si>
  <si>
    <t xml:space="preserve">Ngã tư thứ 2 </t>
  </si>
  <si>
    <t>Trạm Y tế</t>
  </si>
  <si>
    <t>Ngã ba đường đi đập Lâm Trường</t>
  </si>
  <si>
    <t>Đi vào 200m</t>
  </si>
  <si>
    <t>Đường ngang 3 bon</t>
  </si>
  <si>
    <t>Đường cấp phối thôn Trung Hòa- Sơn Thượng - Sơn Trung</t>
  </si>
  <si>
    <t>Bưu điện xã</t>
  </si>
  <si>
    <t>Từ 100m</t>
  </si>
  <si>
    <t>Từ Chợ</t>
  </si>
  <si>
    <t>Đất ở các đường đấu nối với Quốc lộ 14</t>
  </si>
  <si>
    <t>Đường bê tông</t>
  </si>
  <si>
    <t>Đường đất</t>
  </si>
  <si>
    <t>Đất ở các đường đã trải nhựa</t>
  </si>
  <si>
    <t>III.9</t>
  </si>
  <si>
    <t>Xã thuận An</t>
  </si>
  <si>
    <t>Ngã ba đường vào Công Ty cà phê Thuận An</t>
  </si>
  <si>
    <t>Ngã ba đường vào đồi chim</t>
  </si>
  <si>
    <t>Hết khu dân cư Thôn Thuận Nam (Giáp cao su)</t>
  </si>
  <si>
    <t>Khu dân cư Thôn Thuận Nam (Giáp cao su)</t>
  </si>
  <si>
    <t>Hết địa phận xã Thuận An (giáp huyện Đắk Song)</t>
  </si>
  <si>
    <t>Đường từ Quốc lộ14 đi bon Sa Pa</t>
  </si>
  <si>
    <t>Quốc lộ14 (chợ xã Thuận An)</t>
  </si>
  <si>
    <t>Đập nhỏ</t>
  </si>
  <si>
    <t>Ngã ba đi bon Sa Pa (giáp đường Đông Nam)</t>
  </si>
  <si>
    <t>Đường từ Quốc lộ14 đi Công ty Cà phê Thuận An</t>
  </si>
  <si>
    <t>Ngã ba hết nhà bà Phan Thị Thành, thôn Đức Hoà</t>
  </si>
  <si>
    <t>Ngã ba giáp nhà bà Phan Thị Thành, thôn Đức Hoà</t>
  </si>
  <si>
    <t>Ngã ba nhà Trần Xuân Thịnh</t>
  </si>
  <si>
    <t>Giáp ranh thị trấn Đăk Mil</t>
  </si>
  <si>
    <t>Đập núi lửa</t>
  </si>
  <si>
    <t>Đường đi trạm Đăk Per</t>
  </si>
  <si>
    <t>Ngã ba Quốc lộ14 (nghĩa địa)</t>
  </si>
  <si>
    <t>Ngã ba Đồng Đế</t>
  </si>
  <si>
    <t>Trạm Đăk Per (cũ)</t>
  </si>
  <si>
    <t>Đường Đắk Lao - Thuận An</t>
  </si>
  <si>
    <t>Đập đội 2, Thuận Hoà</t>
  </si>
  <si>
    <t>Đập đội 2 (Thuận Hoà)</t>
  </si>
  <si>
    <t>Giáp đường ngã ba Trần Xuân Thịnh đến TT. Đắk Mil</t>
  </si>
  <si>
    <t>Đường nội thôn Thuận Hoà</t>
  </si>
  <si>
    <t>nhà ông Nguyễn Mạnh Dũng</t>
  </si>
  <si>
    <t>Hết đất nhà bà Trần Thị Liễu</t>
  </si>
  <si>
    <t>Ngã ba (Đập đội 2)</t>
  </si>
  <si>
    <t>Hết vườn nhà ông Hoàng Văn Mến</t>
  </si>
  <si>
    <t>Đường nội thôn Thuận Sơn</t>
  </si>
  <si>
    <t>Nhà ông Nguyễn Hữu Thịnh</t>
  </si>
  <si>
    <t>Hết nhà bà Mai Thị The</t>
  </si>
  <si>
    <t>Giáp ranh thị trấn Đắk Mil</t>
  </si>
  <si>
    <t>Đường liên thôn Đức An - Đức Hoà</t>
  </si>
  <si>
    <t>Nhà ông Nguyễn Hồng Nhiên</t>
  </si>
  <si>
    <t>Giáp ranh vườn ông Lương Tài Sơn</t>
  </si>
  <si>
    <t>Đường liên thôn Thuận Hạnh - Đức An 1</t>
  </si>
  <si>
    <t>Ngã ba nhà thờ</t>
  </si>
  <si>
    <t>Đường đi bon Sa Pa (Sau chợ xã)</t>
  </si>
  <si>
    <t>Đường liên thôn Thuận Hạnh - Đức An 2</t>
  </si>
  <si>
    <t>Ngã ba nhà ông Nguyễn Minh Tuấn (thôn Thuận Hạnh)</t>
  </si>
  <si>
    <t>Ngã ba nhà ông Nguyễn Hảo (thôn Đức An)</t>
  </si>
  <si>
    <t>Đường đi Đồi Chim</t>
  </si>
  <si>
    <t>Ngã ba Quốc lộ 14 (Nhà ông Trác Nhơn Diệu)</t>
  </si>
  <si>
    <t>Hết đất nhà ông Dương Nghiêm</t>
  </si>
  <si>
    <t>01</t>
  </si>
  <si>
    <t>Thị trấn Đăk Mil</t>
  </si>
  <si>
    <t>02</t>
  </si>
  <si>
    <t>Xã Thuận An</t>
  </si>
  <si>
    <t>03</t>
  </si>
  <si>
    <t>Xã Đăk Lao</t>
  </si>
  <si>
    <t>04</t>
  </si>
  <si>
    <t>05</t>
  </si>
  <si>
    <t>Xã Đăk Săk</t>
  </si>
  <si>
    <t>06</t>
  </si>
  <si>
    <t>07</t>
  </si>
  <si>
    <t>Xã Đăk Rla</t>
  </si>
  <si>
    <t>08</t>
  </si>
  <si>
    <t>Xã Đăk N'Drot</t>
  </si>
  <si>
    <t>09</t>
  </si>
  <si>
    <t>Xã Đăk Gằn</t>
  </si>
  <si>
    <t>10</t>
  </si>
  <si>
    <t>Xã Đăk R'la</t>
  </si>
  <si>
    <t>IV</t>
  </si>
  <si>
    <t>HUYỆN TUY ĐỨC</t>
  </si>
  <si>
    <t>Xã Đắk R'tíh</t>
  </si>
  <si>
    <t>IV.2</t>
  </si>
  <si>
    <t>IV.3</t>
  </si>
  <si>
    <t>IV.4</t>
  </si>
  <si>
    <t xml:space="preserve">IV.5 </t>
  </si>
  <si>
    <t>Giáp xã Quảng Tân</t>
  </si>
  <si>
    <t>Hết đất nhà bà Nguyễn Thị Lâm</t>
  </si>
  <si>
    <t>Giáp đất nhà bà Nguyễn Thị Lâm</t>
  </si>
  <si>
    <t>Ngã ba hồ Doãn Văn</t>
  </si>
  <si>
    <t>Hết đất ông Phạm Hùng Hiệp</t>
  </si>
  <si>
    <t>Giáp đất ông Phạm Hùng Hiệp</t>
  </si>
  <si>
    <t>Hết đất nhà bà Nguyễn Thị Nhàn</t>
  </si>
  <si>
    <t>Giáp đất nhà bà Nguyễn Thị Nhàn</t>
  </si>
  <si>
    <t>Giáp xã Quảng Tâm</t>
  </si>
  <si>
    <t>Ngã ba giáp Tỉnh lộ 681</t>
  </si>
  <si>
    <t>Ngã ba đi Quảng Tân (đất nhà ông Trần Văn Chương)</t>
  </si>
  <si>
    <t xml:space="preserve">Ngã ba đi Quảng Tân (đất nhà ông Mỹ) </t>
  </si>
  <si>
    <t>Đến đất nhà ông Nguyễn Xuân Tuyền</t>
  </si>
  <si>
    <t>Ngã ba (đường liên xã đi nhà ông Điểu K'Ré)</t>
  </si>
  <si>
    <t>Hết đất nhà ông Điểu An</t>
  </si>
  <si>
    <t>Giáp đất nhà ông Điểu An</t>
  </si>
  <si>
    <t>Giáp Trạm Y tế mới của xã</t>
  </si>
  <si>
    <t>Trạm Y tế mới của xã</t>
  </si>
  <si>
    <t>Hết đất nhà ông Lê Văn Nhân</t>
  </si>
  <si>
    <t>Đất nhà ông Lê Văn Nhân</t>
  </si>
  <si>
    <t>Ngã ba đi thôn 6 (nhà ông Phạm Anh Xinh)</t>
  </si>
  <si>
    <t>Ngã ba Tỉnh lộ 681 (Nhà máy Cao su)</t>
  </si>
  <si>
    <t>Giáp đất ông Điểu Phi Á (ngã ba Tỉnh lộ 681)</t>
  </si>
  <si>
    <t>Ngã ba trung tâm xã</t>
  </si>
  <si>
    <t>Cầu Đăk R’Tih (thôn 4)</t>
  </si>
  <si>
    <t>Ngã ba thôn 4</t>
  </si>
  <si>
    <t>Đập Đăk Liêng</t>
  </si>
  <si>
    <t>Tỉnh lộ 681 (giáp nhà máy đá)</t>
  </si>
  <si>
    <t>Ngã ba thôn 4 (đối diện nhà Võ Thị Tuyết)</t>
  </si>
  <si>
    <t>Nhà ông Điểu Minh</t>
  </si>
  <si>
    <t>Huyện gộp 2 đoạn thành 1</t>
  </si>
  <si>
    <t>Giáp xã Quảng Tân (đường đi Bon Ja Lú AB)</t>
  </si>
  <si>
    <t>Giáp khu B trường 5 (Trường 1)</t>
  </si>
  <si>
    <t>Các đường liên thôn còn lại</t>
  </si>
  <si>
    <t>Đất ở của các khu dân cư còn lại</t>
  </si>
  <si>
    <t>Xã Đắk Ngo</t>
  </si>
  <si>
    <t xml:space="preserve">Đường từ cầu Đăk R'Lấp đến ngã ba đi Đăk Nhau </t>
  </si>
  <si>
    <t>Cầu Đắk R'lấp</t>
  </si>
  <si>
    <t>Ngã ba cầu Đắk Ké</t>
  </si>
  <si>
    <t>Ngã ba 720 đi NT cà phê Đắk Ngo</t>
  </si>
  <si>
    <t>Cầu đội 3 - E 720</t>
  </si>
  <si>
    <t>Ngã ba đội 8 - E 720</t>
  </si>
  <si>
    <t>Ngã ba đi Đăk Nhau</t>
  </si>
  <si>
    <t>Đường ngã ba đi Đăk Nhau đến giáp xã Quảng Tâm</t>
  </si>
  <si>
    <t>Ngã ba Trung Vân</t>
  </si>
  <si>
    <t xml:space="preserve">Ngã 3 Trung Vân </t>
  </si>
  <si>
    <t>Ngã ba Điêng Đu + 200</t>
  </si>
  <si>
    <t>Chốt kiểm lâm ( trụ sở lâm trường cũ)+ 200m</t>
  </si>
  <si>
    <t>Chốt kiểm lâm ( trụ sở lâm trường cũ) + 200m</t>
  </si>
  <si>
    <t>Đường từ cầu Đăk Nguyên đến ngã ba bon Điêng Đu (giáp nhà ông Điểu Lia)</t>
  </si>
  <si>
    <t>Cầu Đắk Nguyên</t>
  </si>
  <si>
    <t>Ngã tư Nông trường 719 (giáp nhà Thắng Sen)</t>
  </si>
  <si>
    <t>Cầu Đăk Ngo</t>
  </si>
  <si>
    <t>Cầu Đăk Loan</t>
  </si>
  <si>
    <t>Ngã ba bon Điêng Đu (giáp nhà Điểu Lia)</t>
  </si>
  <si>
    <t>Đường 719</t>
  </si>
  <si>
    <t>Ngã ba đi 720, 719 (gần nhà ông Sở)</t>
  </si>
  <si>
    <t>Ngã tư (giáp nhà ông Thắng Sen)</t>
  </si>
  <si>
    <t>Đường Philte</t>
  </si>
  <si>
    <t>Ngã ba Philte (giáp nhà ông Sự)</t>
  </si>
  <si>
    <t>Hết đất nhà ông Điểu Pách</t>
  </si>
  <si>
    <t>Ngã ba (giao với đường Philte)</t>
  </si>
  <si>
    <t>Cầu Đăk R'lấp</t>
  </si>
  <si>
    <t>Ngã ba (giáp nhà ông Tung Danh)</t>
  </si>
  <si>
    <t>Ngã ba gần nhà ông Rộng</t>
  </si>
  <si>
    <t>Đường vào đội 1 E-720</t>
  </si>
  <si>
    <t>Ngã ba giao đường chính trung đoàn 720</t>
  </si>
  <si>
    <t>Đi vào đội 1 (1 km)</t>
  </si>
  <si>
    <t>Đường vào đội 4 E-720</t>
  </si>
  <si>
    <t>Đi vào đội 4 E 720 (xóm người Mông)</t>
  </si>
  <si>
    <t>Đường vào đội 6 E-721</t>
  </si>
  <si>
    <t>Đi vào đội 6 E720 ( xóm nhà ông Chức)</t>
  </si>
  <si>
    <t>Đường vào đội 8 E-721</t>
  </si>
  <si>
    <t>Đi vào đội 8 E 720 (đến trường học)</t>
  </si>
  <si>
    <t>Đường vào điểm dân cư số 1 và 2 (ĐB Mông)</t>
  </si>
  <si>
    <t>Đi vào điểm dân cư số 1 và 2 (ĐB Mông)</t>
  </si>
  <si>
    <t>Đất ở của các dân cư số 1 và số 2 thuộc Dự án 1541</t>
  </si>
  <si>
    <t>Xã Quảng Tâm</t>
  </si>
  <si>
    <t>Giáp xã Đăk R’Tih (Ngã ba PhiA)</t>
  </si>
  <si>
    <t>Giáp đất nhà ông Điểu Lơm</t>
  </si>
  <si>
    <t>Nhà ông Điểu Lơm</t>
  </si>
  <si>
    <t>Ngã ba đi thôn Tày, Nùng</t>
  </si>
  <si>
    <t>Ngã ba công ty Mắc Ca</t>
  </si>
  <si>
    <t>Giáp đất nhà bà Nguyễn Thị Nhẫn</t>
  </si>
  <si>
    <t>Ngã ba vao đồi ông Quế</t>
  </si>
  <si>
    <t>Giáp đất Hạt kiểm lâm</t>
  </si>
  <si>
    <t>Giáp đất hội trường thôn 1</t>
  </si>
  <si>
    <t>Hết đất nhà ông Cường</t>
  </si>
  <si>
    <t>Giáp đất nhà ông Cường</t>
  </si>
  <si>
    <t>Ngã ba đường vào trường Tiểu học Lê Lợi</t>
  </si>
  <si>
    <t>Tà luỹ âm</t>
  </si>
  <si>
    <t>Hết đất Hạt quản lý đường bộ</t>
  </si>
  <si>
    <t>Giáp đất Hạt quản lý đường bộ</t>
  </si>
  <si>
    <t>Giáp xã Đăk Buk So</t>
  </si>
  <si>
    <t>Ngã ba bãi 2</t>
  </si>
  <si>
    <t>Giáp cổng khu công nghiệp</t>
  </si>
  <si>
    <t>Ngã ba thác Đăk Glung</t>
  </si>
  <si>
    <t>Ngã ba đường vào thủy điện</t>
  </si>
  <si>
    <t>Giáp xã Đăk Ngo</t>
  </si>
  <si>
    <t>Ngã ba Trung đoàn 726</t>
  </si>
  <si>
    <t>Cầu mới (Đập đội 2)</t>
  </si>
  <si>
    <t>Hết mỏ đá</t>
  </si>
  <si>
    <t>Giáp Mỏ đá</t>
  </si>
  <si>
    <t>Giáp xã Quảng Trực</t>
  </si>
  <si>
    <t>Khu dân cư chợ nông sản</t>
  </si>
  <si>
    <t>Tất cả các trục đường</t>
  </si>
  <si>
    <t>Tỉnh lộ 681 đi Thôn 5</t>
  </si>
  <si>
    <t>IV.5</t>
  </si>
  <si>
    <t>Xã Đắk Búk So</t>
  </si>
  <si>
    <t xml:space="preserve">- Giáp xã Quảng Tâm </t>
  </si>
  <si>
    <t>Hết đất nhà ông Đảm</t>
  </si>
  <si>
    <t>Giáp đất nhà ông Đảm</t>
  </si>
  <si>
    <t>Hết đất bà Hậu</t>
  </si>
  <si>
    <t xml:space="preserve">- Giáp đất bà Hậu </t>
  </si>
  <si>
    <t>Giáp đất Trung tâm Cao su</t>
  </si>
  <si>
    <t>- Đất trung tâm cao su</t>
  </si>
  <si>
    <t>Hết đất nhà ông Trung</t>
  </si>
  <si>
    <t>- Giáp đất nhà ông Trung</t>
  </si>
  <si>
    <t>Hết đất nhà ông Chính</t>
  </si>
  <si>
    <t xml:space="preserve">- Giáp đất nhà ông Chính </t>
  </si>
  <si>
    <t>Giáp huyện Đăk Song</t>
  </si>
  <si>
    <t>Ngã ba Tỉnh lộ 686</t>
  </si>
  <si>
    <t>Ngã ba đường vào Trung tâm hành chính huyện</t>
  </si>
  <si>
    <t>Ngã ba đường vào trung tâm hành chính huyên</t>
  </si>
  <si>
    <t>Tỉnh lộ 686</t>
  </si>
  <si>
    <t xml:space="preserve">Ngã ba tỉnh lộ 681 (Nhà ông Cúc) </t>
  </si>
  <si>
    <t>Cống nước nhà ông Tú</t>
  </si>
  <si>
    <t xml:space="preserve">Cống nước nhà ông Tú </t>
  </si>
  <si>
    <t>Hết đất nhà ông Quyền</t>
  </si>
  <si>
    <t xml:space="preserve">Giáp đất nhà ông Quyền </t>
  </si>
  <si>
    <t>Hết đất nhà ông Tanh (Thị Thuyền)</t>
  </si>
  <si>
    <t>Giáp đất nhà ông Tanh (Thị Thuyền)</t>
  </si>
  <si>
    <t>Hết đất nhà ông Điểu Tỉnh</t>
  </si>
  <si>
    <t>- Giáp đất nhà ông Điểu Tỉnh</t>
  </si>
  <si>
    <t xml:space="preserve">Hết đất nhà ông Hà Niệm Long (Thôn 8) </t>
  </si>
  <si>
    <t>Tả luy âm</t>
  </si>
  <si>
    <t xml:space="preserve">- Hết đất nhà ông Hà Niệm Long </t>
  </si>
  <si>
    <t>Nhà ông Long thôn 6</t>
  </si>
  <si>
    <t>- Nhà ông Long thôn 6</t>
  </si>
  <si>
    <t>Giáp xã Đăk N'Drung</t>
  </si>
  <si>
    <t>- Ngã ba cửa hàng miền núi</t>
  </si>
  <si>
    <t>Ngã ba đường vào thôn 1</t>
  </si>
  <si>
    <t>Hết đất ông Trìu</t>
  </si>
  <si>
    <t>Nhà ông Trìu</t>
  </si>
  <si>
    <t>Đập Đăk BIung</t>
  </si>
  <si>
    <t>Đập Đăk Blung</t>
  </si>
  <si>
    <t>Đường vòng quanh sân bay</t>
  </si>
  <si>
    <t>Ngã ba Tỉnh lộ 681 (nhà Nguyên Thương)</t>
  </si>
  <si>
    <t>Ngã ba Tỉnh lộ 681 (trước nhà ông Đảm)</t>
  </si>
  <si>
    <t>Đường nối Tỉnh lộ 681 vào khu trung tâm hành chính</t>
  </si>
  <si>
    <t>Ngã ba Tỉnh lộ 681 (nhà ông Cẩm)</t>
  </si>
  <si>
    <t>Đầu khu quy hoạch dân cư điểm 11</t>
  </si>
  <si>
    <t>Giáp đất nhà ông Phong</t>
  </si>
  <si>
    <t>Đất nhà ông Cường</t>
  </si>
  <si>
    <t>Giáp ngã ba Quốc lộ 14 C</t>
  </si>
  <si>
    <t>Ngã ba Bảo hiểm xã hội huyện</t>
  </si>
  <si>
    <t>Đập Đắk Búk So</t>
  </si>
  <si>
    <t>Đường đi bệnh viện</t>
  </si>
  <si>
    <t>Ngã ba Quốc lộ 14C (UBND xã)</t>
  </si>
  <si>
    <t>Giáp đài tưởng niệm Liệt sĩ</t>
  </si>
  <si>
    <t>Đài tưởng niệm Liệt sĩ</t>
  </si>
  <si>
    <t>Giáp đất bệnh viện huyện</t>
  </si>
  <si>
    <t>Đất bệnh viện huyện</t>
  </si>
  <si>
    <t>Ngã ba Quốc lộ14C (Trường tiểu học La Văn Cầu)</t>
  </si>
  <si>
    <t>Ngã ba Thác Đăk Buk So</t>
  </si>
  <si>
    <t>Hết đất nhà ông Nhậm</t>
  </si>
  <si>
    <t>Đất nhà ông Nhậm</t>
  </si>
  <si>
    <t>Ngã ba nhà ông Mãi</t>
  </si>
  <si>
    <t>Ngã ba UBND xã</t>
  </si>
  <si>
    <t>Hết đất nhà bà Oanh</t>
  </si>
  <si>
    <t>Đất ở của các khu dân cư còn lại khu vực thôn 2, thôn 3, thôn 4</t>
  </si>
  <si>
    <t>Đất ở của các khu dân cư còn lại Bon Bu Boong, Bon Bu N'Rung, thôn 1, thôn 5, thôn 6, thôn 7, thôn 8, thôn</t>
  </si>
  <si>
    <t>IV.6</t>
  </si>
  <si>
    <t>Xã Quảng Trực</t>
  </si>
  <si>
    <t>Ngã ba cây He</t>
  </si>
  <si>
    <t>Ngã ba đường vào Công ty TNHH MTV Lâm Nghiệp Nam Tây Nguyên</t>
  </si>
  <si>
    <t>Ngã ba trạm xá trung đoàn 726</t>
  </si>
  <si>
    <t>Ngã ba trạm xã trung đoàn 726</t>
  </si>
  <si>
    <t>Ngã ba đường vào xóm đạo (bưu điện)</t>
  </si>
  <si>
    <t>Ngã ba đường vào xóm đạo</t>
  </si>
  <si>
    <t>Ngã ba Quốc lộ 14C mới</t>
  </si>
  <si>
    <t>Cầu Đắk Huýt</t>
  </si>
  <si>
    <t>Trạm cửa khẩu Bu Prăng</t>
  </si>
  <si>
    <t>Ngã ba Lộc Ninh</t>
  </si>
  <si>
    <t>Ngã tư nhà Điểu Kran</t>
  </si>
  <si>
    <t>Giáp Bình Phước</t>
  </si>
  <si>
    <t>Cầu bon Bu Gia</t>
  </si>
  <si>
    <t>Ngã ba đường vào công ty Ngọc Biển</t>
  </si>
  <si>
    <t>Nga 3 đường vào công ty Ngọc Biển</t>
  </si>
  <si>
    <t>Ngã ba nhà ông Đỗ Ngọc Tâm</t>
  </si>
  <si>
    <t>Hết đất nhà ông Điểu Lý</t>
  </si>
  <si>
    <t>Hết đất Công ty Việt Bul</t>
  </si>
  <si>
    <t>hết đất Công ty Việt Bul</t>
  </si>
  <si>
    <t>Giáp Đắk Buk So</t>
  </si>
  <si>
    <t>Đường Liên Bon</t>
  </si>
  <si>
    <t>Đất nhà ông Trường</t>
  </si>
  <si>
    <t>Nhà ông Chiên (giáp ngã ba quốc lộ 14C mới)</t>
  </si>
  <si>
    <t>Trạm xá trung đoàn</t>
  </si>
  <si>
    <t>Ngã ba nhà ông Điểu Lý</t>
  </si>
  <si>
    <t>Ngã ba bon Bu Dăr (cây Xăng)</t>
  </si>
  <si>
    <t>Hết đất nhà ông Tuấn Thắm</t>
  </si>
  <si>
    <t>Ngã ba nhà ông Mai Ngọc Khoát</t>
  </si>
  <si>
    <t>Ngã ba đường đi Xóm đạo</t>
  </si>
  <si>
    <t>Ngã ba nhà ông Minh</t>
  </si>
  <si>
    <t>Giáp trung đoàn 726</t>
  </si>
  <si>
    <t>Nhà ông Điểu Nhép (giáp quốc lộ 14C mới)</t>
  </si>
  <si>
    <t>Ngã ba nhà ông Mai Ngọc Khoát (đường qua đập Đắk Ké)</t>
  </si>
  <si>
    <t>giáp Quốc lộ 14C mới</t>
  </si>
  <si>
    <t>Đường vào đồn 10</t>
  </si>
  <si>
    <t>Ngã ba nhà bàn Ngân</t>
  </si>
  <si>
    <t>Hết đồn 10</t>
  </si>
  <si>
    <t>Đường vào Đắk Huýt</t>
  </si>
  <si>
    <t>Ngã ba đi vào cánh đồng 2</t>
  </si>
  <si>
    <t>Nhà ông Điểu Đê</t>
  </si>
  <si>
    <t>Nhà ông Điểu Trum</t>
  </si>
  <si>
    <t>Giáp đất nhà ông Trần Đăng Minh</t>
  </si>
  <si>
    <t>Giáp ngã ba Quốc lộ 14C mới</t>
  </si>
  <si>
    <t>Đường nội bon</t>
  </si>
  <si>
    <t>Ngã ba nhà ông Trịnh</t>
  </si>
  <si>
    <t>Giáp Quốc lộ 14C mới</t>
  </si>
  <si>
    <t>Ngã ba nhà ông Điểu Khơn</t>
  </si>
  <si>
    <t>Ngã ba nhà bà Phi Úc</t>
  </si>
  <si>
    <t>Ngã ba nhà ông Khoa</t>
  </si>
  <si>
    <t>Suối Đắk Ken</t>
  </si>
  <si>
    <t>Ngã ba nhà ông Điểu Lé</t>
  </si>
  <si>
    <t>Quốc lộ rừng PHN Thác Mơ</t>
  </si>
  <si>
    <t>Ngã ba nhà ông Hợp</t>
  </si>
  <si>
    <t>Ngã ba nhà ông Phê</t>
  </si>
  <si>
    <t>Ngã ba nhà ông Khá</t>
  </si>
  <si>
    <t>Đập Đắk Huýt 1</t>
  </si>
  <si>
    <t>Các tuyến đường nội bon Bu Lum</t>
  </si>
  <si>
    <t>Các tuyến đường nội bon Đắk Huýt</t>
  </si>
  <si>
    <t>Các tuyến đường nội bon Bup Răng 1. Bup Răng 2</t>
  </si>
  <si>
    <t>V</t>
  </si>
  <si>
    <t>HUYỆN ĐẮK GLONG</t>
  </si>
  <si>
    <t>V.2</t>
  </si>
  <si>
    <t>V.3</t>
  </si>
  <si>
    <t>V.5</t>
  </si>
  <si>
    <t>Xã Quảng Sơn</t>
  </si>
  <si>
    <t>Đỉnh dốc 27</t>
  </si>
  <si>
    <t>Đỉnh dốc 27 + 100 mét</t>
  </si>
  <si>
    <t>Cột mốc 31 Đường Quốc lộ 28 (Tỉnh lộ 684 cũ)</t>
  </si>
  <si>
    <t>Cột mốc 31 Đường Quốc lộ 28 (Tỉnh lộ 684 cũ) + 100 mét</t>
  </si>
  <si>
    <t>Cột mốc 31 Đường Quốc lộ 28 (Tỉnh lộ 684 cũ) + 200 mét</t>
  </si>
  <si>
    <t>Ngã ba đường vào Bon N'Ting (Km 0)</t>
  </si>
  <si>
    <t>Ngã ba đường đi xã Đắk Rmăng</t>
  </si>
  <si>
    <t>Km 0 (Ngã ba đường đi xã Đăk Rmăng hướng về Quảng Phú) + 500m</t>
  </si>
  <si>
    <t>Km 1 + 100 mét</t>
  </si>
  <si>
    <t>Km 1 + 200 mét</t>
  </si>
  <si>
    <t>Giáp ranh huyện Krông Nô</t>
  </si>
  <si>
    <t>Đường đi thôn Quảng Hợp</t>
  </si>
  <si>
    <t>Đường nhựa khu đất đấu giá (trọn đường)</t>
  </si>
  <si>
    <t>Đường đi thôn 2</t>
  </si>
  <si>
    <t>Ngã ba đường nhựa vào Thôn 2 (Km 0)</t>
  </si>
  <si>
    <t>Km 0 + 100 mét hướng đường nhựa</t>
  </si>
  <si>
    <t>Ngã tư cây xăng Tân Sơn</t>
  </si>
  <si>
    <t>Ngã tư Bưu điện xã</t>
  </si>
  <si>
    <t>Ngã tư Bưu điện xã đến Ngã tư đường đi xã Đắk R'măng (đường sau UBND xã và Công Ty Lâm nghiệp Quảng Sơn)</t>
  </si>
  <si>
    <t>Nhà ông Thìn</t>
  </si>
  <si>
    <t>Ngã ba chợ Quảng Sơn (Quán cơm Hồng Anh)</t>
  </si>
  <si>
    <t>Ngã ba đường sau UBND xã và Công Ty Lâm nghiệp Quảng Sơn</t>
  </si>
  <si>
    <t>Đường đi thôn 3A</t>
  </si>
  <si>
    <t>Ngã tư chợ (Km0)</t>
  </si>
  <si>
    <t>Km 0+150 mét</t>
  </si>
  <si>
    <t>Km 0 + 250 mét</t>
  </si>
  <si>
    <t>Ngã ba giáp đường Đường Quốc lộ 28 (Tỉnh lộ 684 cũ)</t>
  </si>
  <si>
    <t>Nhà ông Long</t>
  </si>
  <si>
    <t>Trạm Y tế xã Quảng Sơn</t>
  </si>
  <si>
    <t>Đường đi xã Đắk Rmăng</t>
  </si>
  <si>
    <t>Ngã ba đường vào Thôn 1A</t>
  </si>
  <si>
    <t>Ngã ba đường vào Bon R'long Phe</t>
  </si>
  <si>
    <t>Ngã ba đường vào Bon R'long Phe + 100 mét (hướng đường vào thôn 1C)</t>
  </si>
  <si>
    <t>Ngã ba đường vào Thôn 1A + 100 mét (Hướng đường vào Thôn 1C)</t>
  </si>
  <si>
    <t>Đường vào Thôn 1C</t>
  </si>
  <si>
    <t>Trạm Y tế Công ty 53</t>
  </si>
  <si>
    <t>Xưởng đũa cũ</t>
  </si>
  <si>
    <t>Xưởng đũa cũ + 100 mét (Hướng về Đăk Rmăng)</t>
  </si>
  <si>
    <t>Giáp ranh xã Đắk Rmăng</t>
  </si>
  <si>
    <t>Đường đi Tỉnh lộ 686 (đi Quốc lộ 14)</t>
  </si>
  <si>
    <t>Đỉnh dốc 27 (Ngã ba đường Quốc lộ 28 (Tỉnh lộ 684 cũ))</t>
  </si>
  <si>
    <t>Giáp đất Công ty Đinh Nghệ</t>
  </si>
  <si>
    <t>Đất Công ty Đinh Nghệ</t>
  </si>
  <si>
    <t>Hết đất Công ty Thiên Sơn</t>
  </si>
  <si>
    <t>Giáp ranh huyện Đắk Song</t>
  </si>
  <si>
    <t>Đất ở các đường rải nhựa liên thôn</t>
  </si>
  <si>
    <t>Đất ở các đường liên Thôn, Buôn khác cấp phối &gt;= 3,5 mét (không rải nhựa)</t>
  </si>
  <si>
    <t>Xã Quảng Hòa</t>
  </si>
  <si>
    <t>Đường rải nhựa trung tâm xã</t>
  </si>
  <si>
    <t>Từ Trụ sở UBND xã (Km 0) về hai phía, mỗi phía 500 mét</t>
  </si>
  <si>
    <t>Km 0 + 500 mét (Về hướng tỉnh Lâm Đồng)</t>
  </si>
  <si>
    <t>Ngã ba cây xăng thôn 9</t>
  </si>
  <si>
    <t>Hết đường rải nhựa thôn 10</t>
  </si>
  <si>
    <t>Km 0 + 500 mét (Về hướng xã Quảng Sơn)</t>
  </si>
  <si>
    <t>Ngã ba hội trường Thôn 6</t>
  </si>
  <si>
    <t>Giáp ranh xã Quảng Phú-Kroong Nô</t>
  </si>
  <si>
    <t>cầu Đắk Măng (xã Đạ Rsal)</t>
  </si>
  <si>
    <t>Ngã ba thôn 10, thôn 12</t>
  </si>
  <si>
    <t>Ngã ba đường bê tông vào hội trường thôn 12</t>
  </si>
  <si>
    <t>Cầu Đắk Tinh</t>
  </si>
  <si>
    <t>Ngã ba trường mẫu giáo Thôn 6 lên Làng Giao +500m (đường nhựa)</t>
  </si>
  <si>
    <t>Đường nhựa thôn 6, thôn 12</t>
  </si>
  <si>
    <t>Đường cấp phối &gt;=3.5 mét</t>
  </si>
  <si>
    <t>Xã Đắk R'Măng</t>
  </si>
  <si>
    <t>Từ Trụ sở UBND xã về hai phía, mỗi phía 500 mét</t>
  </si>
  <si>
    <t>Đường đi bon Păng Xuôi</t>
  </si>
  <si>
    <t>Ngã ba đi Quảng Sơn (km 0)</t>
  </si>
  <si>
    <t>km 0 +500 m</t>
  </si>
  <si>
    <t>Trường dân tộc bán trú (Hết đường nhựa)</t>
  </si>
  <si>
    <t>Ngã ba đèo Đắk R'măng về 3 phía 500 m</t>
  </si>
  <si>
    <t>Đường UBND xã +500 m (phía đông)</t>
  </si>
  <si>
    <t>Vào trong 1 km</t>
  </si>
  <si>
    <t>Đường vào thôn Sa Nar</t>
  </si>
  <si>
    <t>Hết đường nhựa(800 m)</t>
  </si>
  <si>
    <t>Đất ở mặt đường nhựa cụm 6</t>
  </si>
  <si>
    <t>Nhà ông Hoàng Văn Thạc (giáp ranh thôn 1 Đắk Som)</t>
  </si>
  <si>
    <t>Nhà ông Màn Duy Thăng</t>
  </si>
  <si>
    <t>Đất ở các khu vực còn lại</t>
  </si>
  <si>
    <t>V.6</t>
  </si>
  <si>
    <t>Xã Đắk Som</t>
  </si>
  <si>
    <t>Km 0 (Cổng trường tiểu học Nguyễn Văn Trỗi về 2 phía, mỗi phía 500 m)</t>
  </si>
  <si>
    <t>Km 0 + 500 m (hướng đi lòng hồ thủy điện Đồng Nai 3)</t>
  </si>
  <si>
    <t>Ngã ba đường đi xã Đắk Plao cũ</t>
  </si>
  <si>
    <t>Ngã ba đường bê tông thôn 5</t>
  </si>
  <si>
    <t>Hết đường có rải nhựa Quốc lộ 28 thuộc địa giới hành chính xã Đắk Som</t>
  </si>
  <si>
    <t>Km 0 + 500 m (hướng về Quảng Khê)</t>
  </si>
  <si>
    <t>Ngã ba đường vào Bon B'Sréa</t>
  </si>
  <si>
    <t>Ngã ba đường đi Đắk Nang</t>
  </si>
  <si>
    <t>Đường vào nhà ông Đông</t>
  </si>
  <si>
    <t>Ngã ba Quốc lộ 28 (Trường tiểu học Nguyễn Văn Trỗi)</t>
  </si>
  <si>
    <t>Hết đất nhà ông Đông</t>
  </si>
  <si>
    <t>Đường vào Bon B'Sréa</t>
  </si>
  <si>
    <t>Ngã ba Quốc lộ 28 đi Bon B'Sréa (đầu Bon)</t>
  </si>
  <si>
    <t>Chân Đập Bon B'Sréa</t>
  </si>
  <si>
    <t>Chân Đập Bon B’Sréa</t>
  </si>
  <si>
    <t>Ngã ba Quốc lộ 28 đi Bon B'Sréa (cuối Bon)</t>
  </si>
  <si>
    <t>Khu dân cư thôn 1 Đắk Nang</t>
  </si>
  <si>
    <t>Khu dân cư thôn 2, 3 Đắk Nang</t>
  </si>
  <si>
    <t>Khu dân cư thôn 4 Đắk Nang</t>
  </si>
  <si>
    <t>Các trục đường nhựa khác &gt;=3,5 mét còn lại</t>
  </si>
  <si>
    <t>Đất ở các đường liên Thôn cấp phối mặt đường &gt;= 3,5 m</t>
  </si>
  <si>
    <t>V.7</t>
  </si>
  <si>
    <t>Xã Đắk Plao</t>
  </si>
  <si>
    <t>Đường vào tái định cư xã Đắk Plao (trục đường chính)</t>
  </si>
  <si>
    <t>Cầu Đắk Plao</t>
  </si>
  <si>
    <t>Giáp ranh xã Đắk R'Măng</t>
  </si>
  <si>
    <t>Các tuyến đường nhựa vào các khu dân cư thôn 1, 2, 3, 4, 5</t>
  </si>
  <si>
    <t>Đất ở các tuyến đường liên thôn cấp phối &gt;=3,5m</t>
  </si>
  <si>
    <t>VI</t>
  </si>
  <si>
    <t>HUYỆN ĐẮK SONG</t>
  </si>
  <si>
    <t>VI.1</t>
  </si>
  <si>
    <t>Xã Nam Bình</t>
  </si>
  <si>
    <t>Giáp ranh giới xã Thuận Hạnh</t>
  </si>
  <si>
    <t>Ngã ba Đức An (Trạm ý tế mới)</t>
  </si>
  <si>
    <t>Hết trường mẫu giáo Hoa Sen (Trạm y tế cũ)</t>
  </si>
  <si>
    <t>Cây xăng ông Diệm</t>
  </si>
  <si>
    <t>Hết trụ sở đoàn 505</t>
  </si>
  <si>
    <t>Giáp ranh giới thị trấn Đức An</t>
  </si>
  <si>
    <t>Đường Tỉnh lộ 682</t>
  </si>
  <si>
    <t>Km 0 Quốc lộ 14 (ngã ba rừng lạnh)</t>
  </si>
  <si>
    <t>Km 0 + 450 m</t>
  </si>
  <si>
    <t>Ranh giới xã Đắk Hòa</t>
  </si>
  <si>
    <t>Ngã ba Đức An Quốc lộ14C</t>
  </si>
  <si>
    <t>Quốc lộ14C Km0 + 300m</t>
  </si>
  <si>
    <t>Cầu Thuận Hà</t>
  </si>
  <si>
    <t>Ngã ba đường nhà ông Tài</t>
  </si>
  <si>
    <t>Hết cây xăng Cường Thảo</t>
  </si>
  <si>
    <t>Hết ranh giới xã Nam Bình</t>
  </si>
  <si>
    <t>Ngã ba đi thôn 6 (Nhà ông Việt)</t>
  </si>
  <si>
    <t>Ranh giới thị trấn Đức An</t>
  </si>
  <si>
    <t>Ngã ba vào UBND xã Nam Bình</t>
  </si>
  <si>
    <t>Cộng thêm 250 m</t>
  </si>
  <si>
    <t>Các trục đường của khu dân cư Thôn 10 + Thôn 11</t>
  </si>
  <si>
    <t>VI.2</t>
  </si>
  <si>
    <t>Xã Thuận Hà</t>
  </si>
  <si>
    <t>Đường Quốc lộ 14C</t>
  </si>
  <si>
    <t>Ranh giới xã Nam Bình</t>
  </si>
  <si>
    <t>Cầu Đầm Giỏ</t>
  </si>
  <si>
    <t>Trường Vừa A Dính</t>
  </si>
  <si>
    <t>Ranh giới bản Đăk Thốt</t>
  </si>
  <si>
    <t>Giáp ranh giới xã Đắk N'Drung</t>
  </si>
  <si>
    <t>Trường Hoa Ban</t>
  </si>
  <si>
    <t>Ranh giới xã Đắk Búk So</t>
  </si>
  <si>
    <t>Đất ở khu dân cư ven trục đường chính thôn 2, 3, 4, 5, 6, 7, 8, Đầm Giỏ và bản Đắk Thốt</t>
  </si>
  <si>
    <t>VI.3</t>
  </si>
  <si>
    <t>Xã Nâm N'Jang</t>
  </si>
  <si>
    <t>Ranh giới thị trấn Đức An + 200m</t>
  </si>
  <si>
    <t xml:space="preserve">Ranh giới thị trấn Đức An +200 </t>
  </si>
  <si>
    <t>Cầu 20 + 100m</t>
  </si>
  <si>
    <t>Ngã tư cầu 20 +100m</t>
  </si>
  <si>
    <t>Giáp ranh giới xã Trường Xuân</t>
  </si>
  <si>
    <t>Đường vào thủy điện</t>
  </si>
  <si>
    <t>km 0 Ngã ba vào thủy điện</t>
  </si>
  <si>
    <t>Km 0 ngã ba vào thủy điện + 500m</t>
  </si>
  <si>
    <t>Đường tỉnh lộ 686</t>
  </si>
  <si>
    <t>Quốc lộ 14 (ngã tư cầu 20)</t>
  </si>
  <si>
    <t>Hết Trường Nguyễn Văn Trỗi</t>
  </si>
  <si>
    <t>Hết trường Nguyễn Văn Trỗi</t>
  </si>
  <si>
    <t>Chùa Hoa Quang</t>
  </si>
  <si>
    <t>Hết trường mẫu giáo thôn 1</t>
  </si>
  <si>
    <t>Ngã ba thôn 8</t>
  </si>
  <si>
    <t>Đập nước (ranh giới xã Đắk N'Drung)</t>
  </si>
  <si>
    <t>Lâm trường Đắk N’Tao</t>
  </si>
  <si>
    <t>Lâm trường Đắk N'Tao</t>
  </si>
  <si>
    <t>Trạm Quốc lộBVR (công ty lâm nghiệp Đắk N’Tao)</t>
  </si>
  <si>
    <t>Đường liên xã Nâm N'Jang - Đắk N'Drung</t>
  </si>
  <si>
    <t>Ngã ba Tỉnh lộ 686 đi thôn 5</t>
  </si>
  <si>
    <t>Tỉnh lộ 686 (cầu Thác)</t>
  </si>
  <si>
    <t>Ranh giới xã Đắk N'Drung</t>
  </si>
  <si>
    <t>Tỉnh lộ 686 (cổng văn hóa thôn 3)</t>
  </si>
  <si>
    <t>Hết nhà mẫu giáo thôn 3</t>
  </si>
  <si>
    <t>Đất ở khu vực còn lại các thôn (15 thôn)</t>
  </si>
  <si>
    <t>VI.4</t>
  </si>
  <si>
    <t>Xã Thuận Hạnh</t>
  </si>
  <si>
    <t>Vườn ươm Công ty Lâm nghiệp Thuận Tân</t>
  </si>
  <si>
    <t>Km 796 (ngã ba đồn 8 cũ)</t>
  </si>
  <si>
    <t>Km 796 (ngã ba đồn 8 cũ) về hướng Đắk Mil 200m</t>
  </si>
  <si>
    <t>Ranh giới huyện Đắk Mil</t>
  </si>
  <si>
    <t>Ngã ba Thuận Thành (nhà ông Vũ Đức Bình)</t>
  </si>
  <si>
    <t>Đường vào đồn 765</t>
  </si>
  <si>
    <t>Đường vào UBND xã</t>
  </si>
  <si>
    <t>Ngã ba cây xăng Thành Trọng</t>
  </si>
  <si>
    <t>Cầu thôn Thuận Lợi - Thuận Tình</t>
  </si>
  <si>
    <t>Ngã ba cây xăng Thành Trọng +500m hướng đi thôn Thuận Bắc</t>
  </si>
  <si>
    <t>Ngã ba (nhà ông Phạm Văn Thế) thôn Thuận Tình  về 3 hướng 250m</t>
  </si>
  <si>
    <t>Ngã ba (nhà ông Phạm Văn Thế) thôn Thuận Tình  + 250m</t>
  </si>
  <si>
    <t>Ngã ba (nhà ông Vũ Văn Tiên) thôn Thuận Tình</t>
  </si>
  <si>
    <t>Đường vào nhà thờ Bình Hà</t>
  </si>
  <si>
    <t>Ranh giới xã Thuận Hà</t>
  </si>
  <si>
    <t>Cầu nhà ông Trần Văn Sỹ</t>
  </si>
  <si>
    <t>Ngã tư Thuận Nghĩa về hướng cầu nhà ông Trần Văn Sỹ 300m</t>
  </si>
  <si>
    <t>Ngã tư Thuận Nghĩa</t>
  </si>
  <si>
    <t>Phân hiệu trường Mầm non Hoa Mai</t>
  </si>
  <si>
    <t>Hết đất nhà Trúc Vinh (đại lý thu mua nông sản)</t>
  </si>
  <si>
    <t>Đất ở ven trục đường chính các thôn</t>
  </si>
  <si>
    <t>VI.6</t>
  </si>
  <si>
    <t>Xã Đắk Mol</t>
  </si>
  <si>
    <t>Giáp huyện Đắk Mil</t>
  </si>
  <si>
    <t>Cống nhà bà Xuyến thôn Đắk Sơn 1</t>
  </si>
  <si>
    <t>Cổng văn hóa thôn Đắk Sơn 1</t>
  </si>
  <si>
    <t>Hết đường vòng thôn Đắk Sơn 1</t>
  </si>
  <si>
    <t>Ngã ba Tỉnh lộ 682</t>
  </si>
  <si>
    <t>Giáp thôn Đắk Sơn 2 - Đắk Hòa</t>
  </si>
  <si>
    <t>Giáp ranh giới xã Đắk Sắk</t>
  </si>
  <si>
    <t>Nhà ông Nguyễn Trường Sơn thôn 4</t>
  </si>
  <si>
    <t>Giáp ranh giới xã Đắk Hòa</t>
  </si>
  <si>
    <t>Hết thôn Hà Nam Ninh</t>
  </si>
  <si>
    <t>Đường đi E29</t>
  </si>
  <si>
    <t>Cầu Bon Jary</t>
  </si>
  <si>
    <t>Cổng văn hóa thôn Hà Nam Ninh</t>
  </si>
  <si>
    <t>Ngã ba nhà ông Nguyễn Xuân Trung thôn Hà Nam Ninh</t>
  </si>
  <si>
    <t>Trường tiểu học Trần Bội Cơ</t>
  </si>
  <si>
    <t>Nhà ông Trần Phong Tỏa thôn E29.1</t>
  </si>
  <si>
    <t>Đoạn đường còn lại</t>
  </si>
  <si>
    <t>VI.7</t>
  </si>
  <si>
    <t>Xã Đắk N'Drung</t>
  </si>
  <si>
    <t>Đường liên xã Đắk N’Drung - Nam Bình</t>
  </si>
  <si>
    <t>Hết trường Lý Thường Kiệt</t>
  </si>
  <si>
    <t>Trường Lý Thường Kiệt</t>
  </si>
  <si>
    <t>Đường liên xã Đắk N’Drung - Nâm N’Jang</t>
  </si>
  <si>
    <t>Ngã ba tỉnh lộ 686</t>
  </si>
  <si>
    <t xml:space="preserve">Hết trường cấp III </t>
  </si>
  <si>
    <t>Đường liên xã Đắk N'Drung - Thuận Hà</t>
  </si>
  <si>
    <t>Ngã ba Công ty cà phê</t>
  </si>
  <si>
    <t>Ngã ba nhà ông Trọng</t>
  </si>
  <si>
    <t>Hết nhà thờ Bu Roá</t>
  </si>
  <si>
    <t>Hết nhà thờ Bu Róa</t>
  </si>
  <si>
    <t>Hội trường thôn 7</t>
  </si>
  <si>
    <t>Hết bưu điện</t>
  </si>
  <si>
    <t>Ngã ba Công ty cà phê Đắk Nông</t>
  </si>
  <si>
    <t>Giáp xã Đắk Búk So</t>
  </si>
  <si>
    <t>Đường đi thôn 7</t>
  </si>
  <si>
    <t>Trạm y tế</t>
  </si>
  <si>
    <t>Ngã ba nhà Hiền Loan</t>
  </si>
  <si>
    <t>VI.8</t>
  </si>
  <si>
    <t>Xã Đắk Hòa</t>
  </si>
  <si>
    <t>Ranh giới xã Đắk Mol</t>
  </si>
  <si>
    <t>Đập nước Đắk Mol</t>
  </si>
  <si>
    <t>Km 0 (đập nước)</t>
  </si>
  <si>
    <t>Nhà ông Tiếp</t>
  </si>
  <si>
    <t>Ranh giới thôn rừng lạnh</t>
  </si>
  <si>
    <t>Hết Công ty lâm nghiệp Đắk Hòa</t>
  </si>
  <si>
    <t>Ngã ba Đắk Hoà (nhà bà Ngọc)</t>
  </si>
  <si>
    <t>Ranh giới xã Đắk Mol (thôn Hà Nam Ninh)</t>
  </si>
  <si>
    <t>Đường liên thôn Đắk Hòa 2</t>
  </si>
  <si>
    <t>Đắk Sơn 2, Đắk Sơn 3</t>
  </si>
  <si>
    <t>Giáp tỉnh lộ 682</t>
  </si>
  <si>
    <t xml:space="preserve">Ngã tư (ông Đương) Đắk Sơn 3 </t>
  </si>
  <si>
    <t>Ngã ba (ông Hòa) Tân Bình 2</t>
  </si>
  <si>
    <t xml:space="preserve">Bổ Sung </t>
  </si>
  <si>
    <t>Giáp tỉnh lộ 682 (cầu khỉ)</t>
  </si>
  <si>
    <t xml:space="preserve">Hết đất ông Cao Tiến Đạt </t>
  </si>
  <si>
    <t>Thị trấn Đức An</t>
  </si>
  <si>
    <t>l</t>
  </si>
  <si>
    <t>Ranh giới thị trấn và xã Nam Bình</t>
  </si>
  <si>
    <t>Cổng huyện đội</t>
  </si>
  <si>
    <t>- Phía đông (trái)</t>
  </si>
  <si>
    <t>- Phía tây (phải)</t>
  </si>
  <si>
    <t>Cổng Huyện đội</t>
  </si>
  <si>
    <t>Dịch vụ công</t>
  </si>
  <si>
    <t>Hết trụ sở Ngân hàng nông nghiệp</t>
  </si>
  <si>
    <t xml:space="preserve">Phía đông (trái) </t>
  </si>
  <si>
    <t>Phía tây (phải)</t>
  </si>
  <si>
    <t>Đường vào xã Thuận Hà (Kiểm lâm)</t>
  </si>
  <si>
    <t>Đường vào Thuận Hà (Kiểm lâm)</t>
  </si>
  <si>
    <t>Km 809</t>
  </si>
  <si>
    <t>Giáp ranh giới xã Nâm N'Jang</t>
  </si>
  <si>
    <t>Đường xuống đập Đắk Rlong</t>
  </si>
  <si>
    <t>Km0 (ngã ba bưu điện)</t>
  </si>
  <si>
    <t>Ngã ba nhà ông Lê Văn Quyền</t>
  </si>
  <si>
    <t>Xuống Đập Đắk Rlong</t>
  </si>
  <si>
    <t>Đường hành chính</t>
  </si>
  <si>
    <t>Chi cục thuế (Quốc lộ 14)</t>
  </si>
  <si>
    <t>Quốc lộ14 (giáp Viện kiểm sát)</t>
  </si>
  <si>
    <t>Huyện ủy (Quốc lộ14)</t>
  </si>
  <si>
    <t>Đường khu hành chính</t>
  </si>
  <si>
    <t>Kho bạc (Quốc lộ14)</t>
  </si>
  <si>
    <t>Đường đi thôn 10 (Đắk N'Drung)</t>
  </si>
  <si>
    <t>Đường vào thôn 6 (Ma Nham - Trung tâm y tế)</t>
  </si>
  <si>
    <t>Bệnh viện</t>
  </si>
  <si>
    <t>Khu tái định cư (trước cổng huyện đội) các trục đường chính</t>
  </si>
  <si>
    <t>Khu tái định cư (sau cổng huyện đội) các trục đường chính</t>
  </si>
  <si>
    <t>Đường số 2 sau UBND thị trấn Đức An</t>
  </si>
  <si>
    <t>Đường đi xã Thuận Hà</t>
  </si>
  <si>
    <t>Km0 Quốc lộ 14 (Hạt Kiểm lâm)</t>
  </si>
  <si>
    <t>Hết sân bóng Phương Loan</t>
  </si>
  <si>
    <t>Đường nối ranh giới tổ 3 , tổ 4</t>
  </si>
  <si>
    <t>Đường vào Đài phát thanh và truyền hình</t>
  </si>
  <si>
    <t>Km 0 Quốc lộ 14 (Đài Phát thanh Truyền hình)</t>
  </si>
  <si>
    <t>Giáo xứ Hòa Tiến</t>
  </si>
  <si>
    <t>Đoạn đường còn lại của đường vào Đài phát thanh truyền hình</t>
  </si>
  <si>
    <t>Khu dân cư phía Nam sát UBND thị trấn Đức An</t>
  </si>
  <si>
    <t>Đường vào khu nhà công vụ giáo viên</t>
  </si>
  <si>
    <t>Km0 Quốc lộ 14</t>
  </si>
  <si>
    <t>Nhà ông Đoàn Thế Dự</t>
  </si>
  <si>
    <t>Đường vào xưởng cưa nhà ông Vũ Duy Bình</t>
  </si>
  <si>
    <t>Km0 Quốc lộ14</t>
  </si>
  <si>
    <t>Xưởng cưa nhà ông Vũ Duy Bình</t>
  </si>
  <si>
    <t>Ranh giới giữa tổ 3 và tổ 4</t>
  </si>
  <si>
    <t>Ranh giới thị trấn</t>
  </si>
  <si>
    <t>Đường nối</t>
  </si>
  <si>
    <t>Trường Tiểu học Chu Văn An</t>
  </si>
  <si>
    <t>Lô 2 thuộc khu dân cư tổ dân phố 6</t>
  </si>
  <si>
    <t>Lô 2 thuộc khu dân cư Bến xe</t>
  </si>
  <si>
    <t>Đường vào khối dân vận</t>
  </si>
  <si>
    <t>Km0 Quốc lộ 14 (Ngã ba đường vào khối dân vận)</t>
  </si>
  <si>
    <t>Nhà ông Vũ Mạnh Đính</t>
  </si>
  <si>
    <t>Đường vành đai phía Tây huyện Đắk Song</t>
  </si>
  <si>
    <t>Đường vành đai phía Đông huyện Đắk Song</t>
  </si>
  <si>
    <t>Xã Đắk N'Đrung</t>
  </si>
  <si>
    <t>VII</t>
  </si>
  <si>
    <t>HUYỆN CƯ JÚT</t>
  </si>
  <si>
    <t>VII.1</t>
  </si>
  <si>
    <t>Xã Tâm Thắng</t>
  </si>
  <si>
    <t>Ngã 3 Tấn Hải (Giáp thị trấn)</t>
  </si>
  <si>
    <t>Ngã 3 Khu công Nghiệp Tâm Thắng</t>
  </si>
  <si>
    <t>Cầu 14</t>
  </si>
  <si>
    <t>Đường đi Nam Dong</t>
  </si>
  <si>
    <t>Ngã 3 Quốc lộ 14</t>
  </si>
  <si>
    <t>Cổng Trường Trung học phổ thông Phan Chu Trinh</t>
  </si>
  <si>
    <t>Ngã 4 Trường Trung học phổ thông Phan Chu Trinh</t>
  </si>
  <si>
    <t>Ngã 3 hết thôn 9</t>
  </si>
  <si>
    <t>Cầu sắt (Giáp ranh Nam Dong)</t>
  </si>
  <si>
    <t>Đường vào nhà máy đường</t>
  </si>
  <si>
    <t>Suối hương</t>
  </si>
  <si>
    <t>Đường vào Trường Trung học cơ sở Phan Đình Phùng</t>
  </si>
  <si>
    <t>Trường Trung học cơ sở Phan Đình Phùng</t>
  </si>
  <si>
    <t>Ngã 4 buôn Ea Pô</t>
  </si>
  <si>
    <t>Đường bê tông thôn 10</t>
  </si>
  <si>
    <t>Ngã 3 thôn 09</t>
  </si>
  <si>
    <t>Ngã 4 nhà ông Hải</t>
  </si>
  <si>
    <t xml:space="preserve">Liên thôn </t>
  </si>
  <si>
    <t>Nhà ông Hải</t>
  </si>
  <si>
    <t>Ngã 4 buôn EaPô</t>
  </si>
  <si>
    <t>Đường thôn 2 đi thôn 4, 5</t>
  </si>
  <si>
    <t>Ngã 3 nhà ông Dũng</t>
  </si>
  <si>
    <t>Ngã 3 nhà ông Đại (Giáp thị trấn)</t>
  </si>
  <si>
    <t>Ngã 3 hồ câu Đồng Xanh</t>
  </si>
  <si>
    <t>Cầu nhà ông Chính</t>
  </si>
  <si>
    <t>Ngã 3 nhà ông Cường</t>
  </si>
  <si>
    <t>Đường sinh thái</t>
  </si>
  <si>
    <t xml:space="preserve">Quốc lộ 14 </t>
  </si>
  <si>
    <t>Giáp suối hương (khu bộ đội)</t>
  </si>
  <si>
    <t>Giáp ranh Thị trấn Ea Tling</t>
  </si>
  <si>
    <t>Đường Buôn Nui</t>
  </si>
  <si>
    <t>Ngã 4 nhà ông Việt</t>
  </si>
  <si>
    <t>Đường thôn 6</t>
  </si>
  <si>
    <t>Cầu nhà ông Thản</t>
  </si>
  <si>
    <t>Nhà ông Soát</t>
  </si>
  <si>
    <t>Đường Tấn Hải đi Buôn Trum</t>
  </si>
  <si>
    <t>Đường thôn 3 đi UBND xã Tâm Thắng</t>
  </si>
  <si>
    <t>Ngã 3 nhà ông Ngọ</t>
  </si>
  <si>
    <t>Ngã 3 nhà ông Hưng</t>
  </si>
  <si>
    <t>Ngã 3 đường sinh thái</t>
  </si>
  <si>
    <t>Đất ở còn lại các trục đường nhánh (đường bê tông, nhựa) của trục chính</t>
  </si>
  <si>
    <t>VII.2</t>
  </si>
  <si>
    <t>Xã Trúc Sơn</t>
  </si>
  <si>
    <t>Cổng Công ty Tân Phát</t>
  </si>
  <si>
    <t>Giáp xã Đắk Gằn</t>
  </si>
  <si>
    <t>Đường đi Cư K'Nia</t>
  </si>
  <si>
    <t>Chân dốc Cổng trời</t>
  </si>
  <si>
    <t>Đường bê tông thôn 1</t>
  </si>
  <si>
    <t>Đường bê tông liên thôn 1, 2, 3, 4</t>
  </si>
  <si>
    <t>Đường bê tông thôn 3</t>
  </si>
  <si>
    <t>Đường bê tông liên thôn 4, 6</t>
  </si>
  <si>
    <t>VII.3</t>
  </si>
  <si>
    <t>Xã Cư K'Nia</t>
  </si>
  <si>
    <t>Đường trục chính</t>
  </si>
  <si>
    <t>Giáp ranh xã Trúc Sơn</t>
  </si>
  <si>
    <t>Cổng Văn hóa thôn 1</t>
  </si>
  <si>
    <t>Nhà ông Tặng</t>
  </si>
  <si>
    <t>Hết đất nhà ông Tại</t>
  </si>
  <si>
    <t>Cầu Đắk Drông</t>
  </si>
  <si>
    <t>Ngã 3 nhà ông Thịnh</t>
  </si>
  <si>
    <t>Trường Chu Văn An</t>
  </si>
  <si>
    <t>Ngã 3 nhà ông Nhàn</t>
  </si>
  <si>
    <t>Cổng Văn hóa thôn 2</t>
  </si>
  <si>
    <t>Trụ sở UBND xã</t>
  </si>
  <si>
    <t>Cầu Hòa An</t>
  </si>
  <si>
    <t>Đường vào thôn 9, 10</t>
  </si>
  <si>
    <t>Đường vào thôn 5, thôn 6</t>
  </si>
  <si>
    <t>Ngã 3 nhà ông Nhàn + 100m</t>
  </si>
  <si>
    <t>Ngã 3 công trình nước sạch</t>
  </si>
  <si>
    <t>Khu dân cư thôn 12 (bổ sung)</t>
  </si>
  <si>
    <t>Đất ở khu dân cư các trục đường xương cá và các thôn buôn (bổ sung)</t>
  </si>
  <si>
    <t>VII.4</t>
  </si>
  <si>
    <t>Xã Nam Dong</t>
  </si>
  <si>
    <t>Các trục đường chính</t>
  </si>
  <si>
    <t>Cầu sắt (Giáp ranh Tâm Thắng)</t>
  </si>
  <si>
    <t>Ngã 3 nhà ông Thái</t>
  </si>
  <si>
    <t>Thay đổi tên địa ,Điều chỉnh giá
danh, giá đất</t>
  </si>
  <si>
    <t>Ngã 3 nhà ông Nghiệp</t>
  </si>
  <si>
    <t>Thay đổi tên địa danh</t>
  </si>
  <si>
    <t>Ngã 3 Khánh Bạc</t>
  </si>
  <si>
    <t xml:space="preserve">Ngã 3 Khánh Bạc </t>
  </si>
  <si>
    <t xml:space="preserve">Ngã 3 thôn 5 (Nhà ông Khoán) </t>
  </si>
  <si>
    <t>Ngã 3 thôn 3 (Nhà ông Lai)</t>
  </si>
  <si>
    <t>Ngã 4 trường Phan Bội Châu</t>
  </si>
  <si>
    <t>Ngã 3 phân trường thôn 1</t>
  </si>
  <si>
    <t>Giáp ranh xã EaPô</t>
  </si>
  <si>
    <t>Đường đi buôn Tia</t>
  </si>
  <si>
    <t xml:space="preserve">Ngã 3 nhà ông Thái </t>
  </si>
  <si>
    <t>Ngã 4 Đức Lợi</t>
  </si>
  <si>
    <t>Đường đi Đắk Drông (A)</t>
  </si>
  <si>
    <t>Km 0 (ngã 3 Khánh Bạc)</t>
  </si>
  <si>
    <t>Ngã 4 tuyến 2 thôn 10, thôn 6</t>
  </si>
  <si>
    <t>Hội trường Thôn 7</t>
  </si>
  <si>
    <t>Giáp ranh xã Đắk Drông</t>
  </si>
  <si>
    <t>Đường đi Đắk Drông (B)</t>
  </si>
  <si>
    <t>Km 0 (Ngã 3 nhà ông Khoán)</t>
  </si>
  <si>
    <t>Ngã 4 tuyến 2 thôn 6</t>
  </si>
  <si>
    <t>Hết khu dân cư thôn 5</t>
  </si>
  <si>
    <t>Đường đi xã Tâm Thắng</t>
  </si>
  <si>
    <t>Ngã 4 chợ Nam Dong</t>
  </si>
  <si>
    <t>Nhà ông Chiểu</t>
  </si>
  <si>
    <t>Ngã 4 Đài Tưởng Niệm</t>
  </si>
  <si>
    <t>Đường đi xã Đắk Wil</t>
  </si>
  <si>
    <t>Ngã 3 tuyến 2 thôn Trung Tâm</t>
  </si>
  <si>
    <t>Ngã 3 nhà ông Quýnh+50m</t>
  </si>
  <si>
    <t>Ngã 3 nhà ông Quýnh+50 m</t>
  </si>
  <si>
    <t>Hết đất nhà ông Nhạc (thôn 4)</t>
  </si>
  <si>
    <t>Giáp ranh Đắk Wil</t>
  </si>
  <si>
    <t>Đường vào khu dân cư thôn 3</t>
  </si>
  <si>
    <t xml:space="preserve"> Ngã 3 nhà Ông Lạc</t>
  </si>
  <si>
    <t>Ngã 3 nhà ông Sơn</t>
  </si>
  <si>
    <t>Ngã 3 nhà ông Chiến thôn 2</t>
  </si>
  <si>
    <t>Nhà ông Hoè</t>
  </si>
  <si>
    <t>Đường đi Thác Drayling ( thôn 2)</t>
  </si>
  <si>
    <t>Ngã 3 nhà ông Nhạ</t>
  </si>
  <si>
    <t>Cầu ông Thái</t>
  </si>
  <si>
    <t>Buôn Nui</t>
  </si>
  <si>
    <t>Ngã 3 ông Nhạ</t>
  </si>
  <si>
    <t>Ngã 3 nhà ông Nhân</t>
  </si>
  <si>
    <t>Ngã 3 nhà ông Công</t>
  </si>
  <si>
    <t>Toàn bộ tuyến hai thôn 6</t>
  </si>
  <si>
    <t>Toàn bộ tuyến hai thôn 10</t>
  </si>
  <si>
    <t>Thay đổi tên địa 
danh, giá đất</t>
  </si>
  <si>
    <t>Toàn bộ tuyến hai thôn 13</t>
  </si>
  <si>
    <t>Toàn bộ tuyến 2 thôn Trung tâm (Sau UBND xã)</t>
  </si>
  <si>
    <t>Đường đi thôn 12</t>
  </si>
  <si>
    <t>Ngã 3 vườn điều</t>
  </si>
  <si>
    <t>Giáp ranh xã Tâm Thắng</t>
  </si>
  <si>
    <t>Giáp ranh xã Ea Pô</t>
  </si>
  <si>
    <t>Toàn bộ tuyến 2 thôn 1, thôn 7, thôn 8, thôn 9, thôn Tân Ninh</t>
  </si>
  <si>
    <t>Đất ở khu dân cư các trục đường xương cá, thôn buôn</t>
  </si>
  <si>
    <t>Cầu sắt</t>
  </si>
  <si>
    <t>Đường vào UBND xã mới</t>
  </si>
  <si>
    <t>UBND xã + 400m</t>
  </si>
  <si>
    <t>Đường từ UBND xã mới đi trục đường chính</t>
  </si>
  <si>
    <t>Ngã 3 cây xăng Anh Tuấn</t>
  </si>
  <si>
    <t>Ngã 3 Trường Trung học cơ sở Nguyễn Tất Thành</t>
  </si>
  <si>
    <t>Ngã 3 nhà ông Hiến</t>
  </si>
  <si>
    <t>Ngã 3 đường vào UBND xã</t>
  </si>
  <si>
    <t>VII.5</t>
  </si>
  <si>
    <t>Xã Đắk Drong</t>
  </si>
  <si>
    <t>Trục đường chính</t>
  </si>
  <si>
    <t>Giáp ranh Nam Dong</t>
  </si>
  <si>
    <t>Cầu thôn 2</t>
  </si>
  <si>
    <t>Cách tim cổng chợ 200m</t>
  </si>
  <si>
    <t>Tim cổng chợ về hai phía, mỗi phía 200m</t>
  </si>
  <si>
    <t>Ranh giới thôn 5, thôn 6</t>
  </si>
  <si>
    <t>Cách cổng UBND xã 500m</t>
  </si>
  <si>
    <t>Cổng UBND xã về hai phía mỗi phía 500m</t>
  </si>
  <si>
    <t>Cách ngã 4 thôn 14, 15 trừ 200m</t>
  </si>
  <si>
    <t>Cách ngã 4 thôn 14, thôn 15 về 3 phía mỗi phía 200m</t>
  </si>
  <si>
    <t>Cách ngã 4 thôn 14, 15 cộng 200m</t>
  </si>
  <si>
    <t>Đường UBND xã đi Quán Lý</t>
  </si>
  <si>
    <t>Ngã 3 nhà Ông Hoà</t>
  </si>
  <si>
    <t>Ngã 4 thôn 14, 15</t>
  </si>
  <si>
    <t>Cầu thôn 15</t>
  </si>
  <si>
    <t>Cầu 15</t>
  </si>
  <si>
    <t>Cầu Suối Kiều</t>
  </si>
  <si>
    <t>Đường đi Quán Lý</t>
  </si>
  <si>
    <t>Km 0 (UBND xã)</t>
  </si>
  <si>
    <t>Cách ngã 3 Quán Lý trừ 100m</t>
  </si>
  <si>
    <t>Trung tâm ngã 3 Quán Lý về 3 phía, mỗi phía 100m</t>
  </si>
  <si>
    <t>Từ ngã 3 Quán Lý + 100m</t>
  </si>
  <si>
    <t>Giáp ranh xã Đắk Wil</t>
  </si>
  <si>
    <t>Giáp ranh xã Nam Dong</t>
  </si>
  <si>
    <t>Đường đi CưKnia</t>
  </si>
  <si>
    <t>Ngã 3 chợ (Nhà ông Thắng)</t>
  </si>
  <si>
    <t>Hết khu Ki ốt chợ</t>
  </si>
  <si>
    <t>Hết khu Ki ốt chợ + 500 (Về phía cầu Cư K'Nia)</t>
  </si>
  <si>
    <t>Hết Khu Ki ốt chợ + 500m</t>
  </si>
  <si>
    <t>Cầu Cư K'Nia</t>
  </si>
  <si>
    <t>Đường đi lòng hồ</t>
  </si>
  <si>
    <t>Ngã 3 thôn 10</t>
  </si>
  <si>
    <t>Cầu thôn 11</t>
  </si>
  <si>
    <t>Bờ đập lòng hồ</t>
  </si>
  <si>
    <t>Hết thôn 20</t>
  </si>
  <si>
    <t>Đường đi thôn 17</t>
  </si>
  <si>
    <t>Ngã hai thôn 16 (Nhà ông Lâm)</t>
  </si>
  <si>
    <t>Ngã 3 nhà ông Đội (thôn 17)</t>
  </si>
  <si>
    <t>Đường đi thôn 19</t>
  </si>
  <si>
    <t>Ngã 3 C4 (Nhà ông Định)</t>
  </si>
  <si>
    <t>Trường học thôn 19</t>
  </si>
  <si>
    <t>Đất ở khu dân cư các trục đường xương cá chính vào thôn, buôn</t>
  </si>
  <si>
    <t>VII.6</t>
  </si>
  <si>
    <t>Xã Ea Pô</t>
  </si>
  <si>
    <t>Trục đường chính (Đường nhựa)</t>
  </si>
  <si>
    <t>Ranh giới xã Nam Dong</t>
  </si>
  <si>
    <t>Ngã 4 thôn Thanh Tâm (ngã 4 chợ Ea Pô) trừ (-) 150m</t>
  </si>
  <si>
    <t>Ngã 3 Trạm xá xã</t>
  </si>
  <si>
    <t>Ngã 3 thôn Tân Sơn</t>
  </si>
  <si>
    <t>Ranh giới xã ĐăkWil</t>
  </si>
  <si>
    <t>Trục đường chính (Đường đất, đường đi Buôn Nui)</t>
  </si>
  <si>
    <t>Ngã 4 thôn Thanh Tâm</t>
  </si>
  <si>
    <t>Ngã 3 nhà ông Lộc</t>
  </si>
  <si>
    <t>Đường đi Buôn Nui (Ngã 3 cây mít)</t>
  </si>
  <si>
    <t>Đường trục chính đi thôn Buôn Nui (Nam Dong đi Buôn Nui)</t>
  </si>
  <si>
    <t>Mốc địa giới 3 mặt bờ sông</t>
  </si>
  <si>
    <t>Đường đi thôn Trung Sơn</t>
  </si>
  <si>
    <t>Ngã 4 thôn Trung Sơn</t>
  </si>
  <si>
    <t>Ngã 3 nhà ông Tuất</t>
  </si>
  <si>
    <t>Đường đi thác Linda</t>
  </si>
  <si>
    <t>Ngã 3 trạm y tế xã (Thôn 4)</t>
  </si>
  <si>
    <t>Ngã 3 thôn Phú Sơn</t>
  </si>
  <si>
    <t>Đường đi thôn Nam Tiến</t>
  </si>
  <si>
    <t>Ngã 3 thôn Suối Tre</t>
  </si>
  <si>
    <t>Đường Thanh Xuân đi thôn Tân Tiến</t>
  </si>
  <si>
    <t>Ngã 3 Thanh Xuân (Km0 đường đi Đắk Win)</t>
  </si>
  <si>
    <t>Ngã 4 Tân Tiến (Km0 đường đi Đắk Win)</t>
  </si>
  <si>
    <t>Đường đi thôn Hợp Thành</t>
  </si>
  <si>
    <t>Ngã 3 thôn Hợp Thành</t>
  </si>
  <si>
    <t>Hết nhà ông Nghiệp</t>
  </si>
  <si>
    <t>Đường đi ngã sáu</t>
  </si>
  <si>
    <t>Từ nhà ông Tài</t>
  </si>
  <si>
    <t>Hết ngã sáu</t>
  </si>
  <si>
    <t>Đường vào khu 3 tầng</t>
  </si>
  <si>
    <t>Đường đi thôn Thanh Xuân</t>
  </si>
  <si>
    <t>Km 0 (Ngã 4 thôn Thanh Tâm (Ngã 4 chợ)</t>
  </si>
  <si>
    <t>Km 0 + 150m (Nhà ông Chất)</t>
  </si>
  <si>
    <t>Hết khu dân cư</t>
  </si>
  <si>
    <t>Từ ngã 4 Phú Sơn</t>
  </si>
  <si>
    <t>Ngã 3 nhà ông Đậu</t>
  </si>
  <si>
    <t>Khu Tái định cư Cồn Dầu</t>
  </si>
  <si>
    <t>Khu Tái định cư Thủy điện SêRêPôk 3</t>
  </si>
  <si>
    <t>VII.7</t>
  </si>
  <si>
    <t>Xã Đắk Wil</t>
  </si>
  <si>
    <t>Km 0 (Cổng chợ Đắk Wil) về hai phía, mỗi phía 150m</t>
  </si>
  <si>
    <t>Km 0 + 150m</t>
  </si>
  <si>
    <t>Trường Tiểu học Lê Quý Đôn</t>
  </si>
  <si>
    <t>Cách ngã 3 (Nhà ông Dục - 50m)</t>
  </si>
  <si>
    <t>Cách ngã 3 nhà ông Dục + 50m</t>
  </si>
  <si>
    <t>Ngã 3 nhà ông Dục</t>
  </si>
  <si>
    <t>Ngã 3 nhà ông Dục + 200m</t>
  </si>
  <si>
    <t>Hết nhã 6</t>
  </si>
  <si>
    <t>Bưu điện Văn hóa xã</t>
  </si>
  <si>
    <t>Ngã 3 nhà ông Thạch</t>
  </si>
  <si>
    <t>Hết thôn 9</t>
  </si>
  <si>
    <t>Ngã 3 chợ</t>
  </si>
  <si>
    <t>Ngã 3 thôn Hà Thông, Thái Học</t>
  </si>
  <si>
    <t>Giáp ĐăkDrông</t>
  </si>
  <si>
    <t>Ngã 3 ông Đề</t>
  </si>
  <si>
    <t>Giáp xã Nam Dong</t>
  </si>
  <si>
    <t>Ngã 3 ông 4</t>
  </si>
  <si>
    <t>Hết cổng trường cấp 3</t>
  </si>
  <si>
    <t>Thị trấn Ea Tling</t>
  </si>
  <si>
    <t>Đường nguyễn Tất Thành (về phía Đắk Nông)</t>
  </si>
  <si>
    <t>Cửa hàng xe máy Bảo Long</t>
  </si>
  <si>
    <t>Ngã 5 đường Ngô Quyền</t>
  </si>
  <si>
    <t>Đường Nguyễn Tất Thành (về phía Đắk Lắk)</t>
  </si>
  <si>
    <t>Hết cửa hàng xe máy Lai Hương</t>
  </si>
  <si>
    <t>Hết cửa hàng xe máy Gia Vạn Lợi</t>
  </si>
  <si>
    <t>Cống nhà ông Trị (Km0 + 110m)</t>
  </si>
  <si>
    <t>Đường Nguyễn Công Trữ (Cổng phụ vào Nhà máy điều)</t>
  </si>
  <si>
    <t>Điều chỉnh tên địa danh</t>
  </si>
  <si>
    <t>Ngã 3 đường Lê Hồng Phong (đường vào Sao ngàn phương)</t>
  </si>
  <si>
    <t xml:space="preserve">Hết ranh giới thị trấn Ea Tling giáp xã Trúc Sơn </t>
  </si>
  <si>
    <t>Đường Hùng Vương (đường đi KrôngNô)</t>
  </si>
  <si>
    <t>Ngã 5 đường Trần Hưng Đạo</t>
  </si>
  <si>
    <t>Ngã 3 đường Bà Triệu (Cổng thôn Văn hoá TDP 4)</t>
  </si>
  <si>
    <t>Ngã 3 đường Bà Triệu (Cổng thôn Văn hóa TDP 4)</t>
  </si>
  <si>
    <t>Ngã 4 đường Nguyễn Du (vào Thác Trinh Nữ)</t>
  </si>
  <si>
    <t>Ngã 4 đường Nguyễn Du (Vào Thác Trinh Nữ)</t>
  </si>
  <si>
    <t>Nhà máy nước sạch</t>
  </si>
  <si>
    <t>Hết ranh giới Thị trấn giáp huyện Krông Nô</t>
  </si>
  <si>
    <t>Đường Nguyễn Du (vào thác Trinh Nữ)</t>
  </si>
  <si>
    <t>Km 0 (ngã 4 đường Hùng Vương)</t>
  </si>
  <si>
    <t>Ngã 3 đường Trường Trinh</t>
  </si>
  <si>
    <t>Điều chỉnh giá,
 Điều chỉnh tên địa danh</t>
  </si>
  <si>
    <t>Cổng thác Trinh Nữ</t>
  </si>
  <si>
    <t>Đường Trường Trinh (Đường sinh thái)</t>
  </si>
  <si>
    <t>Từ ngã 3 đường Nguyễn Du</t>
  </si>
  <si>
    <t>Đường Hai Bà Trưng (vào TDP 6)</t>
  </si>
  <si>
    <t>Ngã 5 đầu đường Hai Bà Trưng</t>
  </si>
  <si>
    <t>Đường Trương Công Đinh (Ngã 3 khu tập thể huyện, Cổng nhà ông Hưng)</t>
  </si>
  <si>
    <t>Đường Nguyễn Hữu Thọ (Ngã 3 nhà ông Xế)</t>
  </si>
  <si>
    <t>Ngã 3 đường Nguyễn Du (vào thác Trinh Nữ)</t>
  </si>
  <si>
    <t>Km 0 Quốc lộ 14 (ngã 3 đường Nguyễn Tất Thành)</t>
  </si>
  <si>
    <t>Km 0 +130m</t>
  </si>
  <si>
    <t>Hết nhà thờ từ đường họ Phạm</t>
  </si>
  <si>
    <t>Hết cống ngã 5 Đường Phạm Văn Đồng (nhà ông Tòng)</t>
  </si>
  <si>
    <t>Ngã 3 Đường Trường Trinh (đường sinh thái)</t>
  </si>
  <si>
    <t>Đường Nguyễn Văn Linh (đường đi Nam Dong)</t>
  </si>
  <si>
    <t>Km 0 Quốc lộ 14 (ngã 4 Nguyễn Tất Thành)</t>
  </si>
  <si>
    <t>Ngã 3 đường Lê Lợi</t>
  </si>
  <si>
    <t>Hẻm 219 Đường Nguyễn Văn Linh</t>
  </si>
  <si>
    <t>Ngã 4 đường Phan Chu Trinh</t>
  </si>
  <si>
    <t>Đường Phan Chu Trinh (đường Tấn Hải)</t>
  </si>
  <si>
    <t>Cổng trường phổ thông trung học Phan Chu Trinh</t>
  </si>
  <si>
    <t>Đường Phạm Văn Đồng (Khu phố chợ)</t>
  </si>
  <si>
    <t>Km 0 Quốc lộ 14 (Ngã 4 Nguyễn Tất Thành)</t>
  </si>
  <si>
    <t>Ngã 3 Đường Nguyễn Trái (Hết khu phố chợ,Ngã 3 đường sau chợ)</t>
  </si>
  <si>
    <t>Ngã 3  Đường Đinh Thiên Hoàng (dốc đá)</t>
  </si>
  <si>
    <t>Ngã 5 đường Lý Tự Trọng (Ngã 5 nhà ông Tòng)</t>
  </si>
  <si>
    <t>Đường Đinh Thiên Hoàng</t>
  </si>
  <si>
    <t>Ngã 3  Đường Phạm Văn Đồng (dốc đá)</t>
  </si>
  <si>
    <t>Ngã 3 Đường Nguyễn Bỉnh Khiêm (nhà ông Chế)</t>
  </si>
  <si>
    <t>Ngã 3 Đường Đinh Thiên Hoàng (nhà ông Chế)</t>
  </si>
  <si>
    <t>Cống ngã 5 Đường Lý Tụ Trọng (nhà ông Tòng)</t>
  </si>
  <si>
    <t>Đường Huỳnh Thúc Kháng ( Đường vào Siêu thị tất thắng)</t>
  </si>
  <si>
    <t>Km 0 Quốc lộ14 (Ngã 3 Nguyễn Tất Thành)</t>
  </si>
  <si>
    <t>Ngã 3 đường Nguyễn Trái (Hết khu phố chợ)</t>
  </si>
  <si>
    <t>Đường Nguyễn Trái (Đường phía sau chợ huyện bệnh viện cũ)</t>
  </si>
  <si>
    <t>Ngã 3 đường Phạm Văn Đồng</t>
  </si>
  <si>
    <t>Ngã 3 đường Huỳnh Thúc Kháng (Đường vào Siêu thị tất thắng)</t>
  </si>
  <si>
    <t>Ngã 3 đường Quang Trung</t>
  </si>
  <si>
    <t>Đường Trương Công Định (Đường nhà ông Khoa)</t>
  </si>
  <si>
    <t>Ngã 3 đường Lý Tự Trọng (đường vào TDP 7)</t>
  </si>
  <si>
    <t>Đường Trương Công Định (Đường vào khu tập thể huyện)</t>
  </si>
  <si>
    <t>Ngã 3 đường Hai Bà Trưng</t>
  </si>
  <si>
    <t>Đường Ngô Quyền (Vào Trung tâm Chính trị)</t>
  </si>
  <si>
    <t>Km0 Ngã 5 Nguyễn Tất Thành</t>
  </si>
  <si>
    <t>Ngã 4 đường Y Ngông-Lê Quý Đôn</t>
  </si>
  <si>
    <t>Ngã 3 đường Lê Hồng Phong</t>
  </si>
  <si>
    <t>Đường Lê Lợi (Đường Lê Lợi)</t>
  </si>
  <si>
    <t>Km0 Ngã 3 đường Nguyễn Văn Linh</t>
  </si>
  <si>
    <t>Ngã 3 đường Nơ Trang Gưr</t>
  </si>
  <si>
    <t>Đường Lê Hồng Phong (Đường vành đai)</t>
  </si>
  <si>
    <t>Ngã 3 Đường Nguyễn Khuyến (Hoa viên Hồ Trúc)</t>
  </si>
  <si>
    <t>Ngã 3 nhà ông Sắc</t>
  </si>
  <si>
    <t>Ngã 3 đường Trần Hưng Đạo</t>
  </si>
  <si>
    <t>Đường Điện Bên Phủ (Đường vào Sao ngàn phương)</t>
  </si>
  <si>
    <t>Giáp cầu</t>
  </si>
  <si>
    <t>Đường Kim Đồng ( nhà máy điều)</t>
  </si>
  <si>
    <t>Km 0 Ngã 3 đường Trần Hưng Đạo</t>
  </si>
  <si>
    <t>Nhà máy điều (Cổng chính)</t>
  </si>
  <si>
    <t>Đường Nguyễn Công Trứ ( nhà máy điều)</t>
  </si>
  <si>
    <t>Nhà máy điều (Cổng phụ)</t>
  </si>
  <si>
    <t>Đường Lê Quý Đôn (Tuyến 2 Bon U2)</t>
  </si>
  <si>
    <t>Ngã 3 đường Nguyễn Đình Chiểu (Chùa Huệ Đức)</t>
  </si>
  <si>
    <t>Ngã 4 giáp đường Y Ngông</t>
  </si>
  <si>
    <t>Đường Y Ngông (Tuyến 2 Bon U2)</t>
  </si>
  <si>
    <t>Ngã 4 giáp đường Lê Quý Đôn</t>
  </si>
  <si>
    <t>Đường Nơ Trang Gưr (Tuyến 2 bon U2)</t>
  </si>
  <si>
    <t>Ngã 3 đường Y Ngông</t>
  </si>
  <si>
    <t>Đường Nơ Trang Lơng (Tuyến 2 BonU1)</t>
  </si>
  <si>
    <t>Km 0 Quốc lộ 14 (Ngã 3 đường Nguyễn Tất Thành)</t>
  </si>
  <si>
    <t>Ngã 3 đường Nguyễn Thị Định</t>
  </si>
  <si>
    <t>Điều chỉnh giá, 
Điều chỉnh tên địa danh</t>
  </si>
  <si>
    <t>Hẻm 214 Nguyễn Văn Linh ( bên cạnh trường Mẫu giáo EaTỉnh lộing)</t>
  </si>
  <si>
    <t>Đường Bà Triệu (Đường vào TDP 4)</t>
  </si>
  <si>
    <t>Ngã 3 đường Hùng Vương</t>
  </si>
  <si>
    <t>Ngã 3 đường Đoàn Thị Điểm</t>
  </si>
  <si>
    <t>Ngã 4 đường Y Nuê (cạnh nhà ông Chính)</t>
  </si>
  <si>
    <t>Ngã 3 đường Võ Thị Sáu</t>
  </si>
  <si>
    <t>Đường Nguyễn Đình Chiểu (Cạnh Chùa Huệ Đức)</t>
  </si>
  <si>
    <t>Km0 Ngã 3 đường Trần Hưng Đạo</t>
  </si>
  <si>
    <t>Đường Võ Thị Sáu (Đường đội 7)</t>
  </si>
  <si>
    <t>Km 0 (Ngã 3 đường Trần Hưng Đạo)</t>
  </si>
  <si>
    <t>Km 0 (Ngã 3 Phan chu Trinh)</t>
  </si>
  <si>
    <t>Ngã 4 đường Quang Trung (nhà ông Sự)</t>
  </si>
  <si>
    <t>Đường Nguyễn Chí Thanh (Cạnh Kiểm lâm)</t>
  </si>
  <si>
    <t>Ngã 3 Nguyễn Văn Linh</t>
  </si>
  <si>
    <t>Ngã 3 đường Lê Duẩn</t>
  </si>
  <si>
    <t xml:space="preserve">Đường Quang Trung </t>
  </si>
  <si>
    <t xml:space="preserve">Ngã 3 Đường Nguyễn Thị Minh Khai </t>
  </si>
  <si>
    <t>Ngã 3 đường Nguyễn Khuyến (đường quanh hồ trúc)</t>
  </si>
  <si>
    <t>Ngã 4 Nguyễn Văn Linh (trước mặt nhà ông Trình)</t>
  </si>
  <si>
    <t>Ngã 3 Đường Lý thái Tổ (Nhà ông Hữu)</t>
  </si>
  <si>
    <t>Ngã 4 đường Lê Duẩn ( nhà ông Sự)</t>
  </si>
  <si>
    <t>Ngã 3 đường Nguyễn Tất thành</t>
  </si>
  <si>
    <t>Km 0 (Ngã 3 Nguyễn Tất Thành giáp bệnh viện)</t>
  </si>
  <si>
    <t>Ngã 3 đường Nguyễn Trái (Km 0 + 300m)</t>
  </si>
  <si>
    <t>Đường Lê Lai (Giáp ranh Tâm Thắng)</t>
  </si>
  <si>
    <t>Đường Y Jút (đường  vào Nhà rông Bon U3 Cạnh trụ điện 500Kv)</t>
  </si>
  <si>
    <t>Km 0 Nguyễn Văn Linh</t>
  </si>
  <si>
    <t>Km 0 + 700m (Nhà rông Bon u3)</t>
  </si>
  <si>
    <t>Đường Y Bí Alêô (Tuyến 2 bon U3)</t>
  </si>
  <si>
    <t>Ngã 3 hẻm 219 đường Nguyễn Văn Linh (trường DT nội trú)</t>
  </si>
  <si>
    <t>Ngã 4 đường Y Jút (Ngã 3 nhà ông Vận)</t>
  </si>
  <si>
    <t>Điều chỉnh giá,giá,
 Điều chỉnh tên địa danh</t>
  </si>
  <si>
    <t>ĐườngNguyễn văn Linh</t>
  </si>
  <si>
    <t>Đường Lê Lai ( đường vào khu đồng chua)</t>
  </si>
  <si>
    <t>Km 0 (Ngã 3 Nguyễn Tất Thành)</t>
  </si>
  <si>
    <t>Đường đi thôn 4, 5 xã Tâm Thắng</t>
  </si>
  <si>
    <t>Đường Nguyễn Thị Minh Khai</t>
  </si>
  <si>
    <t>Ngã 3 Trần Hưng Đạo</t>
  </si>
  <si>
    <t>Giáp đường Lê Hồng Phong</t>
  </si>
  <si>
    <t>Ngã 4 Lê Hồng Phong</t>
  </si>
  <si>
    <t>Quang Trung</t>
  </si>
  <si>
    <t>Đường Mach Thị Bưởi (Đường Liên tổ dân phố 9)</t>
  </si>
  <si>
    <t>Ngã 3 đường Nơ Trang Lơng (cạnh nhà ông Tuyển)</t>
  </si>
  <si>
    <t>Giáp đường Phan Chu Trinh</t>
  </si>
  <si>
    <t xml:space="preserve"> Điều chỉnh tên địa danh</t>
  </si>
  <si>
    <t xml:space="preserve">Đường Yơn </t>
  </si>
  <si>
    <t xml:space="preserve">Ngã 3 Đường Nguyễn Văn Linh </t>
  </si>
  <si>
    <t>Ngã 3 Đường Nguyễn Chí Thanh</t>
  </si>
  <si>
    <t>Ngã 3 Phan Chu Trinh</t>
  </si>
  <si>
    <t>Ngã 3 Đường Lý Thường Kiệt</t>
  </si>
  <si>
    <t>Đường Trần Quý Cáp</t>
  </si>
  <si>
    <t>Đường Nguyễn Thị Minh khai</t>
  </si>
  <si>
    <t>Đường Mai Hắc Đễ</t>
  </si>
  <si>
    <t xml:space="preserve">Đường Nguyễn Thị Minh Khai </t>
  </si>
  <si>
    <t>Km 0 Đường Trần Hưng Đạo</t>
  </si>
  <si>
    <t xml:space="preserve">Km 0 +360 m </t>
  </si>
  <si>
    <t>Đường Nguyễn Văn Cừ</t>
  </si>
  <si>
    <t>Km 0 + 360 m</t>
  </si>
  <si>
    <t>Ngã 3 Hẻm 84 Đường Hùng Vương</t>
  </si>
  <si>
    <t xml:space="preserve">Đường Hùng Vương </t>
  </si>
  <si>
    <t>Đường Tuệ Tính</t>
  </si>
  <si>
    <t>Đoàn Thị Điểm</t>
  </si>
  <si>
    <t>Đường Nơ trang Lơng</t>
  </si>
  <si>
    <t>Hẻm 35 Y Ngông</t>
  </si>
  <si>
    <t>Hẻm 41 Đường Bà Triệu</t>
  </si>
  <si>
    <t xml:space="preserve">Đường Bà Triệu </t>
  </si>
  <si>
    <t>Hẻm 29 Đường Bà Triệu</t>
  </si>
  <si>
    <t>Hẻm 13 Đường Bà Triệu</t>
  </si>
  <si>
    <t>Hẻm 84 Đường Hùng Vương</t>
  </si>
  <si>
    <t>Hẻm 28 Đường Hùng Vương</t>
  </si>
  <si>
    <t>Hẻm 100 Đường Hùng Vương</t>
  </si>
  <si>
    <t>Đường Y Ngông</t>
  </si>
  <si>
    <t>Đương Nguyễn Thị Định</t>
  </si>
  <si>
    <t>Hẻm 10 nguyễn thị Minh Khai</t>
  </si>
  <si>
    <t>Khu trung tâm thị trấn</t>
  </si>
  <si>
    <t>Ngoài trung tâm thị trấn</t>
  </si>
  <si>
    <t>HUYỆN CƯ JUT</t>
  </si>
  <si>
    <t>Xã Đắk Drông</t>
  </si>
  <si>
    <t>Xã Cư Knia</t>
  </si>
  <si>
    <t>Xã Đăk Wil</t>
  </si>
  <si>
    <t>Đất trồng cây hàng
 năm khác</t>
  </si>
  <si>
    <t>VIII</t>
  </si>
  <si>
    <t>HUYỆN KRÔNG NÔ</t>
  </si>
  <si>
    <t>VIII.1</t>
  </si>
  <si>
    <t xml:space="preserve">Xã Đắk Drô </t>
  </si>
  <si>
    <t xml:space="preserve">Đường Quốc lộ 28 </t>
  </si>
  <si>
    <t>Ngã ba nhà ông Nguyễn Thế Giới (Trường Mầm non Họa Mi)</t>
  </si>
  <si>
    <t>Ngã ba vào Trung tâm giáo dục thường xuyên</t>
  </si>
  <si>
    <t>Nhà ông Lê Xuân Tỉnh</t>
  </si>
  <si>
    <t>Ngã ba đường lên bãi vật liệu xưởng cưa</t>
  </si>
  <si>
    <t>Cầu buôn 9</t>
  </si>
  <si>
    <t>Ngã ba của Lâm Nghiệp 3</t>
  </si>
  <si>
    <t>Ngã ba lâm nghiệp 3</t>
  </si>
  <si>
    <t>Đường Thành Công (hết buôn 9)</t>
  </si>
  <si>
    <t>Hết đất nhà ông Nguyễn Văn Hoàng</t>
  </si>
  <si>
    <t>Cây xăng Công Nga</t>
  </si>
  <si>
    <t>Đoạn đường còn lại của đường Quốc lộ 28</t>
  </si>
  <si>
    <t>Đường đi Buôn Choáh</t>
  </si>
  <si>
    <t>Đường liên thôn Đắk Xuân Buôn K62</t>
  </si>
  <si>
    <t>Hết đất ông Nguyễn Thanh Chánh</t>
  </si>
  <si>
    <t>Giáp cống nước nhà ông Lưu Công Thường</t>
  </si>
  <si>
    <t>Giáp ranh giới xã Buôn Choah</t>
  </si>
  <si>
    <t>Ngã ba xưởng cưa (ngã ba cây xăng Anh Tuấn)</t>
  </si>
  <si>
    <t>Hết đất ông Trần Văn Khuê</t>
  </si>
  <si>
    <t>Đường lên bãi vật liệu xưởng cưa giáp Quốc lộ 28 đến đường dây 500 Kv</t>
  </si>
  <si>
    <t>Đường đi Nâm Nung</t>
  </si>
  <si>
    <t>Ngã ba Hầm Sỏi</t>
  </si>
  <si>
    <t>Đường dây 500 Kv</t>
  </si>
  <si>
    <t>Giáp ranh xã Nâm Nung</t>
  </si>
  <si>
    <t>Đường đi Buôn K62</t>
  </si>
  <si>
    <t xml:space="preserve">Ngã ba Quốc lộ 28 </t>
  </si>
  <si>
    <t>Ngã ba Buôn K62</t>
  </si>
  <si>
    <t>Đường dây 500 Kv (hết thửa đất số 26, tờ bản đồ số 10)</t>
  </si>
  <si>
    <t>Giáp ranh xã Tân Thành</t>
  </si>
  <si>
    <t>Ngã tư cầu bốn bìa (Buôn K62)</t>
  </si>
  <si>
    <t>Ngã tư Km 0 (hướng đi thị trấn Đắk Mâm)</t>
  </si>
  <si>
    <t>Hết đất nhà bà Lê Thị Viện</t>
  </si>
  <si>
    <t>Giáp ranh giới thị trấn Đắk Mâm</t>
  </si>
  <si>
    <t>Đường ngang nối giáp Quốc lộ 28 với đường đi Buôn Choah</t>
  </si>
  <si>
    <t>Giáp Quốc lộ 28 (ngã ba từ nhà ông Trần Văn Dần)</t>
  </si>
  <si>
    <t>UBND xã Đắk Drô</t>
  </si>
  <si>
    <t>Từ UBND xã</t>
  </si>
  <si>
    <t>Ngã ba giáp đường đi Buôn Choah (hết đất nhà ông Nguyễn Viết Binh)</t>
  </si>
  <si>
    <t>Tuyến đường Khu tái định cư Buôn 9</t>
  </si>
  <si>
    <t>Ngã ba Nông nghiệp 3</t>
  </si>
  <si>
    <t>Hết đất nhà ông Nguyễn Văn Tấn</t>
  </si>
  <si>
    <t>Khu đất ở 132</t>
  </si>
  <si>
    <t xml:space="preserve">Điều chỉnh giá </t>
  </si>
  <si>
    <t>VIII.2</t>
  </si>
  <si>
    <t>Xã Nam Đà</t>
  </si>
  <si>
    <t>Ngã năm xã Nam Đà (Hướng Cư Jút)</t>
  </si>
  <si>
    <t>Ngã năm xã Nam Đà (hướng Cư Jút) + 200m</t>
  </si>
  <si>
    <t>Ngã năm xã Nam Đà (Hướng Cư Jút) + 200 m</t>
  </si>
  <si>
    <t>Ngã ba vào Nghĩa địa Nam Đà</t>
  </si>
  <si>
    <t>Giáp ranh giới xã Đắk Sôr</t>
  </si>
  <si>
    <t>Ngã năm Nam Đà (Hướng Đắk Mâm)</t>
  </si>
  <si>
    <t>Ngã năm Nam Đà (Hướng Đắk Mâm) + 200 m</t>
  </si>
  <si>
    <t>Ngã ba trục 9</t>
  </si>
  <si>
    <t xml:space="preserve">Cầu 1 (Giáp ranh giới thị trấn Đắk Mâm) </t>
  </si>
  <si>
    <t>Đường trục chính Nam Đà</t>
  </si>
  <si>
    <t>Ngã năm Quốc lộ 28 (Tỉnh lộ 684 cũ)</t>
  </si>
  <si>
    <t>Hết sân vận động</t>
  </si>
  <si>
    <t>Hết Sân vận động</t>
  </si>
  <si>
    <t>Cầu Ông Thải</t>
  </si>
  <si>
    <t>Cuối nhà ông Đích</t>
  </si>
  <si>
    <t>Xã Đắk Rô</t>
  </si>
  <si>
    <t>Ngã ba nhà ông Tín (thôn Nam Hải)</t>
  </si>
  <si>
    <t>Nhà ông Tùng</t>
  </si>
  <si>
    <t>Đường nhựa trục 9</t>
  </si>
  <si>
    <t>Tiếp giáp đường Quốc lộ 28 (Tỉnh lộ 684 cũ)</t>
  </si>
  <si>
    <t>Ngã tư nhà ông Kha</t>
  </si>
  <si>
    <t>Trường Mẫu Giáo (Nam Trung)</t>
  </si>
  <si>
    <t>Giáp cầu An Khê</t>
  </si>
  <si>
    <t>Tiếp giáp trục 9 (Thôn Nam Trung)</t>
  </si>
  <si>
    <t>Giáp cầu Đề Bô</t>
  </si>
  <si>
    <t>Các khu dân cư trên các trục đường số 10, 11</t>
  </si>
  <si>
    <t>Các khu dân cư trên các trục đường (1-8; 12)</t>
  </si>
  <si>
    <t>Đường đi trạm 35Kv</t>
  </si>
  <si>
    <t>Tiếp giáp Quốc lộ 28 (Tỉnh lộ 684 cũ)</t>
  </si>
  <si>
    <t>Hết đập tràn Đắk Mâm</t>
  </si>
  <si>
    <t>Đầu cầu dân sinh thôn Nam Thanh</t>
  </si>
  <si>
    <t>Giáp ranh thị trấn Đắk Mâm</t>
  </si>
  <si>
    <t>Đường đi Nam Xuân</t>
  </si>
  <si>
    <t>Ngã năm Nam Đà</t>
  </si>
  <si>
    <t>Ngã ba nhà ông Ninh</t>
  </si>
  <si>
    <t>Cầu Nam Xuân</t>
  </si>
  <si>
    <t>Nhà ông Mai Bàn</t>
  </si>
  <si>
    <t>Đường Nam Tân</t>
  </si>
  <si>
    <t>Tiếp giáp cầu Đề Bô</t>
  </si>
  <si>
    <t>Đường nhựa trục ngang</t>
  </si>
  <si>
    <t>Nhà bà Dần</t>
  </si>
  <si>
    <t>Trường Phan Chu Trinh</t>
  </si>
  <si>
    <t>Nhà thờ Quảng Đà</t>
  </si>
  <si>
    <t>Giáp Quốc lộ 28 (Tỉnh lộ 684 cũ)</t>
  </si>
  <si>
    <t>VIII.3</t>
  </si>
  <si>
    <t>Xã Đắk Sôr</t>
  </si>
  <si>
    <t>Ngã ba Gia Long (Hướng Cư Jút)</t>
  </si>
  <si>
    <t>Hết đất nhà ông Nguyễn Thanh Bình</t>
  </si>
  <si>
    <t>Hết đất nhà ông Mã Văn Chóng</t>
  </si>
  <si>
    <t>Hết đất nhà ông Dương Ngọc Dinh</t>
  </si>
  <si>
    <t>Hết đất nhà ông Trần Văn Nam</t>
  </si>
  <si>
    <t>Giáp huyện Cư Jút</t>
  </si>
  <si>
    <t>Ngã ba Gia Long (Hướng đi thị trấn Đắk Mâm)</t>
  </si>
  <si>
    <t>Hết đất ông Võ Thứ</t>
  </si>
  <si>
    <t>Hết đất nhà ông Võ Thứ</t>
  </si>
  <si>
    <t>Giáp ranh giới xã Nam Đà</t>
  </si>
  <si>
    <t>Đường Tỉnh lộ 683 nối với Quốc lộ 28 (Tỉnh lộ 684 cũ)</t>
  </si>
  <si>
    <t>Ngã ba Gia long</t>
  </si>
  <si>
    <t>Hết đất ông Phạm Văn Lâm</t>
  </si>
  <si>
    <t>Giáp ranh giới xã Nam Xuân</t>
  </si>
  <si>
    <t>Các Trục đường quy hoạch khu dân cư mới</t>
  </si>
  <si>
    <t>Khu dân cư thôn Đức Lập</t>
  </si>
  <si>
    <t>Đầu đường bê tông</t>
  </si>
  <si>
    <t>Hết đất bà Bạch Thị Hiền</t>
  </si>
  <si>
    <t>Đường đi thôn Quảng Hà</t>
  </si>
  <si>
    <t>Nhà ông Nguyễn Xuân Thăng</t>
  </si>
  <si>
    <t>Hết đất nhà ông Dương Đức Hòa</t>
  </si>
  <si>
    <t>VIII.4</t>
  </si>
  <si>
    <t>Xã Tân Thành</t>
  </si>
  <si>
    <t>Km 0 (Ngã ba trảng bò đi thôn Đắk Na, Đắk Ri)</t>
  </si>
  <si>
    <t>Ngã ba Đắk Hoa (đi Đắk Drô)</t>
  </si>
  <si>
    <t>Ngã ba Đắk Hoa</t>
  </si>
  <si>
    <t>Giáp ranh xã Nam Nung</t>
  </si>
  <si>
    <t>Đường đi thị trấn Đắk Mâm</t>
  </si>
  <si>
    <t>Km 0 (Ngã ba trảng bò đi thôn Đắk Na, Đăk Ri)</t>
  </si>
  <si>
    <t>Hướng đi Thị trấn Đăk Mâm + 200 m</t>
  </si>
  <si>
    <t>Các đoạn còn lại trên đường nhựa</t>
  </si>
  <si>
    <t>Đường đi xã Đắk Drô</t>
  </si>
  <si>
    <t>Giáp ranh xã Đắk Drô</t>
  </si>
  <si>
    <t>Đường đi làng Dao (thôn Đắk Na)</t>
  </si>
  <si>
    <t>Km 0 +300 m</t>
  </si>
  <si>
    <t>Các khu dân cư còn lại thôn Đắk Hoa, Đắk Lưu, Đắk Na, Đắk Ri, Đắk Rô</t>
  </si>
  <si>
    <t>VIII.5</t>
  </si>
  <si>
    <t>Xã Nâm N'Đir</t>
  </si>
  <si>
    <t>Ngã tư Chợ</t>
  </si>
  <si>
    <t>Ngã ba ông Quân (về hướng Đắk Drô trước UBND xã)</t>
  </si>
  <si>
    <t>Ngã ba ông Quân (về hướng Đắk Drô sau UBND xã)</t>
  </si>
  <si>
    <t>Ngã ba nhà ông Quân (hướng đi xã Đắk Drô)</t>
  </si>
  <si>
    <t>Đường vào rãy giáp nhà ông Du</t>
  </si>
  <si>
    <t>Ngã ba xuống sình (nhà ông Phong)</t>
  </si>
  <si>
    <t>Giáp Đắk Drô</t>
  </si>
  <si>
    <t>Ngã tư chợ</t>
  </si>
  <si>
    <t>Km0+500 m (về hướng Đức Xuyên)</t>
  </si>
  <si>
    <t>Đường ra cánh đồng giáp nhà ông Kim</t>
  </si>
  <si>
    <t>Đường ra cánh đồng giáp nhà ông Quý</t>
  </si>
  <si>
    <t>Giáp Đức Xuyên</t>
  </si>
  <si>
    <t>Đường vào xã Nâm Nung</t>
  </si>
  <si>
    <t>Km0 (ngã tư đường Quốc lộ 28 (Tỉnh lộ 684 cũ)</t>
  </si>
  <si>
    <t>Đường vào bon Đắk Prí</t>
  </si>
  <si>
    <t>Ranh giới xã Nâm Nung</t>
  </si>
  <si>
    <t>Ngã ba nhà văn hóa Đắk Prí</t>
  </si>
  <si>
    <t>Ngã ba nhà ông Tuấn</t>
  </si>
  <si>
    <t>Nhà Y Khôn (thôn Nâm Tân)</t>
  </si>
  <si>
    <t>Khu dân cư còn lại các thôn Nam Tân, Nam Hà, Nam Xuân, Nam Dao, Nam Ninh, thôn Quảng Hà, thôn Nam Thanh, bon Đắk Prí</t>
  </si>
  <si>
    <t>VIII.6</t>
  </si>
  <si>
    <t>Xã Quảng Phú</t>
  </si>
  <si>
    <t>Giáp ranh xã Đắk Nang</t>
  </si>
  <si>
    <t>Ngã ba trường THPT Hùng Vương</t>
  </si>
  <si>
    <t>Trạm kiểm lâm</t>
  </si>
  <si>
    <t>Ngã ba lò gạch (Tỉnh lộ 4B)</t>
  </si>
  <si>
    <t>Cuối thôn Phú Sơn (giáp Quảng Sơn, huyện Đắk Glong)</t>
  </si>
  <si>
    <t>Đường liên thôn Phú Xuân - Phú Trung</t>
  </si>
  <si>
    <t>Đường nhà máy thủy điện Buôn Tua Srah</t>
  </si>
  <si>
    <t>Ngã ba xưởng cưa Hải Sơn</t>
  </si>
  <si>
    <t>Bến nước Buôn K'tăh</t>
  </si>
  <si>
    <t>Hết nhà ông Bảo</t>
  </si>
  <si>
    <t>Cầu Nam Ka</t>
  </si>
  <si>
    <t>Đường tỉnh lộ 4B đi xã Quảng Hòa (huyện Đắk Glong)</t>
  </si>
  <si>
    <t>Hết thôn Phú Hòa (giáp thôn Phú Vinh)</t>
  </si>
  <si>
    <t>Giáp xã Quảng Hoà (huyện Đắk Glong)</t>
  </si>
  <si>
    <t>Đất ở khu dân cư thôn Phú Lợi</t>
  </si>
  <si>
    <t>VIII.7</t>
  </si>
  <si>
    <t>Xã Đức Xuyên</t>
  </si>
  <si>
    <t>Đường tỉnh lộ 684</t>
  </si>
  <si>
    <t>Cầu Đắk Rí (ranh giới Nâm N'Đir)</t>
  </si>
  <si>
    <t>Ngã tư Xuyên Hà</t>
  </si>
  <si>
    <t>Mương thủy lợi (K.NT4a)</t>
  </si>
  <si>
    <t>Ngã ba vào Trạm Y tế xã</t>
  </si>
  <si>
    <t>Ngã tư Đắk Nang</t>
  </si>
  <si>
    <t>Đường vào trường Nguyễn Văn Bé</t>
  </si>
  <si>
    <t>Ngã ba Ông Thạnh</t>
  </si>
  <si>
    <t>Kênh mương thủy lợi cấp I</t>
  </si>
  <si>
    <t>Nhà cộng đồng Bon Choih</t>
  </si>
  <si>
    <t>VIII.8</t>
  </si>
  <si>
    <t>Xã Buôn Choah</t>
  </si>
  <si>
    <t>Khu Trạm Y tế +100 m về hai phía; Ngã ba thôn Cao Sơn đến Ngã ba vào đồi đất gộp thành: Từ Ngã ba thôn Cao Sơn đến ngã ba vào khu nghĩa địa</t>
  </si>
  <si>
    <t>Đường vào xã Buôn Choah, từ ngã ba đường tránh lũ về 3 phía, mỗi phía 100m</t>
  </si>
  <si>
    <t>Giảm do cơ sở hạ tầng kém</t>
  </si>
  <si>
    <t xml:space="preserve">Từ cổng chào thôn Ninh Giang đến hết đất nhà ông Bùi Thái Tâm (thôn Cao Sơn) </t>
  </si>
  <si>
    <t>Ngã ba thôn Cao Sơn</t>
  </si>
  <si>
    <t>Cống tràn ra thôn Thanh Sơn + thôn Nam Tiến</t>
  </si>
  <si>
    <t>Nhà ông La Văn Phúc thôn Ninh Giang</t>
  </si>
  <si>
    <t>Tuyến đường từ nhà ông La Văn Phúc (thôn Ninh Giang) đến nhà ông Bùi Thái Tâm (thôn Cao Sơn)</t>
  </si>
  <si>
    <t>VIII.9</t>
  </si>
  <si>
    <t>Xã Nâm Nung</t>
  </si>
  <si>
    <t>Đường trục chính xã</t>
  </si>
  <si>
    <t>Giáp ranh xã Nâm N'Đir</t>
  </si>
  <si>
    <t>Ngã ba Công ty TNHH MTV Nam Nung (-200m)</t>
  </si>
  <si>
    <t>Ngã ba Công ty TNHH MTV Nam Nung (- 200m)</t>
  </si>
  <si>
    <t>Ngã ba Công ty TNHH MTV Nam Nung (+ 200m)</t>
  </si>
  <si>
    <t>Cầu Đắk Viên</t>
  </si>
  <si>
    <t>Ngã ba đối diện cây xăng Quyết Độ</t>
  </si>
  <si>
    <t>Hết đất Trường Trung học cơ sở Nam Nung</t>
  </si>
  <si>
    <t>Giáp ranh giới xã Tân Thành</t>
  </si>
  <si>
    <t>Đường Hầm sỏi</t>
  </si>
  <si>
    <t>Ngã ba UBND xã (Hướng Hầm sỏi)</t>
  </si>
  <si>
    <t>Đường Bon Ja Ráh</t>
  </si>
  <si>
    <t>Ngã ba Nâm Nung</t>
  </si>
  <si>
    <t>Trường Mầm Non Hoa Pơ Lang</t>
  </si>
  <si>
    <t>Khu vực ba tầng</t>
  </si>
  <si>
    <t>Hết đất nhà ông Cao Bảo Ngọc</t>
  </si>
  <si>
    <t>Hết đất nhà ông Nguyễn Tấn Vỹ</t>
  </si>
  <si>
    <t>Các trục đường trong khu quy hoạch trung tâm cụm xã</t>
  </si>
  <si>
    <t>Tuyến D1</t>
  </si>
  <si>
    <t>Tuyến N5</t>
  </si>
  <si>
    <t>Tuyến N1</t>
  </si>
  <si>
    <t>Tuyến N8</t>
  </si>
  <si>
    <t>Tuyến N9</t>
  </si>
  <si>
    <t>Tuyến D6</t>
  </si>
  <si>
    <t>Tuyến N6</t>
  </si>
  <si>
    <t>Tuyến N7</t>
  </si>
  <si>
    <t>Tuyến D10</t>
  </si>
  <si>
    <t>Đường trục chính thôn</t>
  </si>
  <si>
    <t>Ngã ba thôn Thanh Thái (đi xã Tân Thành)</t>
  </si>
  <si>
    <t>Thôn Đắk Rô (xã Tân Thành)</t>
  </si>
  <si>
    <t>Ngã ba đường Nâm Nung đi Nâm N'đir</t>
  </si>
  <si>
    <t>Hết đất nhà ông Đinh Công Đình</t>
  </si>
  <si>
    <t>Đường bon R'cập</t>
  </si>
  <si>
    <t>Ngã ba nhà ông Trương Văn Thanh</t>
  </si>
  <si>
    <t>VIII.10</t>
  </si>
  <si>
    <t>Xã Nam Xuân</t>
  </si>
  <si>
    <t>Đường nối tỉnh lộ 683 với Quốc lộ28 (Tỉnh lộ 684 cũ)</t>
  </si>
  <si>
    <t>Ngã ba Tỉnh lộ 683 (hướng đi Xã Đăk Sôr)</t>
  </si>
  <si>
    <t>Hết đất nhà ông Hà Đức Tuyên</t>
  </si>
  <si>
    <t>Đến ranh giới xã Đắk Sôr</t>
  </si>
  <si>
    <t>Ngã ba tỉnh lộ 683 (hướng đi thị trấn Đắk Mâm )</t>
  </si>
  <si>
    <t>Cầu Cháy</t>
  </si>
  <si>
    <t>Ngã ba Tỉnh lộ 683 (hướng đi Đắk Mil)</t>
  </si>
  <si>
    <t>Hết đất nhà ông Lương Văn Khôi</t>
  </si>
  <si>
    <t>Hết đất ông Vi Ngọc Thi</t>
  </si>
  <si>
    <t>Ngã ba đường Lương Sơn</t>
  </si>
  <si>
    <t>Giáp ranh Huyện Đắk Mil</t>
  </si>
  <si>
    <t>Đường đi Nam Sơn</t>
  </si>
  <si>
    <t>Ngã ba Thanh Sơn</t>
  </si>
  <si>
    <t>Đầu cầu Sơn Hà</t>
  </si>
  <si>
    <t>Nhà ông Nguyễn Ngọc Phong</t>
  </si>
  <si>
    <t>Đường đi Đắk Hợp</t>
  </si>
  <si>
    <t>Ngã ba Tư Anh</t>
  </si>
  <si>
    <t>Hết đất nhà ông Nông Văn Cường</t>
  </si>
  <si>
    <t>Hết đất nhà ông Lý Thanh Nghiệp</t>
  </si>
  <si>
    <t>Các trục đường bê tông còn lại</t>
  </si>
  <si>
    <t>Đường đi suối Boong</t>
  </si>
  <si>
    <t>Ngã ba Tư Anh + 500m</t>
  </si>
  <si>
    <t>VIII.11</t>
  </si>
  <si>
    <t xml:space="preserve">Xã Đắk Nang </t>
  </si>
  <si>
    <t>Ngã tư (giáp ranh xã Đức Xuyên)</t>
  </si>
  <si>
    <t>Cống thôn Phú Cường</t>
  </si>
  <si>
    <t>Khu vực đèo 52 giáp xã Quảng Phú đến giáp xã Quảng Sơn (huyện Đắk Glong)</t>
  </si>
  <si>
    <t xml:space="preserve">Đất ở các khu vực còn lại trên đường Quốc lộ 28 </t>
  </si>
  <si>
    <t>Thị trấn Đắk Mâm</t>
  </si>
  <si>
    <t>Cột mốc Km số 16 Quốc lộ 28 (cầu 1, giáp Xã Nam Đà)</t>
  </si>
  <si>
    <t>Ngã tư Bùng binh</t>
  </si>
  <si>
    <t>Ngã tư Ngân hàng Nông Nghiệp</t>
  </si>
  <si>
    <t>Ngã ba đường vào Đài truyền thanh huyện</t>
  </si>
  <si>
    <t>Ngã ba Nhà ông Nguyễn Thế Giới (trường MG Họa Mi)</t>
  </si>
  <si>
    <t>Giáp ranh xã Đắk Drô (Ngã ba trung tâm giáo dục thường xuyên)</t>
  </si>
  <si>
    <t>Đường đi Buôn Choah</t>
  </si>
  <si>
    <t>Ngã ba Nhà ông Nguyễn Thế Giới (trường MG Họa Mi) hướng đi Buôn Choah</t>
  </si>
  <si>
    <t>Đường Nơ Trang Lơng</t>
  </si>
  <si>
    <t>Ngã Tư bùng binh</t>
  </si>
  <si>
    <t>Ngã ba tổ dân phố số 3</t>
  </si>
  <si>
    <t>Hết đường 01 chiều giáp nhà ông Trần Văn Bình</t>
  </si>
  <si>
    <t>Đến hết đường 01 chiều giáp nhà ông Trần Văn Bình</t>
  </si>
  <si>
    <t>Đến Cầu Đỏ</t>
  </si>
  <si>
    <t>Đường Tỉnh lộ 683</t>
  </si>
  <si>
    <t>Cầu Đỏ (thôn Đắk Hà)</t>
  </si>
  <si>
    <t>Ngã ba buôn Dốc Linh</t>
  </si>
  <si>
    <t>Hướng đi xã Nam Xuân + 300m</t>
  </si>
  <si>
    <t>Cầu cháy</t>
  </si>
  <si>
    <t>Ngã ba buôn Dốc Linh (Đường đi Tân Thành)</t>
  </si>
  <si>
    <t>Ngã ba vào Nhà cộng đồng Buôn Broih</t>
  </si>
  <si>
    <t>Đường đi vào Mỏ đá</t>
  </si>
  <si>
    <t>Chu Văn An+ Lê Thánh Tông</t>
  </si>
  <si>
    <t>Ngã ba Tỉnh lộ 684 cũ (Trường THPT)</t>
  </si>
  <si>
    <t>Hết nhà ông Nguyễn Văn Lộc</t>
  </si>
  <si>
    <t>Giáp đường Quang Trung (giáp nhà ông Nguyễn Văn Lộc)</t>
  </si>
  <si>
    <t>Hết nhà ông Nguyễn Văn Thuyên</t>
  </si>
  <si>
    <t>Đường Trường Chinh</t>
  </si>
  <si>
    <t>Giáp đường Huỳnh Thúc Kháng (giáp nhà ông Nguyễn Văn Thuyên)</t>
  </si>
  <si>
    <t>Giáp đường Trần Phú (Ngã tư tổ dân phố số 2)</t>
  </si>
  <si>
    <t>Hết nhà ông Nguyễn Văn Đức tổ dân phố 3</t>
  </si>
  <si>
    <t>Ngã ba tổ dân phố số 2</t>
  </si>
  <si>
    <t xml:space="preserve">Điều chỉnh tuyến, giá </t>
  </si>
  <si>
    <t>Đường N7</t>
  </si>
  <si>
    <t>Ngã tư tổ dân phố 2</t>
  </si>
  <si>
    <t>Đường 10E (hết bến xe khách mới)</t>
  </si>
  <si>
    <t>Ngã ba giáp Quốc lộ 28 (Tỉnh lộ 4 cũ) (qua trụ sở UBND huyện)</t>
  </si>
  <si>
    <t>ĐC giá đất</t>
  </si>
  <si>
    <t>Ngã ba sân vận động</t>
  </si>
  <si>
    <t>Giáp đường Phan Bội Châu (đi qua công an huyện đến hết Hội trường tổ dân phố 1)</t>
  </si>
  <si>
    <t>Ngã ba chợ huyện</t>
  </si>
  <si>
    <t>Tổ dân phố số 2 (giáp đường nhựa)</t>
  </si>
  <si>
    <t>Ngã ba huyện Ủy (đi qua hội trường tổ 1)</t>
  </si>
  <si>
    <t>Ngã ba Công an huyện</t>
  </si>
  <si>
    <t>Ngã ba Tỉnh lộ 684 (cũ)</t>
  </si>
  <si>
    <t>Đi đài truyền thanh huyện</t>
  </si>
  <si>
    <t>Giáp đường N13 (gần chợ)</t>
  </si>
  <si>
    <t>Đi tổ dân số 3</t>
  </si>
  <si>
    <t>Giáp đường N7 (Tỉnh lộ 683 nối dài)</t>
  </si>
  <si>
    <t>Đường An Dương Vương</t>
  </si>
  <si>
    <t>Từ đường Lý Thái Tổ</t>
  </si>
  <si>
    <t xml:space="preserve">Giáp Quốc lộ 28 </t>
  </si>
  <si>
    <t>Đường Nguyễn Văn Linh</t>
  </si>
  <si>
    <t>Đầu đường Nguyễn Văn Linh</t>
  </si>
  <si>
    <t>Đến ngã ba nhà ông Lương Văn Soạn</t>
  </si>
  <si>
    <t>Giáp đường Trần Hưng Đạo (hướng đi lên Trung tâm giáo dục thường xuyên)</t>
  </si>
  <si>
    <t>Giáp Quốc lộ 28</t>
  </si>
  <si>
    <t>Đất ở các trục đường nhựa khu trung tâm Thị trấn</t>
  </si>
  <si>
    <t>Đất ở các ven trục đường còn lại của khu Trung tâm Thị trấn</t>
  </si>
  <si>
    <t xml:space="preserve">Các tuyến đường bê tông trong khu trung tâm thị trấn Đắk Mâm (có tên đường)  tính từ tổ dân phố 1 đến tổ dân phố 7 </t>
  </si>
  <si>
    <t>Các tuyến đường bê tông còn lại khu trung tâm thị trấn chưa có tên đường</t>
  </si>
  <si>
    <t>Các tuyến đường bê tông ngoài khu trung tâm thị trấn Đắk Mâm</t>
  </si>
  <si>
    <t>Đinh Tiên Hoàng</t>
  </si>
  <si>
    <t>Ngã ba Nông-Lâm (giáp Tỉnh lộ 683)</t>
  </si>
  <si>
    <t>Đường vào nghĩa địa thị trấn (giáp Tỉnh lộ 683)</t>
  </si>
  <si>
    <t>Đất ở thôn Đắk Tân và thôn Đắk Hưng</t>
  </si>
  <si>
    <t>Thị trấn Đăk Mâm</t>
  </si>
  <si>
    <t>Xã Đăk Drô</t>
  </si>
  <si>
    <t>Xã Đăk Nang</t>
  </si>
  <si>
    <t>10=8/6</t>
  </si>
  <si>
    <t>11=8/7</t>
  </si>
  <si>
    <t>Giữ nguyên</t>
  </si>
  <si>
    <t>Xã Đăk Nia</t>
  </si>
  <si>
    <t>Xã Đăk R'Moan</t>
  </si>
  <si>
    <t>Đường phân lô Quảng Trường</t>
  </si>
  <si>
    <t>Bổ sung mới 28.2</t>
  </si>
  <si>
    <t>Đường N'Trang Long</t>
  </si>
  <si>
    <t>Các đường phân lô Quảng trường đấu nối với đường Trần Hưng Đạo (QL14)</t>
  </si>
  <si>
    <t>Bổ sung mới 2.3</t>
  </si>
  <si>
    <t>Các đường phân lô khu Hoa viên và khu dân cư mới TDP5  đấu nối với đường Trần Hưng Đạo (QL14)</t>
  </si>
  <si>
    <t>Các đường phân lô khu Hoa viên và khu dân cư mới TDP5  song song với đường Trần Hưng Đạo (QL14)</t>
  </si>
  <si>
    <t>THÀNH PHỐ GIA NGHĨA</t>
  </si>
  <si>
    <t>26.1</t>
  </si>
  <si>
    <t>Giá đất giai đoạn 2015-2019 (đã nhân hệ số k)</t>
  </si>
  <si>
    <t>Giá đã trình HĐND tại kỳ họp thứ 9</t>
  </si>
  <si>
    <t>Giá đất đề xuất giai đoạn 2020-2024</t>
  </si>
  <si>
    <t>Gía đất giai đoạn 2015-2019 (đã nhân hệ số k và hệ số NN trong KDC)</t>
  </si>
  <si>
    <t>Giá đã trình HĐND tỉnh tại kỳ họp thứ 9</t>
  </si>
  <si>
    <t>8=7/5</t>
  </si>
  <si>
    <t>9=7/6</t>
  </si>
  <si>
    <t>4=3/1</t>
  </si>
  <si>
    <t>5=3/2</t>
  </si>
  <si>
    <t xml:space="preserve">So sánh (%)
</t>
  </si>
  <si>
    <t xml:space="preserve">BẢNG GIÁ ĐẤT Ở TRÊN ĐỊA BÀN THÀNH PHỐ GIA NGHĨA </t>
  </si>
  <si>
    <t>Giá đã trình HĐND ngày 11/3/2020</t>
  </si>
  <si>
    <t>Hết địa phận thành phố Gia Nghĩa</t>
  </si>
  <si>
    <t>Đường 3/2 (đường vào Trung tâm hành chính thành phố Gia Nghĩa</t>
  </si>
  <si>
    <t>Giáp ranh giới phường Quảng Thành</t>
  </si>
  <si>
    <t>Đường nội bộ khu tái định cư Ban chỉ huy Quân sự thành phố Gia Nghĩa</t>
  </si>
  <si>
    <t>Đường bê tông sau trại giam Công an tỉnh (TDP5)</t>
  </si>
  <si>
    <t>ĐC giá</t>
  </si>
  <si>
    <t>Cổng chào Nghĩa trang thành phố</t>
  </si>
  <si>
    <t>Giáp ranh phường Quảng Thành</t>
  </si>
  <si>
    <t xml:space="preserve">Gía đề xuất điều chỉnh </t>
  </si>
  <si>
    <t>So sánh (%)</t>
  </si>
  <si>
    <t>Giá đất giai đoạn 2015-2019 (chưa có hệ số k)</t>
  </si>
  <si>
    <t>BẢNG GIÁ ĐẤT Ở TRÊN ĐỊA BÀN HUYỆN ĐẮK GLONG</t>
  </si>
  <si>
    <t>Giá đất hiện hành (đã nhân hệ số k)</t>
  </si>
  <si>
    <t>7=6/5</t>
  </si>
  <si>
    <t xml:space="preserve">Gía đề xuất giai đoạn 2020-2024 </t>
  </si>
  <si>
    <t xml:space="preserve">Các tuyến đường bê tông trong khu trung tâm thị trấn Đắk Mâm (có tên đường) tính từ tổ dân phố 1 đến tổ dân phố 7 </t>
  </si>
  <si>
    <t>Xã Đắk Sắk</t>
  </si>
  <si>
    <t>Hết Công an thành phố</t>
  </si>
  <si>
    <t>Hết ranh giới thành phố Gia Nghĩa</t>
  </si>
  <si>
    <t>Doanh trại cơ quan quân sự thành phố</t>
  </si>
  <si>
    <t>Hết chợ thành phố</t>
  </si>
  <si>
    <t>Đường nhựa nối tiếp đường đối ngoại</t>
  </si>
  <si>
    <t>TDP Nghĩa Tín</t>
  </si>
  <si>
    <t>TDP Nghĩa Hòa</t>
  </si>
  <si>
    <t>Đất ở khu dân cư còn lại TDP: Nghĩa Tín, Nghĩa Hòa, Tân Tiến, Tân Lập, Tân Thịnh (đường thông 2 đầu)</t>
  </si>
  <si>
    <t>Đất ở khu dân cư còn lại TDP: Nghĩa Tín, Nghĩa Hòa, Tân Tiến, Tân Lập, Tân Thịnh (đường cụt)</t>
  </si>
  <si>
    <t>Ranh giới phường Quảng Thành - Gia Nghĩa</t>
  </si>
  <si>
    <t>Km 0 (Ngã năm Lâm trường Quảng Khê) về hướng thành phố Gia Nghĩa</t>
  </si>
  <si>
    <t>Giáp ranh thành phố Gia Nghĩa</t>
  </si>
  <si>
    <t>Đường TDP Nghĩa Hòa (Đấu nối với Quốc lộ 28)</t>
  </si>
  <si>
    <t>Xã Đăk Wer</t>
  </si>
  <si>
    <t>Xã Đăk Sin</t>
  </si>
  <si>
    <t>Xã Đăk Ru</t>
  </si>
  <si>
    <t>Xã Đắk R'măng</t>
  </si>
  <si>
    <t>26.2</t>
  </si>
  <si>
    <t>26.3</t>
  </si>
  <si>
    <t>Đường N' Trang Lơng</t>
  </si>
  <si>
    <t>Km 0 Quốc lộ 14 (Đài Phát thanh và Truyền hình)</t>
  </si>
  <si>
    <t>Đường nối ranh giới tổ 3, tổ 4</t>
  </si>
  <si>
    <t>Km0 - Quốc lộ 14</t>
  </si>
  <si>
    <t>Km0 - Quốc lộ14</t>
  </si>
  <si>
    <t>PHỤ LỤC SỐ I:</t>
  </si>
  <si>
    <t>PHỤ LỤC SỐ III:</t>
  </si>
  <si>
    <t>PHỤ LỤC SỐ II:</t>
  </si>
  <si>
    <t>Đường nhựa thôn
 cây Xoài</t>
  </si>
  <si>
    <t>(Kèm theo Tờ trình số             /TTr-UBND ngày      /       /2020 của UBND tỉnh Đắk Nông)</t>
  </si>
  <si>
    <t>I. BẢNG XÁC ĐỊNH VỊ TRÍ ĐẤT NÔNG NGHIỆP TẠI THÀNH PHỐ GIA NGHĨA</t>
  </si>
  <si>
    <t>1. Vị trí đất trồng lúa nước</t>
  </si>
  <si>
    <t>Tên phường/xã</t>
  </si>
  <si>
    <t>Xác định vị trí (giai đoạn 2015-2019)</t>
  </si>
  <si>
    <t>Xác định vị trí (giai đoạn 2020-2024)</t>
  </si>
  <si>
    <t>VT1: không có</t>
  </si>
  <si>
    <t>VT2: không có</t>
  </si>
  <si>
    <t>VT3: Thôn Đắk Tân</t>
  </si>
  <si>
    <t>2. Vị trí đất trồng cây hàng năm khác; cây lâu năm và đất nuôi trồng thủy sản</t>
  </si>
  <si>
    <t>Vị trí đất (giai đoạn 2015-2019)</t>
  </si>
  <si>
    <t>Vị trí đất (giai đoạn 2020-2024)</t>
  </si>
  <si>
    <t>VT1: Tổ DP 1, 2, 3, 4</t>
  </si>
  <si>
    <t>VT1: TDP 1,2</t>
  </si>
  <si>
    <t>Điều chỉnh bổ sung vị trí</t>
  </si>
  <si>
    <t>VT2: Tổ DP 5, 6</t>
  </si>
  <si>
    <t>VT2: TDP 3,4; TDP 5 giáp đường tránh, TDP6 giáp các khu tái định cư và đường tránh</t>
  </si>
  <si>
    <t>VT3: TDP 5,6 các vị trí còn lại</t>
  </si>
  <si>
    <t>VT1: Tổ DP 1, 2 , 3, 4, 5, 6, 7, 8</t>
  </si>
  <si>
    <t>VT1: TDP 1, 2, 3, 4, giáp đường Nguyễn Tất Thành</t>
  </si>
  <si>
    <t>VT2: Không có</t>
  </si>
  <si>
    <t>VT 2: TDP 1, 2, 3, 4 còn lại; TDP 5 giáp đường Lê Hồng Phong, đường Nguyễn Tất Thành và đường nội bộ tái định cư biên phòng; TDP 6,7,8 giáp đường Nguyễn Tất Thành, đường tránh hoặc QL 14</t>
  </si>
  <si>
    <t>VT3: TDP 5, 6,7,8 còn lại</t>
  </si>
  <si>
    <t>VT1: TDP1,2</t>
  </si>
  <si>
    <t>VT1: TDP 1,2; TDP 3 giáp đường Trần Phú km 0-km 1 và giáp đường nội bộ khu TĐC Đăk Nia</t>
  </si>
  <si>
    <t>VT2: TDP 3,4,5</t>
  </si>
  <si>
    <t xml:space="preserve">VT2: TDP 3 còn lại; TDP 4 giáp khu tái định cư Đăk Nur A và B; </t>
  </si>
  <si>
    <t>VT3: TDP4 còn lại và TDP5</t>
  </si>
  <si>
    <t>VT1: Tổ DP 1, 2 , 3, 4, 5, 6, 7, 8, 10</t>
  </si>
  <si>
    <t>VT1: Tổ DP 1, 2, 3, 4, 5, 6, 7, 8, 10</t>
  </si>
  <si>
    <t>VT1: TDP 1,2,3,4,5,6,7,8, 10; TDP 9 giáp đường Nguyễn Tất Thành</t>
  </si>
  <si>
    <t>VT2: Tổ DP  9</t>
  </si>
  <si>
    <t>VT2: TDP 9 còn lại</t>
  </si>
  <si>
    <t>VT1: Tổ DP 1, 2, 3,4,5</t>
  </si>
  <si>
    <t>VT1: Tổ DP 1, 2, 3, 4, 5</t>
  </si>
  <si>
    <t>VT1: TDP 1 giáp đường Tôn Đức Thắng, đường Y Bih Alêô, đường nối Lê Thánh Tông đến bệnh viện đa khoa tỉnh; TDP 2,3; TDP 4 giáp đường Hùng Vương và đường nội bộ khu TDC Đăk Nia; TDP 5 giáp đường Hùng Vương</t>
  </si>
  <si>
    <t>VT2: Tổ DP 6</t>
  </si>
  <si>
    <t>VT2: TDP 1 còn lại; TDP 4, 5 còn lại; TDP 6 giáp đường Hùng Vương và đường tránh</t>
  </si>
  <si>
    <t>VT3: TDP 6 còn lại</t>
  </si>
  <si>
    <t>VT1: Thôn Tân Lập, Thôn Tân Tiến, Thôn cây xoài</t>
  </si>
  <si>
    <t>VT1: TDP Tân Lập, TDP Tân Tiến, Thôn cây xoài</t>
  </si>
  <si>
    <t>VT1: TDP Tân Lập, TDP Tân Tiến, TDP Tân Thịnh, TDP Nghĩa Tín</t>
  </si>
  <si>
    <t>VT2: thôn Tân Thịnh</t>
  </si>
  <si>
    <t>VT2: TDP Tân Thịnh</t>
  </si>
  <si>
    <t>VT2: TDP Nghĩa Hòa</t>
  </si>
  <si>
    <t>VT3: thôn Nghĩa Tín, thôn Nghĩa Hoà</t>
  </si>
  <si>
    <t>VT3: TDP Nghĩa Tín, TDP Nghĩa Hoà</t>
  </si>
  <si>
    <t>VT3: TDP Nghĩa Lợi, TDP Nghĩa Thắng</t>
  </si>
  <si>
    <t>VT1: Bon Tinh Wel Đơm, Thôn Nghĩa Thuận, Thôn Nghĩa Hòa, bon Fai col Fruđăng, bon N’Rjiêng, Bon Bu Sóp</t>
  </si>
  <si>
    <t>VT1: Bon Tinh Wel Đơm, Thôn Nghĩa Thuận, Thôn Nghĩa Hòa, Bon Fai col Fruđăng, Bon N’Rjiêng, Bon Bu Sóp</t>
  </si>
  <si>
    <t>VT1: Bon Tinh Wel Đơm, Thôn Nghĩa Thuận, Thôn Nghĩa Hòa, Bon Fai col Fruđăng, Bon N’Rjiêng, Bon Bu Sóp, Đồng Tiến, thôn Nam Rạ giáp đường nội bộ tái định cư làng quân nhân</t>
  </si>
  <si>
    <t>VT2: Thôn Đồng Tiến, Thôn Nam Rạ, Thôn Nghĩa Thắng, Thôn cây xoài</t>
  </si>
  <si>
    <t>VT2: Thôn Đồng Tiến, Thôn Nam Rạ còn lại, Thôn Nghĩa Thắng</t>
  </si>
  <si>
    <t>VT3: Thôn Phú Xuân, Thôn Đắk Tân, bon SRêú</t>
  </si>
  <si>
    <t>VT3: Thôn Phú Xuân, Thôn Đắk Tân, bon SRêú, Cây Xoài</t>
  </si>
  <si>
    <t>Xã Đắk R'Moan</t>
  </si>
  <si>
    <t>VT1: Thôn Tân Hòa, Thôn Tân Bình, Thôn Tân Lợi, Thôn Tân Hiệp (khu vực từ Cầu Đắk Rung về phía UBND xã)</t>
  </si>
  <si>
    <t>VT2: Thôn Tân Hiệp (khu vực còn lại), Thôn Tân An, Thôn Tân Phương, Thôn Tân Phú</t>
  </si>
  <si>
    <t>VT3: Bon Đắk R'Moan</t>
  </si>
  <si>
    <t>3. Vị trí đất rừng sản xuất</t>
  </si>
  <si>
    <t xml:space="preserve">            Đất rừng sản xuất áp dụng chung một đơn giá cho tất cả các vị trí</t>
  </si>
  <si>
    <t>II. BẢNG XÁC ĐỊNH CÁC VỊ TRÍ ĐẤT NÔNG NGHIỆP TRÊN ĐỊA BÀN HUYỆN ĐĂK R'LẤP</t>
  </si>
  <si>
    <t>1. Vị trí đất trồng lúa</t>
  </si>
  <si>
    <t>Tên xã/Thị trấn</t>
  </si>
  <si>
    <t>Vị trí đất giai đoạn 2015-2019</t>
  </si>
  <si>
    <t>Vị trí đất giai đoạn 2020-2024</t>
  </si>
  <si>
    <t>- Vị trí 1: TDP: 1;2;3;5;6;9.</t>
  </si>
  <si>
    <t>Vị trí 1: TDP 1;2;3;5;6</t>
  </si>
  <si>
    <t>Sáp nhập toàn bộ TDP 9 với toàn bộ TDP 1 để thành lập TDP 1 mới; Sáp nhập một phần TDP 7 với toàn bộ TDP 6 để thành lập TDP 6 mới;</t>
  </si>
  <si>
    <t>- Vị trí 2: TDP: 4;7;8.</t>
  </si>
  <si>
    <t>- Vị trí 2: TDP: 4;8.</t>
  </si>
  <si>
    <t xml:space="preserve"> Sáp nhập phần còn lại TDP 7 với toàn bộ TDP 8 để thành lập TDP 8 mới; </t>
  </si>
  <si>
    <t>- Vị trí 3: Các khu vực còn lại</t>
  </si>
  <si>
    <t>2</t>
  </si>
  <si>
    <t xml:space="preserve"> Kiến Thành </t>
  </si>
  <si>
    <t>- Vị trí 1: Thôn: 6;7;9.</t>
  </si>
  <si>
    <t>- Vị trí 2: Thôn: 1;2;3;5;8;10</t>
  </si>
  <si>
    <t>- Vị trí 3: Các khu vực còn lại; Các thôn, buôn còn lại;</t>
  </si>
  <si>
    <t>3</t>
  </si>
  <si>
    <t xml:space="preserve"> Nhân Cơ </t>
  </si>
  <si>
    <t>- Vị trí 1: Thôn: 3;5;7;8;9;11.</t>
  </si>
  <si>
    <t>- Vị trí 2: Thôn: 4;12 và Bon Bù Dấp.</t>
  </si>
  <si>
    <t>4</t>
  </si>
  <si>
    <t xml:space="preserve"> Đắk Wer </t>
  </si>
  <si>
    <t>- Vị trí 1: Thôn: 1;2;7;15.</t>
  </si>
  <si>
    <t>- Vị trí 2: Thôn: 6;13;14 và Bon BU NDoh</t>
  </si>
  <si>
    <t>5</t>
  </si>
  <si>
    <t xml:space="preserve"> Nhân Đạo </t>
  </si>
  <si>
    <t xml:space="preserve">- Vị trí 1: không có. </t>
  </si>
  <si>
    <t>- Vị trí 2: Thôn: 1;2;3</t>
  </si>
  <si>
    <t>- Vị trí 2: Thôn: 2;3;4</t>
  </si>
  <si>
    <t>Sáp nhập một phần thôn 1 với toàn bộ thôn 3 để thành lập thôn 3 mới; Sáp nhập phần còn lại thôn 1 với toàn bộ thôn 4 để thành lập thôn 4 mới</t>
  </si>
  <si>
    <t>6</t>
  </si>
  <si>
    <t xml:space="preserve"> Đắk Sin </t>
  </si>
  <si>
    <t>- Vị trí 1: Thôn: 3.</t>
  </si>
  <si>
    <t>- Vị trí 2: Thôn: 1;2;4;7;13;16.</t>
  </si>
  <si>
    <t>7</t>
  </si>
  <si>
    <t xml:space="preserve"> Hưng Bình </t>
  </si>
  <si>
    <t>- Vị trí 1: Thôn: không có.</t>
  </si>
  <si>
    <t>- Vị trí 2: Thôn: 2;6.</t>
  </si>
  <si>
    <t>Sáp nhập một phần thôn 4 với toàn bộ thôn 2 để thành lập thôn 2 mới; Sáp nhập một phần thôn 4 với toàn bộ thôn 6 để thành lập thôn 6 mới</t>
  </si>
  <si>
    <t>8</t>
  </si>
  <si>
    <t xml:space="preserve"> Nghĩa Thắng </t>
  </si>
  <si>
    <t>- Vị trí 1: Thôn: Bù Đốp, Bon Bù Gia Rá, thôn Quảng Sơn.</t>
  </si>
  <si>
    <t>- Vị trí 2: Thôn Quảng Bình, Quảng Thuận, Quảng Chánh.</t>
  </si>
  <si>
    <t>9</t>
  </si>
  <si>
    <t xml:space="preserve"> Đạo Nghĩa </t>
  </si>
  <si>
    <t>- Vị trí 1: không có.</t>
  </si>
  <si>
    <t>- Vị trí 2: Thôn Quảng Phước, Quảng Đạt, Quảng Thành.</t>
  </si>
  <si>
    <t xml:space="preserve"> Quảng Tín </t>
  </si>
  <si>
    <t>- Vị trí 2: Các thôn, Bon trên địa bàn xã.</t>
  </si>
  <si>
    <t xml:space="preserve">- Vị trí 3: không có. </t>
  </si>
  <si>
    <t>11</t>
  </si>
  <si>
    <t xml:space="preserve"> Đắk Ru </t>
  </si>
  <si>
    <t>- Vị trí 1:  không có.</t>
  </si>
  <si>
    <t>- Vị trí 2: Thôn: Tân Lợi, Tân Bình, Tấn Phú, Tân Tiến,  thôn 6, thôn 8, thôn Châu Thánh,Thôn Tân Lập, Bon Bù Sê Rê 1, Bon Bù Sê Rê 2.</t>
  </si>
  <si>
    <t>2. Vị trí đất cây hàng năm</t>
  </si>
  <si>
    <t>Vị trí 2: TDP 4;8</t>
  </si>
  <si>
    <t xml:space="preserve"> sáp nhập phần còn lại TDP 7 với toàn bộ TDP 8 để thành lập TDP 8 mới; </t>
  </si>
  <si>
    <t>- Vị trí 2: Thôn: 6;13;14 và Bon Bu NDoh</t>
  </si>
  <si>
    <t>- Vị trí 1: Thôn: Bù Đốp, Bon Bù Gia Rá, thôn Quảng Sơn, Thôn Quảng Thuận, Quảng Trung.</t>
  </si>
  <si>
    <t>- Vị trí 2: Thôn Quảng Hòa, Quảng Chánh.</t>
  </si>
  <si>
    <t>- Vị trí 1: Thôn Quảng Thọ, Quảng Lộc.</t>
  </si>
  <si>
    <t>- Vị trí 2: Thôn Quảng Phước, Quảng Đạt, Quảng Thành, Quảng An.</t>
  </si>
  <si>
    <t>- Vị trí 1: Các thôn, Bon trên địa bàn xã.</t>
  </si>
  <si>
    <t>- Vị trí 2: không có.</t>
  </si>
  <si>
    <t>- Vị trí 2: Thôn: Tân Lợi, Tân Bình, Tấn Phú, Tân Tiến, thôn 6, thôn 8, thôn Châu Thánh,Thôn Tân Lập, Bon Bù Sê Rê 1, Bon Bù Sê Rê 2.</t>
  </si>
  <si>
    <t>3. Vị trí đất cây lâu năm</t>
  </si>
  <si>
    <t>Xác định vị trí đất cây lâu năm giai đoạn 2015-2019</t>
  </si>
  <si>
    <t>- Vị trí 2: TDP: 4; 7; 8.</t>
  </si>
  <si>
    <t>- Vị trí 1: Thôn Bù Đốp, thôn Quảng Sơn, Bon Bù Gia Rá.</t>
  </si>
  <si>
    <t>4. vị trí đất nuôi trồng thủy sản</t>
  </si>
  <si>
    <t>Xác định vị trí đất giai đoạn 2015-2019</t>
  </si>
  <si>
    <t>- Vị trí 1: Thôn Quảng Thọ, Thôn Quảng Lộc</t>
  </si>
  <si>
    <t>5. Vị trí đất rừng sản xuất</t>
  </si>
  <si>
    <t xml:space="preserve">             Đất rừng sản xuất áp dụng chung một đơn giá cho tất cả các vị trí</t>
  </si>
  <si>
    <t>III. BẢNG XÁC ĐỊNH CÁC VỊ TRÍ ĐẤT NÔNG NGHIỆP TRÊN ĐỊA BÀN HUYỆN ĐĂK MIL</t>
  </si>
  <si>
    <t xml:space="preserve">1.  Vị trí đất trồng lúa </t>
  </si>
  <si>
    <t>Tên xã, thị trấn</t>
  </si>
  <si>
    <t>1</t>
  </si>
  <si>
    <t xml:space="preserve">Vị trí 1: Thôn Đức Hòa, Đức An, Thuận Thành, Thuận Hạnh  
Vị trí 2: Bon Sapa, Bon Bu Đăk, khu vực Đồng đế
Vị trí 3: Không có       </t>
  </si>
  <si>
    <t xml:space="preserve">Vị trí 1: Không có 
Vị trí 2: Không có 
Vị trí 3: Không có </t>
  </si>
  <si>
    <t>Vị trí 1: Khu vực các cánh Đồng: Đồng Sao, Phản Lực, Đồng Ruộng, Thổ Hoàng 4, Xuôn Lộc 1, Dự án 
Vị trí 2: Xuân Tình 1, Khu vực Đăk Sô, khu vực đồi Đắk Mâm
Vị trí 3: Không có</t>
  </si>
  <si>
    <t>Xã Đắk N'Drót</t>
  </si>
  <si>
    <t>Toàn xã thuộc vị trí 3</t>
  </si>
  <si>
    <t>Vị trí 1: Không có 
Vị trí 2: Thôn 4, 5
Vị trí 3: Các thôn còn lại</t>
  </si>
  <si>
    <t>Sáp nhập toàn bộ thôn 4 với toàn bộ thôn 9 để thành lập thôn 4 mới</t>
  </si>
  <si>
    <t>Vị trí 1: Không có 
Vị trí 2: Không có
Vị trí 3: Thôn Tân Lợi, Tân Lập, Đăk Krai, Nam Định</t>
  </si>
  <si>
    <t>Vị trí 1: Thôn Kẻ Đọng , Vĩnh Đức, Minh Đoài, Đức Đoài, Mỹ Yên, Mỹ Hòa, Thanh Lâm, Xuân Sơn, Xuân trang, Bình Thuận 
Vị trí 2: Thôn Bon Jun Juh
Vị trí 3: Gồm các thôn còn lại: Xuân Thành, Thanh Sơn, Thanh Hà</t>
  </si>
  <si>
    <t>Vị trí 1: Thôn Kẻ Đọng, Vĩnh Đức, Minh Đoài, Đức Đoài, Mỹ Yên, Mỹ Hòa, Thanh Lâm, Xuân Sơn, Xuân trang, Bình Thuận 
Vị trí 2: Thôn Bon Jun Juh
Vị trí 3: Gồm các thôn còn lại: Xuân Thành, Thanh Sơn, Thanh Hà</t>
  </si>
  <si>
    <t>Vị trí 1: Gồm các thôn: Nam Sơn, Đông Sơn, Tây Sơn
Vị trí 2: Không có
Vị trí 3: Cánh đồng còn lại trên địa bàn xã</t>
  </si>
  <si>
    <t xml:space="preserve">Vị trí 1: Không có 
Vị trí 2  Không có
Vị trí 3: Không có       </t>
  </si>
  <si>
    <t>Vị trí 1: gồm các thôn Đức Lệ A, Đức Lệ B
Vị trí 2  gồm các thôn Đức Sơn, Đức Vinh, Đức Nghĩa, Đức Hòa
Vị trí 3 gồm các thôn còn lại: Không có</t>
  </si>
  <si>
    <t>Vị trí 1: thôn Đức Lệ A, Đức Lệ B
Vị trí 2: thôn Đức Sơn, Đức Vinh, Đức Nghĩa, Đức Hòa
Vị trí 3: thôn còn lại: Không có</t>
  </si>
  <si>
    <t>2. Vị trí đất trồng cây hàng năm</t>
  </si>
  <si>
    <t>Vị trí 1: Gồm các thôn: Đức Hòa, Đức An, Thuận Thành, Thuận Hạnh, Thuận Sơn, Thuận Hòa, Thuận Bắc, Thuận Nam (phía Tây QL14)
Vị trí 2: Gồm các thôn: Bon Sapa, Bon Bu Đăk,  Thuận Nam (phía đông QL14) 
Vị trí 3: Không có</t>
  </si>
  <si>
    <t>Vị trí 1: Gồm các thôn: Đức Hòa, Đức An, Thuận Thành, Thuận Hạnh, Thuận Sơn, Thuận Hòa, Thuận Bắc, Thuận Nam (phía Tây QL14)
Vị trí 2: Gồm các thôn: Bon Sapa, Bon Bu Đăk, Thuận Nam (phía đông QL14) 
Vị trí 3: Không có</t>
  </si>
  <si>
    <t>Vị trí 1: Gồm các thôn: thuộc khu dân cư 17 thôn, vùng Đăk Ken, vùng Đăk la, bò vàng
Vị trí 2: Gồm các thôn: Vùng Đăk Mbai, khu vực sau đồi 759- Campuchia,  Thôn 13 (hết KDC-rừng) thôn 10b (sau nghĩa địa)
Vị trí 3: Gồm các thôn còn lại: vùng buôn Xeri</t>
  </si>
  <si>
    <t>Vị trí 1: Gồm các thôn: thuộc khu dân cư 17 thôn, vùng Đắk Ken, vùng Đắk la, bò vàng
Vị trí 2: Gồm các thôn: Vùng Đắk Mbai, khu vực sau đồi 759- Campuchia, Thôn Đắc Kim, thôn Đắc Tâm
Vị trí 3: Vùng buôn Xeri và các thôn còn lại</t>
  </si>
  <si>
    <t>Sáp nhập toàn bộ thôn 10b với toàn bộ thôn 11a để thành lập thôn Đắc Tâm mới; sáp nhập toàn bộ thôn 10a với toàn bộ thôn 13 để thành lập thôn Đắc Kim mới</t>
  </si>
  <si>
    <t>Vị trí 1: Gồm các thôn: Thổ Hoàng 1, 2 3, 4; Xuân Lộc 1, 2; Hòa Phong, Tân Bình, Xuân Tình 1,2,3; Bon Đăk Săk, Đăk Mâm, Phương Trạch, Đăk Sô, Đức Long, Xuân Bình, Đăk Hòa, thôn 3/2 
Vị trí 2: Gồm các thôn: khu vực Đồi Sao, Lo Ren, A3
Vị trí 3: Gồm các thôn còn lại: khu vực Đồi Mỳ</t>
  </si>
  <si>
    <t>Vị trí 1: Gồm các thôn:  Thổ Hoàng 1, 2, 3, 4; Xuân Lộc 1, 2; Hòa Phong, Tân Bình, Xuân Tình 1,2,3; Bon Đắk Sắk, Đắk Mâm, Phương Trạch, Đắk Sô, Đức Long, Xuân Bình, Đắk Hòa, thôn 3/2 
Vị trí 2: Gồm các thôn: khu vực Đồi Sao, Lo Ren, A3
Vị trí 3: Gồm các thôn còn lại: khu vực Đồi Mỳ</t>
  </si>
  <si>
    <t>Vị trí 1: Gồm các thôn 3,4,7,8
Vị trí 2: Gồm các thôn 1,5, 9, 10, bon Đắk Rla, bon Đắk Me
Vị trí 3: Gồm các thôn còn lại</t>
  </si>
  <si>
    <t>Vị trí 1: Gồm các thôn 3,4,7,8
Vị trí 2: Gồm các thôn 1,5,9, bon Đắk Rla, bon Đắk Me
Vị trí 3: Gồm các thôn còn lại</t>
  </si>
  <si>
    <t>Bổ sung thêm thôn 3, 4 vào vị trí 1; chuyển bon Đắk Rla vào vị trí 2; bổ sung bon Đắk Me vào vị trí 2</t>
  </si>
  <si>
    <t>Vị trí 1: Gồm các thôn 5, 6, 11 
Vị trí 2: Gồm các thôn 2, 3, 4, 7, 12
Vị trí 3: Gồm các thôn còn lại  1, 8, 9, 10, thôn 5 tầng</t>
  </si>
  <si>
    <t>Vị trí 1: Gồm các thôn 5, 6, 11 
Vị trí 2: Gồm các thôn 2, 3, 4, 7, 9
Vị trí 3: Gồm các thôn còn lại và các thôn 1, 8, 10, thôn 5 tầng</t>
  </si>
  <si>
    <t>Vị trí 1: 
Vị trí 2: Gồm các thôn: Nam Định, Tân Định, Bản Cao Lạng 
Vị trí 3: Gồm các thôn còn lại: Bon Đăk Gằn, Đăk Sra, Đăk Krai, Đăk, Láp</t>
  </si>
  <si>
    <t>Vị trí 1: Không có
Vị trí 2: Gồm các thôn: Kẻ Đọng, Vinh Đức, Minh Đoài, Đức Đoài, Mỹ Yên, Mỹ Hòa, Thanh Lâm, Xuân Sơn, Xuân Trang, Bình Thuận, Xuân Phong, Vinh Đứcm Xuân Thành, Xuân Hòa, Thanh Sơn, Thanh Hà
Vị trí 3: Gồm các thôn còn lại và Bon Jun Juh</t>
  </si>
  <si>
    <t>Vị trí 1: Không có
Vị trí 2: Thôn Tân Sơn, Nam Sơn, Đông Sơn. Tây Sơn
Vị trí 3: Khu Đồi Mỳ, Khu Đăk Mâm, khu suối hai</t>
  </si>
  <si>
    <t xml:space="preserve">Vị trí 1: Gồm TDP: 5, 13
Vị trí 2: Không có
Vị trí 3: Không có       </t>
  </si>
  <si>
    <t xml:space="preserve">Vị trí 1: Gồm TDP: 5, 6
Vị trí 2: Không có
Vị trí 3: Không có       </t>
  </si>
  <si>
    <t>Điều chỉnh tên TDP13 thành TDP5, điều chỉnh tên TDP5 thành TDP6, không thay đổi vị trí</t>
  </si>
  <si>
    <t>Vị trí 1: gồm các thôn Đức Tân, Đức Trung, Đức Ái
Vị trí 2  gồm các thôn Đức Nghĩa, Đức Vinh, Đức Sơn, Đức Bình, Đức Thành, Đức Thắng, Đức Lợi, Đức Phúc, Đức Lệ A, Đức Lệ B, Đức Hiệp
Vị trí 3 gồm các thôn còn lại: Đức Hòa, Đức An, Đức Lộc, Đức Thuận và các khu vực còn lại</t>
  </si>
  <si>
    <t>Vị trí 1: thôn Đức Tân, Đức Trung, Đức Ái
Vị trí 2: thôn Đức Nghĩa, Đức Vinh, Đức Sơn, Đức Bình, Đức Thành, Đức Thắng, Đức Lợi, Đức Phúc, Đức Lệ A, Đức Lệ B, Đức Hiệp
Vị trí 3: thôn còn lại: Đức Hòa, Đức An, Đức Lộc, Đức Thuận và các khu vực còn lại</t>
  </si>
  <si>
    <t>3. Vị trí đất trồng cây lâu năm</t>
  </si>
  <si>
    <t>Vị trí 1: Thôn Đức Hòa, Đức An, Thuận Thành, Thuận Hạnh, Thuận Sơn, Thuận Hòa, Thuận Bắc, Thuận Nam (phía Tây QL 14)
Vị trí 2: Thôn Bon Sapa, Bon Bu Đăk, Thuận Nam (phía đông QL 14)
Vị trí 3: Không có</t>
  </si>
  <si>
    <t>Vị trí 1: Thôn Đức Hòa, Đức An, Thuận Thành, Thuận Hạnh, Thuận Sơn, Thuận Hòa, Thuận Bắc, Thuận Nam (phía Tây QL 14)
Vị trí 2: Thôn Bon Sapa, Bon Bu Đăk,  Thuận Nam (phía đông QL 14)
Vị trí 3: Không có</t>
  </si>
  <si>
    <t>Vị trí 1: Thuộc khu dân cư 17 thôn, vùng Đăk Ken, vùng Đăk la, Bò Vàng
Vị trí 2: vùng Đăk Mbai, sau đồi 759- Campuchia,  Thôn 13 (hết KDC-rừng) thôn 10b (sau nghĩa địa)
Vị trí 3: vùng buôn Xeri</t>
  </si>
  <si>
    <t>Vị trí 1: Gồm các thôn: thuộc khu dân cư 17 thôn, vùng Đắk Ken, vùng Đắk la, bò vàng
Vị trí 2: Gồm các thôn: Vùng Đăk Mbai, khu vực sau đồi 759- Campuchia, Thôn Đắc Kim, thôn Đắc Tâm
Vị trí 3: Gồm các thôn còn lại: vùng buôn Xeri</t>
  </si>
  <si>
    <t>Vị trí 1: Trong khu vực dân cư và Đồi A3  
Vị trí 2: Khu vực Lo Ren, khu vực Đắk Mâm
Vị trí 3: Khu vực Đồi Mỳ</t>
  </si>
  <si>
    <t>Vị trí 1: Thôn 8, 9, Bon Đăk Me, Bon Đăk Rla
Vị trí 2: Thôn 1, 3, 4
Vị trí 3: Thôn 2, 5, 6, 7, 10</t>
  </si>
  <si>
    <t>Vị trí 1: Thôn 8, Bon Đăk Me, Bon Đăk Rla
Vị trí 2: Thôn 1, 3, 4
Vị trí 3: Thôn 2, 5, 6, 7, 9</t>
  </si>
  <si>
    <t>Sáp nhập một phần thôn 9 với toàn bộ thôn 3 để thành lập thôn 3 mới; sáp nhập phần còn lại thôn 9 với toàn bộ thôn 10 để thành lập thôn 9 mới</t>
  </si>
  <si>
    <t>Vị trí 1: Gồm các thôn 5, 6, 11
Vị trí 2: Gồm các thôn 2, 3, 4, 7, 12
Vị trí 3: Thôn 1, 8, 9, 10, thôn 5 tầng</t>
  </si>
  <si>
    <t>Vị trí 1: Gồm các thôn 5, 6, 11
Vị trí 2: Gồm các thôn 2, 3, 4, 7, 9
Vị trí 3: Thôn 1, 8, 10, thôn 5 tầng</t>
  </si>
  <si>
    <t xml:space="preserve">Sáp nhập toàn bộ thôn 4 với toàn bộ thôn 9 để thành lập thôn 4 mới; đổi tên thôn 12 thành thôn 9 </t>
  </si>
  <si>
    <t xml:space="preserve">Vị trí 1: Không có 
Vị trí 2: Thôn Nam Định, Tân Định, Bắc Sơn, Tân Lập, Sơn Thượng, Trung Hòa, Thắng Lợi, Sơn Trung, Nam Sơn, Tân Lợi
Vị trí 3: Thôn Bon Đăk Gằn, Đăk Sra, Đăk Krai, Đăk, Láp, Bản Cao Lạng          </t>
  </si>
  <si>
    <t>Vị trí 1: Kẻ Đọng, Vinh Đức, Minh Đoài, Đức Đoài, Mỹ Hòa, Thanh Lâm, Xuân Sơn, Xuân Trang, Bình thuận, Xuân Phong, Xuân Thành, Xuân Hòa
Vị trí 2: Thôn Bon Jun Juh, Thanh Sơn, Thanh Hà, Mỹ Yên
Vị trí 3: Không có</t>
  </si>
  <si>
    <t>Vị trí 1: Thôn Tây Sơn
Vị trí 2: Thôn Nam Sơn, Đông Sơn, khu suối hai
Vị trí 3: Khu Đồi Mỳ, Khu Đăk Mâm, Tân Sơn.</t>
  </si>
  <si>
    <t>Vị trí 1: gồm TDP:  1, 2, 3, 4, 5, 6, 7, 13, 15, 16
Vị trí 2  gồm TDP:   8, 9, 12, 11
Vị trí 3 gồm các TDP còn lại:  10, 14</t>
  </si>
  <si>
    <t>Vị trí 1: TDP: 1, 2, 3, 4, 5, 6, 7
Vị trí 2: TDP: 8, 9
Vị trí 3: TDP 10 và các TDP còn lại</t>
  </si>
  <si>
    <t>Sáp nhập một phần của TDP1 với toàn bộ TDP2, toàn bộ TDP3 và toàn bộ TDP6 để thành lập TDP1; Sáp nhập toàn bộ TDP4 với toàn bộ TDP15 để thành lập TDP2; Sáp nhập một phần TDP12 và một phần TDP16 với toàn bộ TDP11 để thành lập TDP3; sáp nhập phần còn lại TDP1 với toàn bộ TDP 9 để thành lập TDP9; Sáp nhập toàn bộ TDP10 với toàn bộ TDP14 để thành lập TDP10; đổi tên TDP 13 thành TDP5; đổi tên TDP5 thành TDP6</t>
  </si>
  <si>
    <t>Vị trí 1: Thôn Đức Tân, Đức Trung, Đức Ái
Vị trí 2: Thôn Đức Nghĩa, Đức Vinh, Đức Sơn, Đức Bình, Đức Thành, Đức Thắng,Đức Lợi, Đức Phúc, Đức Lệ A, Đức Lệ B, Đức Hiệp
Vị trí 3: Thôn Đức Hòa, Đức An, Đức Lộc, Đức Thuận và các khu vực còn lại</t>
  </si>
  <si>
    <t>4. Vị trí đất nuôi trồng thủy sản</t>
  </si>
  <si>
    <t>Toàn xã vị trí 3</t>
  </si>
  <si>
    <t>Vị trí 1: Thuộc khu dân cư 17 thôn 
Vị trí 2: Các diện tích còn lại
Vị trí 3: Không có</t>
  </si>
  <si>
    <t>Vị trí 1: Thuộc khu dân cư 17 thôn 
Vị trí 2: Các thôn, bon còn lại
Vị trí 3: Không có</t>
  </si>
  <si>
    <t xml:space="preserve">Vị trí 1:
Vị trí 2: Các thôn trên xã 
Vị trí 3: </t>
  </si>
  <si>
    <t>Vị trí 1: Thôn 9, Bon Đăk Me, Bon Đăk Rla
Vị trí 2: Thôn 3, 4
 Vị trí 3: Thôn 1, 2, 5, 6, 7, 8, 10</t>
  </si>
  <si>
    <t>Vị trí 1: Bon Đắk Me, Bon Đắk R'La
Vị trí 2: Thôn 3, 4
 Vị trí 3: Thôn 1, 2, 5, 6, 7, 8, 9</t>
  </si>
  <si>
    <t>Vị trí 1: Thôn 5, 6, 11
Vị trí 2: Thôn 2, 3, 4, 7, 12 
Vị trí 3: Thôn 1, 8, 9, 10, thôn 5 tầng</t>
  </si>
  <si>
    <t>Vị trí 1: Thôn 5, 6, 11
Vị trí 2: Thôn 2, 3, 4, 7, 9
Vị trí 3: Thôn 1, 8, 10, thôn 5 tầng</t>
  </si>
  <si>
    <t>Vị trí 1: Không có
Vị trí 2: Không có
Vị trí 3: Thôn Bắc Sơn, Tân Lập</t>
  </si>
  <si>
    <t>Vị trí 1: Thôn Bon Jun Juh, Thanh Sơn, Thanh Hà
Vị trí 2: Các thôn còn lại
Vị trí 3: Không có</t>
  </si>
  <si>
    <t>Vị trí 1: Thôn Đông Sơn, Tây Sơn
Vị trí 2: Thôn Tân Sơn, Nam Sơn, 
Vị trí 3: Khu Đồi Mỳ, Khu Đăk Mâm, khu Suối Hai</t>
  </si>
  <si>
    <t>Vị trí 1: TDP:  1, 3, 6
 Vị trí 2: TDP: 12, 16
Vị trí 3: Không có</t>
  </si>
  <si>
    <t>Vị trí 1: TDP:  1
 Vị trí 2: TDP: 3, 4
Vị trí 3: Không có</t>
  </si>
  <si>
    <t>Sáp nhập một phần của TDP1 với toàn bộ TDP2, toàn bộ TDP3 và toàn bộ TDP6 để thành lập TDP1;</t>
  </si>
  <si>
    <t>Vị trí 1: Không có
Vị trí 2: Toàn xã
Vị trí 3: Không có</t>
  </si>
  <si>
    <t xml:space="preserve">                Đất rừng sản xuất áp dụng chung một đơn giá cho tất cả các vị trí</t>
  </si>
  <si>
    <t xml:space="preserve">          IV. BẢNG XÁC ĐỊNH CÁC VỊ TRÍ ĐẤT NÔNG NGHIỆP TRÊN ĐỊA BÀN HUYỆN TUY ĐỨC</t>
  </si>
  <si>
    <t>Tên xã</t>
  </si>
  <si>
    <t>- Vị trí 1: Thôn 4, 7</t>
  </si>
  <si>
    <t>- Vị trí 2: Thôn 3</t>
  </si>
  <si>
    <t>- Vị trí 3: Các khu vực còn lại; Các thôn, bon còn lại;</t>
  </si>
  <si>
    <t>- Vị trí 1: Thôn 4, 5, 3,</t>
  </si>
  <si>
    <t>- Vị trí 2: Thôn 2, 1, 6</t>
  </si>
  <si>
    <t>- Vị trí 1: không có</t>
  </si>
  <si>
    <t>- Vị trí 2:không có</t>
  </si>
  <si>
    <t>- Vị trí 2: không có</t>
  </si>
  <si>
    <t xml:space="preserve">- Vị trí 1: </t>
  </si>
  <si>
    <t>- Vị trí 2:</t>
  </si>
  <si>
    <t xml:space="preserve">- Vị trí 2: </t>
  </si>
  <si>
    <t>- Vị trí 1: Thôn 2</t>
  </si>
  <si>
    <t>- Vị trí 2: Bon Bu N’drung</t>
  </si>
  <si>
    <t>- Vị trí 1: Bon Bu Gia</t>
  </si>
  <si>
    <t>- Vị trí 2: Bon Bu KRắk</t>
  </si>
  <si>
    <t>2. Vị trí đất trồng cây hàng năm khác</t>
  </si>
  <si>
    <t>Stt</t>
  </si>
  <si>
    <t>- Vị trí 1: Thôn 4, 8, 9, 1, 7, 10, 6, Đăk M’Rê, Đăk R’Tăng</t>
  </si>
  <si>
    <t>- Vị trí 2: Thôn 3, Đăk Soun, Đăk M’Rang</t>
  </si>
  <si>
    <t>- Vị trí 1: Thôn 4, 3,</t>
  </si>
  <si>
    <t>- Vị trí 2: Thôn 2, 1</t>
  </si>
  <si>
    <t>- Vị trí 1: Thôn 7, Tân Bình, Bon Điêng Đu</t>
  </si>
  <si>
    <t>Vị trí 1: Thôn Tân Bình, Bon Điêng Đu</t>
  </si>
  <si>
    <t>Sáp nhập toàn bộ thôn 7 với toàn bộ thôn Tân Bình để thành lập thôn Tân Bình mới</t>
  </si>
  <si>
    <t>- Vị trí 2: Bon Phi Lơ Te, Phi Lơ Te 1</t>
  </si>
  <si>
    <t>- Vị trí 1: Thôn 1, 4, 5</t>
  </si>
  <si>
    <t>- Vị trí 2: Thôn 6</t>
  </si>
  <si>
    <t>- Vị trí 1: Thôn 1, 2, 3, 4, 5, 6, 7, 8, 9</t>
  </si>
  <si>
    <t>- Vị trí 2: Thôn Tuy Đức</t>
  </si>
  <si>
    <t>- Vị trí 1: Thôn Bon Bu Dăr</t>
  </si>
  <si>
    <t>- Vị trí 2: Bon Đăk Huýt</t>
  </si>
  <si>
    <t>- Vị trí 1: Thôn 4, 3, 2</t>
  </si>
  <si>
    <t>- Vị trí 2: Thôn 5</t>
  </si>
  <si>
    <t>- Vị trí 1: Bon Bu Dăr</t>
  </si>
  <si>
    <t>- Vị trí 2: Thôn Bu Sóp</t>
  </si>
  <si>
    <t>- Vị trí 1: Thôn 4, 5, 3</t>
  </si>
  <si>
    <t>- Vị trí 2: Thôn 2</t>
  </si>
  <si>
    <t>- Vị trí 2: Bon Đắk Huýt</t>
  </si>
  <si>
    <t xml:space="preserve">            V. BẢNG XÁC ĐỊNH CÁC VỊ TRÍ ĐẤT NÔNG NGHIỆP TRÊN ĐỊA BÀN HUYỆN ĐẮK GLONG</t>
  </si>
  <si>
    <t>Quảng Khê</t>
  </si>
  <si>
    <t>Vị trí 1:  Thôn Đăk Nang</t>
  </si>
  <si>
    <t>Vị trí 1: Thôn Đắk Nang</t>
  </si>
  <si>
    <t>Vị trí 2: Thôn 3 (Bon K'Nur)</t>
  </si>
  <si>
    <t>Vị trí 3: Các thôn, bon còn lại</t>
  </si>
  <si>
    <t>Đắk Ha</t>
  </si>
  <si>
    <t>Vị trí 1: Thôn 4,5</t>
  </si>
  <si>
    <t>Quảng Sơn</t>
  </si>
  <si>
    <t>Vị trí 2: Thôn 1,2</t>
  </si>
  <si>
    <t>Đắk Som</t>
  </si>
  <si>
    <t>Vị trí 3: Các thôn còn lại</t>
  </si>
  <si>
    <t>Vị trí 1: Thôn 4</t>
  </si>
  <si>
    <t>Quảng Hòa</t>
  </si>
  <si>
    <t>Vị trí 2: Thôn Đăk Snao</t>
  </si>
  <si>
    <t>Vị trí 2: Thôn Đắk Snao</t>
  </si>
  <si>
    <t>Đắk Plao</t>
  </si>
  <si>
    <t>Vị trí 3: Các thôn bon còn lại</t>
  </si>
  <si>
    <t xml:space="preserve">Vị trí 1: </t>
  </si>
  <si>
    <t>Vị trí 2: Thôn 1, 2, 3, 4</t>
  </si>
  <si>
    <t>Đắk R'Măng</t>
  </si>
  <si>
    <t>Vị trí 1: Thôn 5, 6</t>
  </si>
  <si>
    <t>Vị trí 2: Bon Sa Ú</t>
  </si>
  <si>
    <t>Vị trí 3: Còn lại</t>
  </si>
  <si>
    <t>Vị trí 2: Thôn 6, 7, 8, 9</t>
  </si>
  <si>
    <t>Vị trí 1: Thôn 3( B Tong) 4,5</t>
  </si>
  <si>
    <t>Vị trí 1: Thôn 3, 4, 5</t>
  </si>
  <si>
    <t>Vị trí 2: Thôn 1, 2</t>
  </si>
  <si>
    <t>Vị trí 1: Thôn 9 (Bon BDơng), Thôn Đăk Lang</t>
  </si>
  <si>
    <t>Vị trí 2: Ka La Yu, R'Dạ</t>
  </si>
  <si>
    <t>Vị trí 1: Thôn 1, 2, 3, 8</t>
  </si>
  <si>
    <t>Vị trí 2: Thôn 6, 7</t>
  </si>
  <si>
    <t>Vị trí 1:  Bon RBút</t>
  </si>
  <si>
    <t>Vị trí 1: Bon RBút</t>
  </si>
  <si>
    <t>Vị trí 2: Bon Glong Phe</t>
  </si>
  <si>
    <t xml:space="preserve">Vị trí 2: </t>
  </si>
  <si>
    <t>Vị trí 3: Tất cả các thôn trên địa bàn xã</t>
  </si>
  <si>
    <t>Vị trí 3: Tất cả các thôn, bon trên địa bàn xã</t>
  </si>
  <si>
    <t>Vị trí 1: Bon Sa Nar, Rơ Sông, Păng Xuôi, Thôn 5, 6</t>
  </si>
  <si>
    <t>Vị trí 1: Bon Sa Nar, Rơ Sông, Păng Xuôi; Thôn 5, 6</t>
  </si>
  <si>
    <t>Vị trí 3: Tất cả các thôn bon còn lại</t>
  </si>
  <si>
    <t>Vị trí 3: Tất cả các thôn, bon còn lại</t>
  </si>
  <si>
    <t xml:space="preserve">Vị trí 3: Tất cả các thôn, bon còn lại </t>
  </si>
  <si>
    <t>Vị trí 1: Các thôn (bon) Ka Nur, Ka La Dạ, Sa Dieng, Ka La Yu, Sa Ú - Dru, Đăk Lang, Quảng Long, Tân Tiến</t>
  </si>
  <si>
    <t>Vị trí 2: Phi Mur, R'Dạ</t>
  </si>
  <si>
    <t>Vị trí 1: Thôn 3,6,7,8</t>
  </si>
  <si>
    <t>Vị trí 3: Tất cả các thôn bon trên địa bàn xã</t>
  </si>
  <si>
    <t>Vị trí 1: Bon Rơ Sông, Păng Xuôi</t>
  </si>
  <si>
    <t>Vị trí 2: Bon Sa Nar, Thôn 5, 6</t>
  </si>
  <si>
    <t>Vị trí 2:  Thôn 10</t>
  </si>
  <si>
    <t>Vị trí 1: Thôn 1, 2, 3</t>
  </si>
  <si>
    <t>Vị trí 2: Thôn 4, 5</t>
  </si>
  <si>
    <t>Vị trí 1: Các thôn (bon) Ka Nur, Đăk Lang, Tân Tiến</t>
  </si>
  <si>
    <t>Vị trí 1:  Sa Dieng, Ka La Yu, Sa Ú - Dru</t>
  </si>
  <si>
    <t>Vị trí 1: Sa Dieng, Ka La Yu, Sa Ú - Dru</t>
  </si>
  <si>
    <t>Vị trí 1: Thôn 4, 5</t>
  </si>
  <si>
    <t>Vị trí 2: Bon Ndoh</t>
  </si>
  <si>
    <t>Vị trí 2: Thôn 5, Bon Păng Xuôi</t>
  </si>
  <si>
    <t>Vị trí 2: Tất cả các thôn bon trên địa bàn xã</t>
  </si>
  <si>
    <t xml:space="preserve">Vị trí 3: </t>
  </si>
  <si>
    <t>Vị trí 3: Thôn còn lại</t>
  </si>
  <si>
    <t xml:space="preserve">         VI. BẢNG XÁC ĐỊNH CÁC VỊ TRÍ ĐẤT NÔNG NGHIỆP TRÊN ĐỊA BÀN HUYỆN ĐẮK SONG</t>
  </si>
  <si>
    <t> STT</t>
  </si>
  <si>
    <t>Tên xã/thị trấn</t>
  </si>
  <si>
    <t>Vị trí đất giai đoạn 2015-2020</t>
  </si>
  <si>
    <t>Vị trí 1: Thôn 6</t>
  </si>
  <si>
    <t>Sáp nhập toàn bộ thôn 1 với toàn bộ thôn 2 và toàn bộ thôn 3 để thành lập thôn Bình An mới</t>
  </si>
  <si>
    <t>Vị trí 2: Thôn 3</t>
  </si>
  <si>
    <t>Vị trí 3: Thôn 1, thôn  2, thôn 7, thôn  8, thôn  9, thôn 10, thôn 11</t>
  </si>
  <si>
    <t>Vị trí 3: Thôn Bình An, thôn 7, thôn  8, thôn  9, thôn 10, thôn 11</t>
  </si>
  <si>
    <t>Vị trí 1: Đầm Giỏ, Đắk Thốt</t>
  </si>
  <si>
    <t>Sáp nhập 1 phần thôn 3 với toàn bộ thôn 2 để thành lập thôn 2 mới; sáp nhập phần còn lại thôn 3 với toàn bộ thôn 4 để thành lập thôn 3 mới; sáp nhập toàn bộ thôn 5 với với toàn bộ thôn 6 để thành lập thôn 5 mới; sáp nhập một phần thôn 8 với toàn bộ thôn 7 để thành lập thôn 7 mới</t>
  </si>
  <si>
    <t>Vị trí 2:  Thôn 3, thôn 7</t>
  </si>
  <si>
    <t>Vị trí 2:  Thôn 7</t>
  </si>
  <si>
    <t>Vị trí 3: Thôn 2, 4, 5, 6, 8</t>
  </si>
  <si>
    <t>Vị trí 3: Thôn 2, 3, 5, 8</t>
  </si>
  <si>
    <t>Vị trí 1: Thuận Lợi</t>
  </si>
  <si>
    <t>Sáp nhập một phần thôn Thuận Hưng với một phần thôn Thuận Đồng và toàn bộ thôn Thuận Hải để thành lập thôn Thuận Hải mới; sáp nhập toàn bộ thôn Thuận Tình với phần còn lại thôn Thuận Hưng và phần còn lại thôn Thuận Đồng để thành lập thôn Thuận Tình mới</t>
  </si>
  <si>
    <t>Vị trí 2: Thuận Hưng</t>
  </si>
  <si>
    <t>Vị trí 2: Thuận Hải; Thuận Tình</t>
  </si>
  <si>
    <t>Vị trí 3: Vị trí còn lại</t>
  </si>
  <si>
    <t>Vị trí 1: Bon Ta Mung, bon Păng Sim</t>
  </si>
  <si>
    <t>Vị trí 1: Bon Ta Mung, Bon Păng Sim</t>
  </si>
  <si>
    <t>Sáp nhập toàn bộ Bon Bu N'Jang với toàn bộ Bon Bu Bơ để thành lập Bon N'Jang Bơ mới; sáp nhập toàn bộ Bon Boong Ding với toàn bộ Bon Jâng Plây 1 để thành lập Bon Ding Plei mới; sáp nhập một phần thôn 7 với toàn bộ Bon Jâng Plây 3 để thành lập Bon Jâng Plây 3 mới; sáp nhập phần còn lại thôn 7 với toàn bộ thôn 10 để thành lập thôn 10 mới; sáp nhập toàn bộ thôn 8 với thôn 9 để thành lập thôn 8 mới; sáp nhập toàn bộ Bon Păng Sim với toàn bộ thôn 11 để thành lập Bon Păng Sim mới</t>
  </si>
  <si>
    <t>Vị trí 2: Thôn 11, Pơng plei 2, Pơng Plei 1, Bu Dah</t>
  </si>
  <si>
    <t>Vị trí 2: Bon: Pơng plei 2, Pơng Plei 1, Bu Dah</t>
  </si>
  <si>
    <t>Vị trí 3: Thôn 1, 6, 7, 8, 9, 10, Bu Bơ, Bu Bang, Bong Dinh, Pơng plei 3</t>
  </si>
  <si>
    <t>Vị trí 3: Thôn: 1, 6, 8, 10; Bon: N'Jang Bơ, Bu Bang, Ding Plei, Pơng plei 3, Jâng Plây 3</t>
  </si>
  <si>
    <t>Vị trí 1: Thôn Hà Nam Ninh, thôn Đăk Sơn 1, Thôn 4,  Bon Ja Ry</t>
  </si>
  <si>
    <t>Vị trí 1: Thôn Hà Nam Ninh, Thôn Đắk Sơn 1, Thôn 4, Bon BuJri</t>
  </si>
  <si>
    <t>Sáp nhập toàn bộ thôn 4 với toàn bộ thôn 5 để thành lập thôn 4 mới; sáp nhập toàn bộ Bon Blân với toàn bộ Bon Mpôl để thành lập Bon A3 mới; sáp nhập một phần thôn 3A3 với toàn bộ Bon RLông để thành lập Bon RLông mới; sáp nhập phần còn lại thôn 3A3 với toàn bộ Bon Ja Ry để thành lập Bon Bujri mới; sáp nhập toàn bộ thôn E29.1 với toàn bộ thôn E29.2 và toàn bộ thôn E29.3 để thành lập thôn E29 mới</t>
  </si>
  <si>
    <t>Vị trí 2: Bon BLân, Bon M pôl, Bon R lông</t>
  </si>
  <si>
    <t>Vị trí 2: Bon A3, Bon RLông</t>
  </si>
  <si>
    <t>Vị trí 3: Thôn 2E29; Thôn 3E29, thôn 3A3</t>
  </si>
  <si>
    <t>Vị trí 3: Thôn E29</t>
  </si>
  <si>
    <t xml:space="preserve">Vị trí 1: Đăk Kual 4, Đăk RMo </t>
  </si>
  <si>
    <t xml:space="preserve">Vị trí 1: Thôn Đắk Kual 2, Đắk R'mo </t>
  </si>
  <si>
    <t>Sáp nhập toàn bộ thôn Đắk R'mo với toàn bộ thôn Đắk R'mo 1 để thành lập thôn Đắk R'mo mới; Sáp nhập một phần thôn Đắk Kual 5 với toàn bộ thôn Đắk Tiên và toàn bộ thôn Đắk Tiên 1 để thành lập thôn Đắk Tiên mới; Sáp nhập toàn bộ thôn Đắk Kual 1 với toàn bộ thôn Đắk Kual 2 và toàn bộ thôn Đắk Kual 4 để thành lập thôn Đắk Kual 2 mới; Sáp nhập một phần thôn Đắk Kual 5 với toàn bộ thôn Đắk Kual để thành lập thôn Đắk Kual mới;</t>
  </si>
  <si>
    <t>Vị trí 2: Đăk Kual 5</t>
  </si>
  <si>
    <t>Vị trí 2: Thôn Đắk Tiên, Đắk Kual, Đắk Kual 5</t>
  </si>
  <si>
    <t>Vị trí 1: Đăk Hòa 1, Đăk Hòa 2, Tân Bình 1, Tân Bình 2, Rừng Lạnh</t>
  </si>
  <si>
    <t>Vị trí 1: Thôn Đắk Hòa, Tân Bình, Rừng Lạnh</t>
  </si>
  <si>
    <t>Sáp nhập toàn bộ thôn Tân Bình 1 với toàn bộ thôn Tân Bình 2 để thành lập thôn Tân Bình mới; sáp nhập toàn bộ thôn Đắk Hòa 1 với toàn bộ thôn Đắk Hòa 2 để thành lập thôn Đắk Hòa mới; sáp nhập toàn bộ thôn Đắk Sơn 2 với toàn bộ thôn Đắk Sơn 3 để thành lập thôn Đắk Sơn mới</t>
  </si>
  <si>
    <t>Vị trí 2: Đăk Sơn 2, Đăk Sơn 3</t>
  </si>
  <si>
    <t>Vị trí 2: Thôn Đắk Sơn</t>
  </si>
  <si>
    <t>Vị trí 3: Các thôn, buôn còn lại</t>
  </si>
  <si>
    <t xml:space="preserve">2.  Vị trí đất trồng cây hàng năm khác </t>
  </si>
  <si>
    <t>Xác định vị trí giai đoạn 2015-2019</t>
  </si>
  <si>
    <t>TT Đức An</t>
  </si>
  <si>
    <t>Vị trí 1: TDP 1, TDP 2, TDP 3, TDP 4, TDP 5</t>
  </si>
  <si>
    <t>Vị trí 1: TDP 1, TDP 2, TDP 3, TDP 4</t>
  </si>
  <si>
    <t xml:space="preserve">Sáp nhập toàn bộ TDP 3 với một phần TDP 4 và một phần TDP 5 để thành lập TDP 3 mới; sáp nhập phần còn lại TDP 4 với phần còn lại TDP 5 để thành lập TDP 4 mới; sáp nhập toàn bộ TDP 6 với toàn bộ TDP 7 để thành lập TDP 6 mới </t>
  </si>
  <si>
    <t>Vị trí 2: TDP 6, TDP 7, TDP 8</t>
  </si>
  <si>
    <t>Vị trí 2: TDP 6, TDP 8</t>
  </si>
  <si>
    <t>Vị trí 3: Các khu vực còn lại</t>
  </si>
  <si>
    <t>Vị trí 1: Thôn 2, thôn 8, thôn 10</t>
  </si>
  <si>
    <t>Vị trí 1: Thôn 8, thôn 10, Thôn Bình An</t>
  </si>
  <si>
    <t>Vị trí 2: Thôn 3, thôn 7</t>
  </si>
  <si>
    <t>Vị trí 2: Thôn 7</t>
  </si>
  <si>
    <t>Vị trí 3: Thôn 1, thôn 6, thôn 9, thôn 11</t>
  </si>
  <si>
    <t>Vị trí 3: Thôn 6, thôn 9, thôn 11</t>
  </si>
  <si>
    <t>Vị trí 1: Thôn 4, thôn 7, thôn 8</t>
  </si>
  <si>
    <t>Vị trí 1: Thôn 3, thôn 7, thôn 8</t>
  </si>
  <si>
    <t>Sáp nhập một phần thôn 3 với toàn bộ thôn 2 để thành lập thôn 2 mới; sáp nhập phần còn lại thôn 3 với toàn bộ thôn 4 để thành lập thôn 3 mới; sáp nhập toàn bộ thôn 5 với với toàn bộ thôn 6 để thành lập thôn 5 mới; sáp nhập một phần thôn 8 với toàn bộ thôn 7 để thành lập thôn 7 mới</t>
  </si>
  <si>
    <t>Vị trí 2: Đăk Thốt, Đầm Giỏ, thôn 2,  thôn 3</t>
  </si>
  <si>
    <t>Vị trí 2: Đắk Thốt, Đầm Giỏ, Thôn 2</t>
  </si>
  <si>
    <t>Vị trí 3:  Thôn 6, thôn 5</t>
  </si>
  <si>
    <t>Vị trí 3:  Thôn 5</t>
  </si>
  <si>
    <t>Vị trí 1:  Thôn 1, thôn 2, thôn 3, thôn 4, thôn 5, thôn 6, thôn 8, thôn 10</t>
  </si>
  <si>
    <t>Vị trí 1:  Thôn 1, thôn 2, thôn 3, thôn 4, thôn 6, thôn 10</t>
  </si>
  <si>
    <t xml:space="preserve"> Sáp nhập toàn bộ thôn 1 với toàn bộ thôn Đắk Lư để thành lập thôn 1 mới; Sáp nhập toàn bộ thôn 5 với toàn bộ thôn 6 và toàn bộ thôn 8 để thành lập thôn 6 mới; Sáp nhập toàn bộ thôn 3 với toàn bộ thôn Bùng Binh để thành lập thôn 3 mới; </t>
  </si>
  <si>
    <t>Vị trí 2:  Thôn 11</t>
  </si>
  <si>
    <t>Vị trí 1: Thuận Tân, Thuận Lợi, Thuận Hòa, Thuận Nam, Thuận Nghĩa, Thuận Thành</t>
  </si>
  <si>
    <t>Vị trí 1: Thôn Thuận Tân, Thuận Lợi, Thuận Hòa, Thuận Nam, Thuận Nghĩa, Thuận Thành</t>
  </si>
  <si>
    <t xml:space="preserve">Sáp nhập một phần thôn Thuận Tiến với một phần thôn Thuận Tân để thành lập thôn Thuận Tân mới; sáp nhập một phần thôn Thuận Thành với phần còn lại thôn Thuận Tiến với phần còn lại thôn Thuận Tân để thành lập thôn Thuận Thành mới; sáp nhập một phần thôn Thuận Hưng với một phần thôn Thuận Đồng và toàn bộ thôn Thuận Hải để thành lập thôn Thuận Hải mới; sáp nhập toàn bộ thôn Thuận Tình với phần còn lại thôn Thuận Hưng và phần còn lại thôn Thuận Đồng để thành lập thôn Thuận Tình mới; sáp nhập phần còn lại thôn Thuận Thành với toàn bộ thôn Thuận Hòa để thành lập thôn Thuận Hòa mới  </t>
  </si>
  <si>
    <t>Vị trí 2: Thuận Trung, Thuận Bắc, Thuận Tình, Thuận Tiến</t>
  </si>
  <si>
    <t>Vị trí 2: Thôn Thuận Trung, Thuận Bắc, Thuận Tình</t>
  </si>
  <si>
    <t>Vị trí 3: Thuận Bình, Thuận Hải, Thuận Hưng, Thuận Đồng</t>
  </si>
  <si>
    <t>Vị trí 3: Thôn Thuận Bình, Thuận Hải</t>
  </si>
  <si>
    <t>Vị trí 1: Thôn 1, thôn 7, Pơng Plei 3, Ta Mung</t>
  </si>
  <si>
    <t>Vị trí 1: Thôn 1, Jâng Plây 3, Pơng Plei 3, Ta Mung</t>
  </si>
  <si>
    <t>Sáp nhập toàn bộ Bon Bu N'Jang với toàn bộ Bon Bu Bơ để thành lập Bon N'Jang Bơ mới; sáp nhập toàn bộ bon Boong Ding với toàn bộ Bon Jâng Plây 1 để thành lập Bon Ding Plei mới; sáp nhập một phân thôn 7 với toàn bộ Bon Jâng Plây 3 để thành lập bon Jâng Plây 3 mới; sáp nhập phần còn lại thôn 7 với toàn bộ thôn 10 để thành lập thôn 10 mới; sáp nhập toàn bộ thôn 8 với thôn 9 để thành lập thôn 8 mới; sáp nhập toàn bộ Bon Păng Sim với toàn bộ thôn 11 để thành lập Bon Păng Sim mới</t>
  </si>
  <si>
    <t>Vị trí 2: Thôn 8, thôn 9, thôn 10, Prăng Sim, Bu Bơ, thôn 6, Bu Bang</t>
  </si>
  <si>
    <t>Vị trí 2: Thôn 8, thôn 10, Păng Sim, N'Jang Bơ, thôn 6, Bu Bang</t>
  </si>
  <si>
    <t>Vị trí 3: Thôn 11, Pơng plei 2, Pơng Plei 1, Bu Dah, Bong Ding</t>
  </si>
  <si>
    <t>Vị trí 3: Pơng plei 2, Pơng Plei 1, Bu Dah, Ding Plei</t>
  </si>
  <si>
    <t>Vị trí 1: Thôn 3A3, thôn 5, thôn Hà Nam Ninh, thôn Đăk Sơn I</t>
  </si>
  <si>
    <t>Vị trí 1: Thôn 4, thôn Hà Nam Ninh, thôn Đắk Sơn I</t>
  </si>
  <si>
    <t>Vị trí 2: Bon BLân, Bon MPôl, Bon Rlong, Bon Ja Ry, thôn 4</t>
  </si>
  <si>
    <t>Vị trí 2: Bon A3, Bon RLông, Bon BuJri</t>
  </si>
  <si>
    <t>Vị trí 3: Thôn 1E29, thôn 2E29, thôn 3E29</t>
  </si>
  <si>
    <t xml:space="preserve">Vị trí 1: Thôn 7, Đăk Kual, Bu Rwah, </t>
  </si>
  <si>
    <t xml:space="preserve">Vị trí 1: Thôn Đắk Kual, Bu Rwah </t>
  </si>
  <si>
    <t>Sáp nhập toàn bộ Bon N'Jăr với toàn bộ Bon Bu Prâng và toàn bộ Bon Bu N'Drung Lu để thành lập Bon N'Jrang Lu mới; Sáp nhập toàn bộ Bon Bu Đốp và toàn bộ Bon Tu Soay và toàn bộ Bon Bu N'Drung để thành lập Bon Bu N'Drung mới; sáp nhập toàn bộ thôn Đắk Kual 1 với toàn bộ thôn Đắk Kual 2 và toàn bộ thôn Đắk Kual 4 để thành lập thôn Đắk Kual 2 mới; sáp nhập thôn Đắk Kual 3 với toàn bộ thôn Đắk Kual 6 để thành lập thôn Đắk Kual 3 mới; sáp nhập một phần thôn 7 với toàn bộ Bon Bu Boong để thành lập bon Bu Boong mới; sáp nhập phần còn lại thôn 7 với toàn bộ Bon Bu Rwah để thành lập Bon Bu Rwah mới</t>
  </si>
  <si>
    <t>Vị trí 2: Đăk Kual 1, Đăk Kual 2, Đăk Kual 3</t>
  </si>
  <si>
    <t>Vị trí 2: Thôn Đắk Kual 2, Đắk Kual 3</t>
  </si>
  <si>
    <t>Vị trí 3:  Thôn Đăk Kual: 4, 5, 6, bon:  Bu bong, Tu Suay, Bu Dop, Bu N’Drung Lu, Bu N’Drung, Bon Bu  N’Ja</t>
  </si>
  <si>
    <t>Vị trí 3: Thôn: Đắk Kual 5, Đắk Tiên; Bon: Bu Boong, N'Jrang Lu, Bu N’Drung, Bon Bu N’Ja</t>
  </si>
  <si>
    <t>Sáp nhập toàn bộ thôn Tân Bình 1 với toàn bộ thôn Tân Bình 2 để thành lập thôn Tân Bình; sáp nhập toàn bộ thôn Đắk Hòa 1 với toàn bộ thôn Đắk Hòa 2 để thành lập thôn Đắk Hòa mới; sáp nhập toàn bộ thôn Đắk Sơn 2 với toàn bộ thôn Đắk Sơn 3 để thành lập thôn Đắk Sơn mới</t>
  </si>
  <si>
    <t xml:space="preserve">Vị trí 2: Thôn Đắk Sơn </t>
  </si>
  <si>
    <t xml:space="preserve">3. Vị trí đất trồng cây lâu năm </t>
  </si>
  <si>
    <t>Đơn vị hành chính</t>
  </si>
  <si>
    <t xml:space="preserve">Sáp nhập toàn bộ TDP 3 với một phần TDP 4 và một phần TDP 5 để thành lập TDP 3 mới; sáp nhập phần còn lại TDP 4 với phần còn lại TDP 5 để thành lập TDP 4; sáp nhập toàn bộ TDP 6 với toàn bộ TDP 7 để thành lập TDP 6 mới </t>
  </si>
  <si>
    <t>Vị trí 1: Thôn 7, thôn 8, thôn 9, thôn 10, thôn 11</t>
  </si>
  <si>
    <t>Sáp nhập thôn 1 với toàn bộ thôn 2 và thôn 3 để thành lập thôn Bình An mới</t>
  </si>
  <si>
    <t>Vị trí 2: Thôn 1, thôn 2,  thôn 3, thôn 6</t>
  </si>
  <si>
    <t>Vị trí 2: Thôn Bình An, thôn 6</t>
  </si>
  <si>
    <t>Sáp nhập 1 phần thôn 3 với toàn bộ thôn 2 để thành lập thôn 2 mới; sáp nhập phần còn lại thôn 3 với toàn thể thôn 4 để thành lập thôn 3 mới; sáp nhập toàn bộ thôn 5 với với toàn bộ thôn 6 để thành lập thôn 5 mới; sáp nhập một phần thôn 8 với toàn bộ thôn 7 để thành lập thôn 7 mới</t>
  </si>
  <si>
    <t>Vị trí 2: Đăk Thốt, Đầm Giỏ, thôn 2, thôn 3</t>
  </si>
  <si>
    <t>Vị trí 2: Thôn Đắk Thốt, Đầm Giỏ, thôn 2</t>
  </si>
  <si>
    <t>Vị trí 3:  Thôn 5, thôn 6</t>
  </si>
  <si>
    <t>Vị trí 3: Thôn 5</t>
  </si>
  <si>
    <t>Vị trí 1: Thôn 1, thôn 2 , thôn 3, thôn 4, thôn 5, thôn 6, thôn 8</t>
  </si>
  <si>
    <t>Vị trí 1: Thôn 1, thôn 2 , thôn 3, thôn 4, thôn 6</t>
  </si>
  <si>
    <t>Sáp nhập toàn bộ thôn 5 với toàn bộ thôn 6 và toàn bộ thôn 8 để thành lập thôn 6 mới</t>
  </si>
  <si>
    <t>Vị trí 2:  Thôn 11, thôn 10</t>
  </si>
  <si>
    <t>Vị trí 1: Thuận Tân, Thuận Lợi, Thuận Bình,Thuận Nghĩa, Thuận Thành</t>
  </si>
  <si>
    <t xml:space="preserve">Sáp nhập toàn bộ thôn Thuận Tiến với một phần thôn Thuận Tân để thành lập thôn Thuận Tân mới; sáp nhập một phần thôn Thuận Thành với phần còn lại thôn Thuận Tiến với phần còn lại thôn Thuận Tân để thành lập thôn Thuận Thành mới; sáp nhập một phần thôn Thuận Hưng với một phần thôn Thuận Đồng và toàn bộ thôn Thuận Hải để thành lập thôn Thuận Hải mới; sáp nhập toàn bộ thôn Thuận Tình với phần còn lại thôn Thuận Hưng và phần còn lại thôn Thuận Đồng để thành lập thôn Thuận Tình mới; sáp nhập phần còn lại thôn Thuận Thành với toàn bộ thôn Thuận Hòa để thành lập thôn Thuận Hòa mới  </t>
  </si>
  <si>
    <t>Vị trí 2: Thuận Trung, Thuận Bắc, Thuận Tình, Thuận Tiến, Thuận Nam, Thuận Hòa</t>
  </si>
  <si>
    <t>Vị trí 2: Thuận Trung, Thuận Bắc, Thuận Tình, Thuận Nam, Thuận Hòa</t>
  </si>
  <si>
    <t>Vị trí 3: Thuận Bình, Thuận Hải</t>
  </si>
  <si>
    <t>Vị trí 1: Thôn 1, Bon: Jâng Plây 3, Pơng Plei 3, Ta Mung</t>
  </si>
  <si>
    <t>Vị trí 2: Thôn 8, thôn 10, thôn 6; Bon: Păng Sim, N'Jang Bơ, Bu Bang</t>
  </si>
  <si>
    <t>Vị trí 3: Bon: Pơng plei 2, Pơng Plei 1, Bu Dah, Ding Plei</t>
  </si>
  <si>
    <t>Vị trí 1: Thôn 3A3, thôn Hà Nam Ninh, thôn Đăk Sơn 1, Thôn 5, Thôn 4</t>
  </si>
  <si>
    <t>Vị trí 1: Thôn Hà Nam Ninh, thôn Đắk Sơn 1, Thôn 4</t>
  </si>
  <si>
    <t xml:space="preserve">Vị trí 2: Bon Blan, Bon M pôl, bon Rlong, thôn 2E29, bon Ja ry, </t>
  </si>
  <si>
    <t xml:space="preserve">Vị trí 2: Bon A3, Bon RLông, Bon BuJri </t>
  </si>
  <si>
    <t>Vị trí 3: Thôn 1E29, thôn 3E29</t>
  </si>
  <si>
    <t>Vị trí 1: Thôn 7, Đăk Kual : 1, 2, 3, 4, 6, bon Bu Rwah, Bu Dop, Bu N’ Drung</t>
  </si>
  <si>
    <t>Vị trí 1: Thôn: Đắk Kual 2, Đắk Kual 3; Bon: Bu Rwah, Bu N'Drung, Bu Boong</t>
  </si>
  <si>
    <t>Vị trí 2: Thôn  Đăk Kual 5, Bu N’ Drung lu , Bprang, bu N’Ja</t>
  </si>
  <si>
    <t>Vị trí 2: Thôn: Đắk Kual 5, Đắk Kual, Đắk Tiên; Bon: N'Jrang Lu, Bprang, bu N’Ja</t>
  </si>
  <si>
    <t>Vị trí 1: Đăk Sơn 2, Đăk Sơn 3</t>
  </si>
  <si>
    <t>Vị trí 1: Thôn Đắk Sơn</t>
  </si>
  <si>
    <t>Vị trí 2: Đăk Hòa 1, Đăk Hòa 2, Tân Bình 1, Tân Bình 2, Rừng Lạnh</t>
  </si>
  <si>
    <t>Vị trí 2: Thôn: Đắk Hòa, Tân Bình, Rừng Lạnh</t>
  </si>
  <si>
    <t xml:space="preserve">Vị trí 1: TDP 1, TDP 2, TDP 3, TDP 5, </t>
  </si>
  <si>
    <t xml:space="preserve">Vị trí 1: TDP 1, TDP 2, TDP 3, TDP 4 </t>
  </si>
  <si>
    <t>Vị trí 1: Thôn 6, thôn 7, thôn 9, thôn 11</t>
  </si>
  <si>
    <t>Vị trí 2: Thôn 1, thôn 2</t>
  </si>
  <si>
    <t>Vị trí 2: Thôn Bình An</t>
  </si>
  <si>
    <t>Vị trí 3: Thôn 3, thôn 8, thôn 10</t>
  </si>
  <si>
    <t>Vị trí 3: Thôn 8, thôn 10</t>
  </si>
  <si>
    <t>Vị trí 1: Đầm Giỏ, Thôn 4, thôn 7, thôn 8</t>
  </si>
  <si>
    <t>Vị trí 1: Thôn Đầm Giỏ, Thôn 3, thôn 7, thôn 8</t>
  </si>
  <si>
    <t>Vị trí 2: Đăk Thốt, thôn 2, thôn 3, thôn 5</t>
  </si>
  <si>
    <t>Vị trí 2: Thôn Đắk Thốt, thôn 2, thôn 5</t>
  </si>
  <si>
    <t>Vị trí 3:  Thôn 6</t>
  </si>
  <si>
    <t>Vị trí 1: Thôn 1, thôn 2 , thôn 3, thôn 4, thôn 5, thôn 6, thôn 8, thôn 10</t>
  </si>
  <si>
    <t>Vị trí 1: Thôn 1, thôn 2 , thôn 3, thôn 4, thôn 6, thôn 10</t>
  </si>
  <si>
    <t xml:space="preserve">Sáp nhập toàn bộ thôn Thuận Tiến với một phần thôn Thuận Tân để thành lập thôn Thuận Tân mới; sáp nhập một phần thôn Thuận Thành với phần còn lại thôn Thuận Tiến với phần còn lại thôn Thuận Tân để thành lập thôn Thuận Thành mới; sáp nhập một phần thôn Thuận Hưng với một phần thôn Thuận Đồng và toàn bộ thôn Thuận Hải để thành lập thôn Thuận Hải mới; sáp nhập toàn bộ thôn Thuận Tình với phần còn lại thôn Thuận Hưng và phần còn lại thôn Thuận Đồng để thành lập thôn Thuận Tình mới; sáp nhập phần còn lại thôn Thuận Thành với toàn bộ thôn Thuận Hòa để thành lập thôn thôn Thuận Hòa mới  </t>
  </si>
  <si>
    <t>Vị trí 1: Thôn 1; Bon: Jâng Plây 3, Pơng Plei 3, Ta Mung</t>
  </si>
  <si>
    <t>sáp nhập toàn bộ Bon Bu N'Jang với toàn bộ Bon Bu Bơ để thành lập Bon N'Jang Bơ mới; sáp nhập toàn bộ bon Boong Ding với toàn bộ Bon Jâng Plây 1 để thành lập Bon Ding Plei mới; sáp nhập một phân thôn 7 với toàn bộ Bon Jâng Plây 3 để thành lập bon Jâng Plây 3 mới; sáp nhập phần còn lại thôn 7 với toàn bộ thôn 10 để thành lập thôn 10 mới; sáp nhập toàn bộ thôn 8 với thôn 9 để thành lập thôn 8 mới; sáp nhập toàn bộ Bon Păng Sim với toàn bộ thôn 11 để thành lập Bon Păng Sim mới</t>
  </si>
  <si>
    <t>Vị trí 2: Thôn: 8, 10, 6; Bon: Păng Sim, N'Jang Bơ, Bu Bang</t>
  </si>
  <si>
    <t>Vị trí 1: Thôn Hà Nam Ninh, thôn Đăk Sơn 1, Thôn 4, Bon Rlong, Bon JaRy</t>
  </si>
  <si>
    <t>Vị trí 1: Thôn: Hà Nam Ninh, Đắk Sơn 1, Thôn 4; Bon Rlong, Bon BuJri</t>
  </si>
  <si>
    <t>Vị trí 2: Bon B Lân, Bon Mton</t>
  </si>
  <si>
    <t>Vị trí 2: Bon A3, Bon Mton</t>
  </si>
  <si>
    <t>Vị trí 3: Thôn 5, thôn 3A3, thôn 1E29, thôn 2E 29, thôn 3E29</t>
  </si>
  <si>
    <t>Vị trí 1:  Thôn 7, Đăk Kual : 1, 2, 3, 4, 6, bon Bu Rwah, Bu Dop, Bu N’ Drung lu,Bu N’ Drung, Bprang, bu N’Ja</t>
  </si>
  <si>
    <t>Vị trí 1: Thôn: Đắk Kual 2, Đắk Kual 3; Bon: Bu Rwah, N'Jang Lu, Bu N’Drung, Bprang, bu N’Ja, Bu Boong</t>
  </si>
  <si>
    <t>Vị trí 2:  Thôn  Đăk Kual 5 </t>
  </si>
  <si>
    <t>Vị trí 2: Thôn: Đắk Kual 5, Đắk Tiên, Đắk Kual</t>
  </si>
  <si>
    <t>Vị trí 1: Thôn: Đắk Hòa, Tân Bình, Rừng Lạnh</t>
  </si>
  <si>
    <t xml:space="preserve">         VII. BẢNG XÁC ĐỊNH CÁC VỊ TRÍ ĐẤT NÔNG NGHIỆP TRÊN ĐỊA BÀN HUYỆN CƯ JÚT</t>
  </si>
  <si>
    <t xml:space="preserve">        1. Vị trí đất trồng lúa</t>
  </si>
  <si>
    <t xml:space="preserve">VT1: Khu vực đồng Không tên, đồng ông Khấn, đồng Chua A, đồng Chua B, đồng Cống sập, đồng Bon U2.                                              </t>
  </si>
  <si>
    <t>VT2: Khu vực đồng tổ dân phố 3, đồng Ngàn Phương.</t>
  </si>
  <si>
    <t>VT3: Các khu vực còn lại</t>
  </si>
  <si>
    <t>VT1: Khu vực phụ cận kênh tưới đập Đăk Drông, đập Ea Diêr</t>
  </si>
  <si>
    <t>VT2: Các khu vực còn lại</t>
  </si>
  <si>
    <t>VT1: Khu vực đồng không tên, đồng Ma Sơ, đồng Y Siêng</t>
  </si>
  <si>
    <t xml:space="preserve">VT1: Các khu vực vùng phụ cận kênh tưới Ea Pô </t>
  </si>
  <si>
    <t>Sáp nhập một phần thôn Tân Thành với toàn bộ thôn Phú Sơn để thành lập thôn Phú Sơn mới; Sáp nhập phần còn lại thôn Tân Thành với toàn bộ thôn Thanh Nam để thành lập thôn Thanh Nam mới; Thành lập thôn Ba Tầng trên cơ sở cụm dân cư Ba tầng</t>
  </si>
  <si>
    <t xml:space="preserve">VT2: Đất khu vực các thôn: Nhà Đèn, thôn 1, Nam Tiến, Suối Tre, Tân Thành, cụm Thác Lào, cụm 3 tầng; các khu vực ngoài khu dân cư thuộc các thôn: Quyết Tâm, Thanh Tâm, Thanh Sơn, Thanh Xuân, Thanh Tâm, Thanh Nam, Hợp Tân, Trung Sơn, Phú Sơn, Tân Sơn, Tân Tiến, Bằng Sơn, Cao Lạng, Hợp Thành, Bình Minh, Đăk Thanh . Khu vực giáp ranh giới xã Nam Dong     </t>
  </si>
  <si>
    <t xml:space="preserve">VT2: Đất khu vực các thôn: Nhà Đèn, thôn 1, Nam Tiến, Suối Tre, cụm Thác Lào, thôn Ba tầng; các khu vực ngoài khu dân cư thuộc các thôn: Quyết Tâm, Thanh Tâm, Thanh Sơn, Thanh Xuân, Thanh Tâm, Thanh Nam, Hợp Tân, Trung Sơn, Phú Sơn, Tân Sơn, Tân Tiến, Bằng Sơn, Cao Lạng, Hợp Thành, Bình Minh, Đăk Thanh. Khu vực giáp ranh giới xã Nam Dong     </t>
  </si>
  <si>
    <t>VT2: Các khu vực trên toàn xã</t>
  </si>
  <si>
    <t>VT1: Khu vực cánh đồng thôn 1, thôn 2.</t>
  </si>
  <si>
    <t>VT2: Khu vực ngàn Phương</t>
  </si>
  <si>
    <t>VT1: Các khu vực phụ cận tuyến kênh tưới đập Đăk Diêr</t>
  </si>
  <si>
    <t>VT1: Khu vực cánh đồng thuộc thôn 7</t>
  </si>
  <si>
    <t>VT2: Khu vực cánh đồng thuộc thôn 8, thôn 6</t>
  </si>
  <si>
    <t>2. Vị trí đất trồng cây lâu năm, cây hàng năm</t>
  </si>
  <si>
    <t xml:space="preserve">VT1: Đất khu vực các tổ dân phố: 1, 2, 3, 4, 5, 6, 7, 8, 9, 11 và 03 Bon: U1, U2, U3. Khu vực Tia Sáng, khu vực Nhà máy Điều.                                               </t>
  </si>
  <si>
    <t>VT2: Đất các khu vực: Núi lửa, khu vực giáp đường tỉnh lộ 4 (từ Dốc 500 đến giáp Krông Nô)</t>
  </si>
  <si>
    <t xml:space="preserve">VT1: Đất các khu vực thôn: 1, 2, 3, 4, 5, 6. 7, 8, 9, 10, 11, 12, 13, 14, 15, 16, 17, 18, 19, 20; Bon U Saroong. Khu vực cánh giáp xã Nam Dong   </t>
  </si>
  <si>
    <t xml:space="preserve">VT1: Đất các khu vực thôn: 3, 4, 5, 6. 7, 8, 9, 10, 11, 12, 13, 14, 15, 16, 17, 18, 19, 20; Bon U Sroong, thôn Cao Lạng. Khu vực cánh giáp xã Nam Dong   </t>
  </si>
  <si>
    <t>Sáp nhập toàn bộ thôn 1 với toàn bộ thôn 2 để thành lập thôn Cao Lạng mới; Sáp nhập một phần thôn 15 với một phần thôn 14 vào Bôn U Sroong để thành lập Bon U Sroong mới; Sáp nhập một phần thôn 15 vào phần còn lại của thôn 14 để thành lập thôn 14 mới; phần còn lại thôn 15 thành lập thôn 15 mới</t>
  </si>
  <si>
    <t>VT2: Khu vực ngoài các khu dân cư nằm trên các trục giao thông liên xã, liên thôn</t>
  </si>
  <si>
    <t xml:space="preserve">VT1: Đất khu vực các thôn: 1, 2, 3, 4, 5, 6, 7, 8, 9, 10, 11, 12, 13, 14, 15 và 04 buôn: Buôn Nui, Buôn Buôr, Buôn Trum, Buôn Ea Pô   </t>
  </si>
  <si>
    <t xml:space="preserve">VT2: Khu vực đồi Cô đơn. </t>
  </si>
  <si>
    <t xml:space="preserve">VT1: Đất khu vực các thôn: Quyết Tâm, Thanh Tâm, Thanh Sơn, Thanh Xuân, Thanh Tâm, Thanh Nam, Hợp Tân, Trung Sơn, Phú Sơn, Tân Sơn, Tân Tiến, Bằng Sơn, Cao Lạng, Hợp Thành, Bình Minh, Đăk Thanh. Khu vực giáp ranh giới xã Nam Dong      </t>
  </si>
  <si>
    <t xml:space="preserve">VT1: Đất khu vực các thôn: Quyết Tâm, Thanh Tâm, Thanh Sơn, Thanh Xuân, Thanh Tâm, Thanh Nam, Hợp Tân, Trung Sơn, Phú Sơn, Tân Sơn, Tân Tiến, Bằng Sơn, Cao Lạng, Hợp Thành, Bình Minh, Đắk Thanh. Khu vực giáp ranh giới xã Nam Dong      </t>
  </si>
  <si>
    <t>Sáp nhập một phần thôn Tân Thành với toàn bộ thôn Phú Sơn để thành lập thôn Phú Sơn mới; Sáp nhập phần còn lại thôn Tân Thành với toàn bộ thôn Thanh Nam để thành lập thôn Thanh Nam mới;</t>
  </si>
  <si>
    <t xml:space="preserve">VT2: Đất khu vực các thôn: Nhà Đèn, thôn 1, Nam Tiến, Suối Tre, Tân Thành, cụm Thác Lào, cụm 3 tầng; các khu vực ngoài khu dân cư thuộc các thôn: Quyết Tâm, Thanh Tâm, Thanh Sơn, Thanh Xuân, Thanh Tâm, Thanh Nam, Hợp Tân, Trung Sơn, Phú Sơn, Tân Sơn, Tân Tiến, Bằng Sơn, Cao Lạng, Hợp Thành, Bình Minh, Đăk Thanh . Khu vực giáp ranh giới xã Nam Dong       </t>
  </si>
  <si>
    <t xml:space="preserve">VT2: Đất khu vực các thôn: Nhà Đèn, thôn 1, Nam Tiến, Suối Tre, Tân Thành, cụm Thác Lào, thôn Ba Tầng; các khu vực ngoài khu dân cư thuộc các thôn: Quyết Tâm, Thanh Tâm, Thanh Sơn, Thanh Xuân, Thanh Tâm, Thanh Nam, Hợp Tân, Trung Sơn, Phú Sơn, Tân Sơn, Tân Tiến, Bằng Sơn, Cao Lạng, Hợp Thành, Bình Minh, Đắk Thanh. Khu vực giáp ranh giới xã Nam Dong       </t>
  </si>
  <si>
    <t>Thành lập thôn Ba Tầng trên cơ sở cụm dân cư Ba tầng</t>
  </si>
  <si>
    <t xml:space="preserve">VT1: Đất khu vực các thôn: Trung tâm, thôn 1, 2, 3, 4, 5, 6, 7, 8, 9, 10, 11, 13, 14, 15, thôn Tân Ninh, thôn Tân Bình. Khu vực giáp 4 xã:  Ea Pô, Đăk Drông, Đăk Wil, Nam Dong. Khu vực ngoài khu dân cư thôn Tân Ninh.   </t>
  </si>
  <si>
    <t>VT2: Đất khu vực các thôn 12, 16, Khu vực ngoài khu dân cư các thôn: 13, 15</t>
  </si>
  <si>
    <t>VT3: Đất khu vực ngoài khu dân cư thôn 12, 16, Các khu vực còn lại</t>
  </si>
  <si>
    <t xml:space="preserve">VT1: Đất khu vực các thôn: 1, 2, 3, 4, 5, 6. </t>
  </si>
  <si>
    <t>VT2: Khu vực Ngàn Phương, Quách Đại Hảo, Đá chẻ</t>
  </si>
  <si>
    <t xml:space="preserve">VT1: Đất khu vực các thôn: 1, 2, 3, 4, 5, 6. 7, 8, 9, 10, 11, 12.  </t>
  </si>
  <si>
    <t>VT2: Đất ngoài khu dân cư của các thôn trên toàn xã nằm dọc theo các tuyến đường liên xã, liên thôn</t>
  </si>
  <si>
    <t xml:space="preserve">VT1: Đất xen kẻ trong khu dân cư của các thôn: Trung Tâm, thôn Hà Thông, Thái Học, Đồi Mây, thôn 1, 2, 3, 4, 5, 6, 7, 8, 9, 18, Buôn Trum. Khu vực giáp ranh xã Nam Dong.    </t>
  </si>
  <si>
    <t xml:space="preserve">VT1: Đất xen kẻ trong khu dân cư của các thôn: Trung Tâm, Hà Thông, Thái Học, Đồi Mây, thôn 1, 2, 5, 6, 7, 8, 9, 18, Buôn Knã, Buôn Trum. Khu vực giáp ranh xã Nam Dong.    </t>
  </si>
  <si>
    <t>Sáp nhập toàn bộ thôn 4 với toàn bộ thôn 5 để thành lập thôn 5 mới; Sáp nhập một phần thôn 2 với toàn bộ thôn Buôn Knã để thành lập thôn Buôn Knã; Sáp nhập phần còn lại thôn 2 với toàn bộ thôn 3 để thành lập thôn 2 mới;</t>
  </si>
  <si>
    <t>3. Vị trí đất nuôi trồng thủy sản</t>
  </si>
  <si>
    <t xml:space="preserve">VT1: Đất khu vực các tổ dân phố: 1, 2, 3, 4, 5, 6, 7, 8, 9, 11 và 03 Bon: U1, U2, U3. Khu vực đồng Không tên, đồng ông Khấn, đồng Chua A, đồng Chua B, đồng Cống sập, đồng Bon U2; khu vực Tia Sáng.                                              </t>
  </si>
  <si>
    <t xml:space="preserve">VT1: Đất khu vực các tổ dân phố: 1, 2, 3, 4, 5, 6, 7, 8, 9, 11 và 03 Bon: U1, U2, U3. Khu vực đồng Không tên, đồng ông Khấn, đồng Chua A, đồng Chua B, đồng Cống sập, đồng Bon U2; khu vực Tia Sáng                                             </t>
  </si>
  <si>
    <t>VT2: Khu vực Ngàn Phương.</t>
  </si>
  <si>
    <t>VT2: Khu vực Ngàn Phương</t>
  </si>
  <si>
    <t xml:space="preserve">VT1: Đất xen kẻ trong các khu dân cư toàn xã </t>
  </si>
  <si>
    <t xml:space="preserve">VT1: Đất khu vực các thôn: 1, 2, 3, 4, 5, 6, 7, 8, 9, 10, 11, 12, 13, 14, 15 và 04 buôn: Buôn Nui, Buôn Buôr, Buôn Trum, Buôn Ea Pô. Khu vực đồng không tên, đồng Ma Sơ, đồng Y Siêng  </t>
  </si>
  <si>
    <t xml:space="preserve">VT1: Đất khu vực các thôn: Quyết Tâm, Thanh Tâm, Thanh Sơn, Thanh Xuân, Thanh Tâm, Thanh Nam, Hợp Tân, Trung Sơn, Phú Sơn, Tân Sơn, Tân Tiến, Bằng Sơn, Cao Lạng, Hợp Thành, Bình Minh, Đăk Thanh.            </t>
  </si>
  <si>
    <t xml:space="preserve">VT1: Đất khu vực các thôn: Quyết Tâm, Thanh Tâm, Thanh Sơn, Thanh Xuân, Thanh Tâm, Thanh Nam, Hợp Tân, Trung Sơn, Phú Sơn, Tân Sơn, Tân Tiến, Bằng Sơn, Cao Lạng, Hợp Thành, Bình Minh, Đắk Thanh           </t>
  </si>
  <si>
    <t xml:space="preserve">VT2: Các khu vực ngoài khu dân cư thuộc các thôn: Quyết Tâm, Thanh Tâm, Thanh Sơn, Thanh Xuân, Thanh Tâm, Thanh Nam, Hợp Tân, Trung Sơn, Phú Sơn, Tân Sơn, Tân Tiến, Bằng Sơn, Cao Lạng, Hợp Thành, Bình Minh, Đăk Thanh   </t>
  </si>
  <si>
    <t xml:space="preserve">VT2: Các khu vực ngoài khu dân cư thuộc các thôn: Quyết Tâm, Thanh Tâm, Thanh Sơn, Thanh Xuân, Thanh Tâm, Thanh Nam, Hợp Tân, Trung Sơn, Phú Sơn, Tân Sơn, Tân Tiến, Bằng Sơn, Cao Lạng, Hợp Thành, Bình Minh, Đắk Thanh   </t>
  </si>
  <si>
    <t xml:space="preserve">VT1:các thôn: Trung tâm, thôn 1, 2, 3, 4, 5, 6, 7, 8, 9, 10, 11, 12, 13, 14, 15, 16, thôn Tân Ninh, thôn Tân Bình. Khu vực ngoài khu dân cư thôn Tân Ninh.   </t>
  </si>
  <si>
    <t xml:space="preserve">VT2: Khu vực ngoài khu dân cư các thôn: 12, 13, 15, 16    </t>
  </si>
  <si>
    <t>VT1:  các thôn: 1, 2, 3, 4, 5, 6. Khu vực cánh đồng thôn 1, thôn 2.</t>
  </si>
  <si>
    <t>VT1:  các thôn: 1, 2, 3, 4, 5, 6. Khu vực cánh đồng thôn 1, thôn 2</t>
  </si>
  <si>
    <t>VT1: Đất các khu vực toàn xã</t>
  </si>
  <si>
    <t xml:space="preserve">VT1: các thôn: Trung Tâm, thôn Hà Thông, Thái Học, Đồi Mây, thôn 1, 2, 3, 4, 5, 6, 7, 8, 9, 18, Buôn Trum. Các khu vực ngoài khu dân cư thuộc thôn 7, thôn 8, thôn Đồi mây     </t>
  </si>
  <si>
    <t xml:space="preserve">VT1: các thôn: Trung Tâm, thôn Hà Thông, Thái Học, Đồi Mây, thôn 1, 2, 5, 6, 7, 8, 9, 18, Buôn Knã, Buôn Trum. Các khu vực ngoài khu dân cư thuộc thôn 7, thôn 8, thôn Đồi mây     </t>
  </si>
  <si>
    <t>VT2: Các khu vực ngoài khu dân cư thuộc thôn 2, 3, 4 và 6.</t>
  </si>
  <si>
    <t>VT2: Các khu vực ngoài khu dân cư thuộc thôn 2, 5 và 6</t>
  </si>
  <si>
    <t>4. Vị trí đất rừng sản xuất</t>
  </si>
  <si>
    <t xml:space="preserve">          VIII. BẢNG XÁC ĐỊNH CÁC VỊ TRÍ ĐẤT NÔNG NGHIỆP TRÊN ĐỊA BÀN HUYỆN KRÔNG NÔ</t>
  </si>
  <si>
    <t xml:space="preserve">            1. Vị trí đất trồng lúa</t>
  </si>
  <si>
    <t>Tên thị trấn/xã</t>
  </si>
  <si>
    <t>- Vị trí 1: TDP 1, 2, 3, 4, 5, 6</t>
  </si>
  <si>
    <t>Vị trí 1: TDP 1,2,3</t>
  </si>
  <si>
    <t xml:space="preserve">Sáp nhập một phần TDP1 với toàn bộ TDP2 và một phần TDP3 để thành lập TDP1 mới; sáp nhập phần còn lại TDP1 với phần còn lại TDP3 và một phần TDP4 để thành lập TDP2 mới; sáp nhập phần còn lại TDP4 và toàn bộ TDP5 và toàn bộ TDP6 để thành lập TDP3 mới
</t>
  </si>
  <si>
    <t xml:space="preserve">- Vị trí 2: TDP 7, thôn Đắk Vượng, Đắk Hà, </t>
  </si>
  <si>
    <t>Vị trí 2: TDP4, thôn Đắk Vượng, Đắk Hà</t>
  </si>
  <si>
    <t>Đổi tên TDP7
 thành TDP4</t>
  </si>
  <si>
    <t xml:space="preserve">- Vị trí 3: Các khu vực còn lại, </t>
  </si>
  <si>
    <t>Xã Đắk Drô</t>
  </si>
  <si>
    <t>- Vị trí 1: Thôn EaSanô, Buôn Ol, Đắk Trung, Đắk Xuân, Buôn K62, Buôn 9</t>
  </si>
  <si>
    <t>Vị trí 1: Thôn EaSanô, Buôn Ol, Đắk Xuân, Buôn K62, Buôn 9</t>
  </si>
  <si>
    <t>Sáp nhập toàn bộ thôn Đắk Trung với toàn bộ thôn Đắk Xuân để thành lập thôn Đắk Xuân mới; sáp nhập toàn bộ thôn Đắk Lập với toàn bộ Buôn K62 để thành lập Buôn K62 mới</t>
  </si>
  <si>
    <t>- Vị trí 2: Thôn Jang Cách, Đắk Tâm</t>
  </si>
  <si>
    <t xml:space="preserve">- Vị trí 3: Các khu vực còn lại; </t>
  </si>
  <si>
    <t xml:space="preserve">- Vị trí 3: Các khu vực còn lại </t>
  </si>
  <si>
    <t>- Vị trí 1: Cánh đồng Xuân</t>
  </si>
  <si>
    <t>- Vị trí 2: Cánh đồng Nà Quận</t>
  </si>
  <si>
    <t>- Vị trí 3: Tất cả các khu vực trên địa bàn xã;</t>
  </si>
  <si>
    <t>- Vị trí 3: Tất cả các khu vực trên địa bàn xã</t>
  </si>
  <si>
    <t>- Vị trí 3: tất cả các thôn trên địa bàn xã</t>
  </si>
  <si>
    <t xml:space="preserve">- Vị trí 1: Đất trồng lúa tại cánh đồng Đăk Rền (từ thôn Quảng Hà đến thôn Nam Ninh). </t>
  </si>
  <si>
    <t>- Vị trí 1: Đất trồng lúa tại cánh đồng Đăk Rền (từ thôn Quảng Hà đến thôn Nam Ninh)</t>
  </si>
  <si>
    <t xml:space="preserve">- Vị trí 2: Các khu vực trồng lúa còn lại tại các thôn, bon. </t>
  </si>
  <si>
    <t xml:space="preserve">- Vị trí 3: </t>
  </si>
  <si>
    <t>- Vị trí 1: Thôn Phú Hưng</t>
  </si>
  <si>
    <t>- Vị trí 2: Thôn Phú Trung, Phú Xuân, Phú Thuận</t>
  </si>
  <si>
    <t>- Vị trí 1: Thôn Xuyên Hải</t>
  </si>
  <si>
    <t>- Vị trí 2: Thôn Xuyên Phước, Xuyên Tân, Xuyên Nghĩa, Xuyên Hà, Xuyên An</t>
  </si>
  <si>
    <t xml:space="preserve">- Vị trí 1: Toàn xã, </t>
  </si>
  <si>
    <t>- Vị trí 3: Khu vực bầu voi thôn Bình Giang</t>
  </si>
  <si>
    <t>- Vị trí 1: Thôn Dốc Du; Thôn Nam Tiến.</t>
  </si>
  <si>
    <t>- Vị trí 2: Thôn Thanh Thái; bon JaRah; bon R’Cập</t>
  </si>
  <si>
    <t>- Vị trí 1: Thôn Thanh Sơn</t>
  </si>
  <si>
    <t>- Vị trí 2: Thôn Đăk Sơn, Đăk Xuân</t>
  </si>
  <si>
    <t>- Vị trí 2: Thôn Đắk Sơn, Đắk Xuân</t>
  </si>
  <si>
    <t xml:space="preserve">Sáp nhập toàn bộ thôn Đắk Tân với toàn bộ thôn Đắk Sơn để thành lập thôn Đắk Sơn mới
</t>
  </si>
  <si>
    <t>12</t>
  </si>
  <si>
    <t>Xã Đắk Nang</t>
  </si>
  <si>
    <t>- Vị trí 1: Điểm 1: Dọc sông Krông Nô giáp ranh giới xã Đức Xuyên từ Buôn Krue đến thôn Phú Tân giáp ranh xã Quảng Phú từ bờ sông Krông Nô đến đường TL4 dài 600m</t>
  </si>
  <si>
    <t>- Vị trí 1: Điểm 1: Dọc sông Krông Nô giáp ranh giới xã Đức Xuyên từ Buôn Krue đến thôn Phú Tân giáp ranh xã Quảng Phú từ bờ sông Krông Nô đến đường TL4 dài 600m; thôn Phú Tiến</t>
  </si>
  <si>
    <t xml:space="preserve">Chia tách 1 phần của thôn Phú Tân (khu vực dân cư tại đèo 52) để thành lập thôn Phú Tiến mới. </t>
  </si>
  <si>
    <t>Điểm 2: Sau khu dân cư thôn Phú Mỹ từ nhà ông Phạm Ngọc Vụ theo bờ lô nhà ông Lò Văn Lón qua nhà ông Hoàng Phúng- thôn Phú Lợi sang thôn Phú Cường</t>
  </si>
  <si>
    <t>Điểm 2: Sau khu dân cư Buôn Krue từ nhà ông Phạm Ngọc Vụ theo bờ lô nhà ông Lò Văn Lón qua nhà ông Hoàng Phúng- thôn Phú Lợi sang thôn Phú Cường</t>
  </si>
  <si>
    <t>Sáp nhập toàn bộ thôn Phú Mỹ với toàn bộ buôn Krue để thành lập buôn Krue mới</t>
  </si>
  <si>
    <t>Điểm 3: Từ đường TL4 thôn Phú Tân đi theo đường vào đập Đắk Nang đến nhà ông Lê Văn dài 500m chạy về Phú Cường giáp điểm 2.</t>
  </si>
  <si>
    <t xml:space="preserve">Thôn Phú Tân còn lại </t>
  </si>
  <si>
    <t>Điểm 4: Khu vực 2 lô chuồng vịt</t>
  </si>
  <si>
    <t>- Vị trí 2: Toàn bộ khu vực huyện ủy, khu cây xoài, khu nương tiêu ra đến kênh chính</t>
  </si>
  <si>
    <t xml:space="preserve">- Vị trí 1: TDP 1, 2, 3, 4, 5, 6, </t>
  </si>
  <si>
    <t>- Vị trí 1: Thôn Đắk Trung, Đắk Xuân, Buôn K62, Buôn 9, Đắk Hợp</t>
  </si>
  <si>
    <t>- Vị trí 1: Thôn Đắk Xuân, Buôn K62, Buôn 9, Đắk Hợp</t>
  </si>
  <si>
    <t xml:space="preserve">- Vị trí 2: Thôn Jang Cách, Đắk Tâm, EaSanô, Buôn Ol, Đắk Lập, </t>
  </si>
  <si>
    <t>Vị trí 2: Thôn Jang Cách, Đắk Tâm, EaSanô, Buôn Ol</t>
  </si>
  <si>
    <t>- Vị trí 1: Thôn Nam Phú</t>
  </si>
  <si>
    <t>Sáp nhập toàn bộ thôn Nam Anh với toàn bộ thôn Nam Phú để thành lập thôn Nam Phú mới</t>
  </si>
  <si>
    <t>- Vị trí 2: Thôn Nam Hải</t>
  </si>
  <si>
    <t>- Vị trí 2: Tất cả các khu vực trên địa bàn xã</t>
  </si>
  <si>
    <t>- Vị trí 1: Thôn Đắk Hoa</t>
  </si>
  <si>
    <t>- Vị trí 3: tất cả các khu vực trên địa bàn xã</t>
  </si>
  <si>
    <t>- Vị trí 1: Thôn Phú Thuận</t>
  </si>
  <si>
    <t>- Vị trí 2: Thôn Phú Trung, Phú Xuân, Phú Hưng</t>
  </si>
  <si>
    <t>- Vị trí 2: Thôn Xuyên Phước, Xuyên Tân, Xuyên Nghĩa, Xuyên An, Xuyên Hà</t>
  </si>
  <si>
    <t xml:space="preserve">- Vị trí 1: Thôn Nam Tiến, </t>
  </si>
  <si>
    <t>- Vị trí 1: Thôn Cao Sơn, thôn Thanh Sơn</t>
  </si>
  <si>
    <t>Sáp nhập 1 phần thôn Nam Tiến với toàn bộ thôn Cao Sơn để thành lập thôn Cao Sơn mới; sáp nhập phần còn lại thôn Nam tiến với toàn bộ thôn Thanh Sơn để thành lập thôn Thanh Sơn mới</t>
  </si>
  <si>
    <t xml:space="preserve">- Vị trí 2: Thôn Buôn Choah cù lao cát, </t>
  </si>
  <si>
    <t>- Vị trí 2: Thôn Buôn Choah cù lao cát</t>
  </si>
  <si>
    <t>- Vị trí 1: Thôn Dốc Du; Thôn Nam Tiến; Thôn Tân Lập.</t>
  </si>
  <si>
    <t>- Vị trí 1: Thôn Dốc Du; Thôn Nam Tiến; Thôn Tân Lập</t>
  </si>
  <si>
    <t>- Vị trí 1: Thôn Nam Hợp, Thanh Sơn</t>
  </si>
  <si>
    <t>Vị trí 1: Thôn Đắk Thanh, Thanh Sơn</t>
  </si>
  <si>
    <t xml:space="preserve">Sáp nhập toàn bộ thôn Đắk Thanh với toàn bộ thôn Nam Hợp để thành lập thôn Đắk Thanh mới
</t>
  </si>
  <si>
    <t>- Vị trí 2: Thôn Đắk Xuân</t>
  </si>
  <si>
    <t>- Vị trí 1: Điểm 1: Dọc sông Krông Nô giáp ranh giới xã Đức Xuyên từ Buôn Kruê đến thôn Phú Tân giáp ranh xã Quảng Phú từ bờ sông K rông Nô đến đường TL4 dài 600m.</t>
  </si>
  <si>
    <t>Điểm 2: Sau khu dân cư thôn Phú Mỹ từ nhà ông Phạm Ngọc Vụ theo bờ lô nhà ông Lò Văn Lón qua nhà ông Hoàng Phúng- thôn Phú Lợi sang thônPhú Cường</t>
  </si>
  <si>
    <t xml:space="preserve">- Vị trí 1: TDP 1, 2, 3, 4, 5, 6 , </t>
  </si>
  <si>
    <t>- Vị trí 1: Thôn Đắk Lập, Jang Cách, Đắk Tâm, K62</t>
  </si>
  <si>
    <t>Vị trí 1: Thôn Jang Cách, Đắk Tâm, Buôn K62</t>
  </si>
  <si>
    <t>sáp nhập toàn bộ thôn Đắk Lập với toàn bộ Buôn K62 để thành lập Buôn K62 mới</t>
  </si>
  <si>
    <t>"vị trí 2: thôn Đắk Hợp, Buôn 9, Đắk Trung, Đắk Xuân</t>
  </si>
  <si>
    <t>Vị trí 2: Thôn Đắk Hợp, Buôn 9, thôn Đắk Xuân</t>
  </si>
  <si>
    <t>Sáp nhập toàn bộ
 thôn Đắk Trung với toàn bộ thôn Đắk Xuân để thành lập thôn Đắk Xuân mới;</t>
  </si>
  <si>
    <t>- Vị trí 3: Các khu vực còn lại;</t>
  </si>
  <si>
    <t>- Vị trí 1: Thôn Nam Thanh</t>
  </si>
  <si>
    <t>Vị trí 1: Thôn Nam Thắng</t>
  </si>
  <si>
    <t>Sáp nhập toàn bộ thôn Nam Thanh với toàn bộ thôn Nam Thắng để thành lập thôn Nam Thắng mới</t>
  </si>
  <si>
    <t>- Vị trí 2: Thôn Nam Phú</t>
  </si>
  <si>
    <t>- Vị trí 2: Thôn Đức Lập, Quảng Hà, Nam Cao, Đắk Cao, Đắk Trung, Đắk Thành, Quảng Đà</t>
  </si>
  <si>
    <t>- Vị trí 3: Khu vực bên kia suối Đắk Mâm, giáp xã Nam Đà, thác Đray Sáp; Tờ bản đồ số 50, 52, 53 giáp xã Nam Đà</t>
  </si>
  <si>
    <t>- Vị trí 2: Tất cả các khu vực còn lại trên địa bàn xã</t>
  </si>
  <si>
    <t>- Vị trí 3: Bon Choih</t>
  </si>
  <si>
    <t xml:space="preserve">- Vị trí 1: Thôn Bình Giang, </t>
  </si>
  <si>
    <t>- Vị trí 1: Thôn Bình Giang</t>
  </si>
  <si>
    <t>- Vị trí 1: Thôn Nam Hợp, Thanh Sơn, Lương Sơn</t>
  </si>
  <si>
    <t>Vị trí 1: Thôn Đắk Thanh, Thanh Sơn, Lương Sơn</t>
  </si>
  <si>
    <t>đổi tên TDP7
 thành TDP4</t>
  </si>
  <si>
    <t xml:space="preserve">- Vị trí 1: Thôn Đắk Hợp, K62, Buôn 9, Đắk Trung, Đắk Xuân, EaSanô, </t>
  </si>
  <si>
    <t>- Vị trí 1: Thôn Đắk Hợp, Buôn K62, Buôn 9, thôn Đắk Xuân, EaSanô</t>
  </si>
  <si>
    <t>sáp nhập toàn bộ thôn Đắk Lập với toàn bộ Buôn K62 để thành lập Buôn K62 mới; Sáp nhập toàn bộ thôn Đắk Trung với toàn bộ thôn Đắk Xuân để thành lập thôn Đắk Xuân mới;</t>
  </si>
  <si>
    <t xml:space="preserve">- Vị trí 2: Thôn Jang Cách, Đắk Tâm, Đắk Lập, </t>
  </si>
  <si>
    <t>- Vị trí 1:</t>
  </si>
  <si>
    <t>- Vị trí2:</t>
  </si>
  <si>
    <t>- Vị trí 3: Tất cả các thôn trên địa bàn xã;</t>
  </si>
  <si>
    <t xml:space="preserve">- Vị trí 1: Tất cả các khu vực trên địa bàn xã, </t>
  </si>
  <si>
    <t>- Vị trí 1: Tất cả các khu vực trên địa bàn xã</t>
  </si>
  <si>
    <t>- Vị trí 1: Thôn Dốc Du; Thôn Nam Tiến; Tân Lập.</t>
  </si>
  <si>
    <t xml:space="preserve">- Vị trí 2: Thôn Thanh Thái; </t>
  </si>
  <si>
    <t>- Vị trí 2: Thôn Thanh Thái</t>
  </si>
  <si>
    <t>- Vị trí 1: Thôn Nam Hợp, Lương Sơn</t>
  </si>
  <si>
    <t>Điểm 3: Từ đường TL4 thôn Phú Tân đi theo đường vào đập Đắk Nang đến nhà ông Lê Văn dài 500m chạy về Phú Cường giáp điểm 2</t>
  </si>
  <si>
    <t xml:space="preserve">                 Đất rừng sản xuất áp dụng chung một đơn giá cho tất cả các vị trí</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</si>
</sst>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_-* #,##0.00\ _₫_-;\-* #,##0.00\ _₫_-;_-* &quot;-&quot;??\ _₫_-;_-@_-"/>
    <numFmt numFmtId="165" formatCode="_-* #,##0\ _₫_-;\-* #,##0\ _₫_-;_-* &quot;-&quot;??\ _₫_-;_-@_-"/>
    <numFmt numFmtId="166" formatCode="0.0"/>
    <numFmt numFmtId="167" formatCode="_(* #,##0_);_(* \(#,##0\);_(* &quot;-&quot;??_);_(@_)"/>
    <numFmt numFmtId="168" formatCode="_(* #,##0.0_);_(* \(#,##0.0\);_(* &quot;-&quot;??_);_(@_)"/>
    <numFmt numFmtId="169" formatCode="#,##0.0"/>
    <numFmt numFmtId="170" formatCode="#,##0.0_);\(#,##0.0\)"/>
    <numFmt numFmtId="171" formatCode="&quot; &quot;#,##0&quot;   &quot;;&quot;-&quot;#,##0&quot;   &quot;;&quot; -&quot;00&quot;   &quot;;&quot; &quot;@&quot; &quot;"/>
  </numFmts>
  <fonts count="51" x14ac:knownFonts="1">
    <font>
      <sz val="11"/>
      <color theme="1"/>
      <name val="Calibri"/>
      <family val="2"/>
      <scheme val="minor"/>
    </font>
    <font>
      <sz val="11"/>
      <color theme="1"/>
      <name val="Calibri"/>
      <family val="2"/>
      <scheme val="minor"/>
    </font>
    <font>
      <sz val="11"/>
      <color theme="1"/>
      <name val="Calibri"/>
      <family val="2"/>
      <charset val="163"/>
      <scheme val="minor"/>
    </font>
    <font>
      <sz val="14"/>
      <name val="Times New Roman"/>
      <family val="1"/>
      <charset val="163"/>
    </font>
    <font>
      <sz val="14"/>
      <name val="Times New Roman"/>
      <family val="1"/>
    </font>
    <font>
      <sz val="11"/>
      <color indexed="8"/>
      <name val="Calibri"/>
      <family val="2"/>
    </font>
    <font>
      <sz val="11"/>
      <color indexed="8"/>
      <name val="Calibri"/>
      <family val="2"/>
      <charset val="163"/>
    </font>
    <font>
      <sz val="12"/>
      <color theme="1"/>
      <name val=".VnTime"/>
      <family val="2"/>
    </font>
    <font>
      <b/>
      <sz val="14"/>
      <color theme="1"/>
      <name val="Times New Roman"/>
      <family val="1"/>
    </font>
    <font>
      <sz val="14"/>
      <color theme="1"/>
      <name val="Times New Roman"/>
      <family val="1"/>
    </font>
    <font>
      <b/>
      <i/>
      <sz val="14"/>
      <color theme="1"/>
      <name val="Times New Roman"/>
      <family val="1"/>
    </font>
    <font>
      <sz val="12"/>
      <color theme="1"/>
      <name val="Times New Roman"/>
      <family val="1"/>
    </font>
    <font>
      <b/>
      <sz val="12"/>
      <color theme="1"/>
      <name val="Times New Roman"/>
      <family val="1"/>
    </font>
    <font>
      <b/>
      <i/>
      <sz val="12"/>
      <color theme="1"/>
      <name val="Times New Roman"/>
      <family val="1"/>
    </font>
    <font>
      <i/>
      <sz val="12"/>
      <color theme="1"/>
      <name val="Times New Roman"/>
      <family val="1"/>
    </font>
    <font>
      <sz val="12"/>
      <color rgb="FFFF0000"/>
      <name val="Times New Roman"/>
      <family val="1"/>
    </font>
    <font>
      <sz val="14"/>
      <color rgb="FFFF0000"/>
      <name val="Times New Roman"/>
      <family val="1"/>
    </font>
    <font>
      <sz val="12"/>
      <color theme="4"/>
      <name val="Times New Roman"/>
      <family val="1"/>
    </font>
    <font>
      <sz val="14"/>
      <color theme="4"/>
      <name val="Times New Roman"/>
      <family val="1"/>
    </font>
    <font>
      <sz val="12"/>
      <color rgb="FFFF0000"/>
      <name val="Times New Roman"/>
      <family val="1"/>
      <charset val="163"/>
    </font>
    <font>
      <sz val="14"/>
      <color rgb="FFC00000"/>
      <name val="Times New Roman"/>
      <family val="1"/>
    </font>
    <font>
      <sz val="14"/>
      <color theme="1"/>
      <name val="Cambria"/>
      <family val="1"/>
      <scheme val="major"/>
    </font>
    <font>
      <sz val="12"/>
      <name val="Times New Roman"/>
      <family val="1"/>
    </font>
    <font>
      <sz val="13"/>
      <color rgb="FFFF0000"/>
      <name val="Times New Roman"/>
      <family val="1"/>
    </font>
    <font>
      <b/>
      <sz val="14"/>
      <color rgb="FFFF0000"/>
      <name val="Times New Roman"/>
      <family val="1"/>
    </font>
    <font>
      <b/>
      <sz val="12"/>
      <color rgb="FFFF0000"/>
      <name val="Times New Roman"/>
      <family val="1"/>
    </font>
    <font>
      <i/>
      <sz val="14"/>
      <color theme="1"/>
      <name val="Times New Roman"/>
      <family val="1"/>
    </font>
    <font>
      <sz val="12"/>
      <color theme="1"/>
      <name val="Calibri"/>
      <family val="2"/>
      <scheme val="minor"/>
    </font>
    <font>
      <sz val="12"/>
      <name val="Times New Roman"/>
      <family val="1"/>
      <charset val="163"/>
    </font>
    <font>
      <sz val="11"/>
      <color rgb="FFFF0000"/>
      <name val="Calibri"/>
      <family val="2"/>
      <scheme val="minor"/>
    </font>
    <font>
      <b/>
      <sz val="16"/>
      <color theme="1"/>
      <name val="Times New Roman"/>
      <family val="1"/>
    </font>
    <font>
      <b/>
      <sz val="14"/>
      <color rgb="FF000000"/>
      <name val="Times New Roman"/>
      <family val="1"/>
    </font>
    <font>
      <b/>
      <sz val="14"/>
      <name val="Times New Roman"/>
      <family val="1"/>
    </font>
    <font>
      <b/>
      <sz val="13"/>
      <name val="Times New Roman"/>
      <family val="1"/>
    </font>
    <font>
      <b/>
      <sz val="13"/>
      <color theme="1"/>
      <name val="Times New Roman"/>
      <family val="1"/>
    </font>
    <font>
      <sz val="13"/>
      <color theme="1"/>
      <name val="Times New Roman"/>
      <family val="1"/>
    </font>
    <font>
      <b/>
      <sz val="13"/>
      <color theme="1"/>
      <name val="Calibri"/>
      <family val="2"/>
      <scheme val="minor"/>
    </font>
    <font>
      <i/>
      <sz val="13"/>
      <color theme="1"/>
      <name val="Times New Roman"/>
      <family val="1"/>
    </font>
    <font>
      <sz val="11"/>
      <name val="Calibri"/>
      <family val="2"/>
      <scheme val="minor"/>
    </font>
    <font>
      <sz val="13"/>
      <name val="Times New Roman"/>
      <family val="1"/>
    </font>
    <font>
      <i/>
      <u/>
      <sz val="13"/>
      <name val="Times New Roman"/>
      <family val="1"/>
    </font>
    <font>
      <i/>
      <sz val="13"/>
      <name val="Times New Roman"/>
      <family val="1"/>
    </font>
    <font>
      <i/>
      <sz val="15"/>
      <name val="Times New Roman"/>
      <family val="1"/>
    </font>
    <font>
      <sz val="13"/>
      <name val=".VnTime"/>
      <family val="2"/>
    </font>
    <font>
      <sz val="12"/>
      <name val=".VnTime"/>
      <family val="2"/>
    </font>
    <font>
      <sz val="11"/>
      <name val="Calibri"/>
      <family val="2"/>
      <charset val="163"/>
      <scheme val="minor"/>
    </font>
    <font>
      <b/>
      <sz val="15"/>
      <name val="Times New Roman"/>
      <family val="1"/>
    </font>
    <font>
      <sz val="13"/>
      <name val="Calibri"/>
      <family val="2"/>
      <scheme val="minor"/>
    </font>
    <font>
      <b/>
      <sz val="13"/>
      <color rgb="FF000000"/>
      <name val="Times New Roman"/>
      <family val="1"/>
    </font>
    <font>
      <sz val="13"/>
      <color rgb="FF000000"/>
      <name val="Times New Roman"/>
      <family val="1"/>
    </font>
    <font>
      <sz val="10"/>
      <name val="Times New Roman"/>
      <family val="1"/>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rgb="FFC00000"/>
        <bgColor indexed="64"/>
      </patternFill>
    </fill>
    <fill>
      <patternFill patternType="solid">
        <fgColor rgb="FF92D050"/>
        <bgColor indexed="64"/>
      </patternFill>
    </fill>
    <fill>
      <patternFill patternType="solid">
        <fgColor rgb="FFFF00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rgb="FF000000"/>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s>
  <cellStyleXfs count="144">
    <xf numFmtId="0" fontId="0" fillId="0" borderId="0"/>
    <xf numFmtId="0" fontId="2" fillId="0" borderId="0"/>
    <xf numFmtId="164" fontId="2" fillId="0" borderId="0" applyFont="0" applyFill="0" applyBorder="0" applyAlignment="0" applyProtection="0"/>
    <xf numFmtId="0" fontId="1" fillId="0" borderId="0"/>
    <xf numFmtId="43" fontId="1" fillId="0" borderId="0" applyFont="0" applyFill="0" applyBorder="0" applyAlignment="0" applyProtection="0"/>
    <xf numFmtId="0" fontId="3" fillId="0" borderId="0"/>
    <xf numFmtId="0" fontId="4" fillId="0" borderId="0"/>
    <xf numFmtId="0" fontId="1" fillId="0" borderId="0"/>
    <xf numFmtId="9" fontId="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4" fillId="0" borderId="0"/>
    <xf numFmtId="43" fontId="4" fillId="0" borderId="0" applyFont="0" applyFill="0" applyBorder="0" applyAlignment="0" applyProtection="0"/>
    <xf numFmtId="43" fontId="3" fillId="0" borderId="0" applyFont="0" applyFill="0" applyBorder="0" applyAlignment="0" applyProtection="0"/>
    <xf numFmtId="0" fontId="5" fillId="0" borderId="0" applyFont="0" applyFill="0" applyBorder="0" applyAlignment="0" applyProtection="0"/>
    <xf numFmtId="164" fontId="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164" fontId="2" fillId="0" borderId="0" applyFont="0" applyFill="0" applyBorder="0" applyAlignment="0" applyProtection="0"/>
    <xf numFmtId="0" fontId="1" fillId="0" borderId="0"/>
    <xf numFmtId="0" fontId="5" fillId="0" borderId="0" applyFont="0" applyFill="0" applyBorder="0" applyAlignment="0" applyProtection="0"/>
    <xf numFmtId="0" fontId="2" fillId="0" borderId="0"/>
    <xf numFmtId="164" fontId="2" fillId="0" borderId="0" applyFont="0" applyFill="0" applyBorder="0" applyAlignment="0" applyProtection="0"/>
    <xf numFmtId="0" fontId="1" fillId="0" borderId="0"/>
    <xf numFmtId="0" fontId="5" fillId="0" borderId="0" applyFont="0" applyFill="0" applyBorder="0" applyAlignment="0" applyProtection="0"/>
    <xf numFmtId="0" fontId="1" fillId="0" borderId="0"/>
    <xf numFmtId="0" fontId="2" fillId="0" borderId="0"/>
    <xf numFmtId="164" fontId="2" fillId="0" borderId="0" applyFont="0" applyFill="0" applyBorder="0" applyAlignment="0" applyProtection="0"/>
    <xf numFmtId="43" fontId="2" fillId="0" borderId="0" applyFont="0" applyFill="0" applyBorder="0" applyAlignment="0" applyProtection="0"/>
    <xf numFmtId="0" fontId="5"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1" fillId="0" borderId="0"/>
    <xf numFmtId="43" fontId="2" fillId="0" borderId="0" applyFont="0" applyFill="0" applyBorder="0" applyAlignment="0" applyProtection="0"/>
    <xf numFmtId="0" fontId="5" fillId="0" borderId="0" applyFont="0" applyFill="0" applyBorder="0" applyAlignment="0" applyProtection="0"/>
    <xf numFmtId="0" fontId="2" fillId="0" borderId="0"/>
    <xf numFmtId="0" fontId="1" fillId="0" borderId="0"/>
    <xf numFmtId="0" fontId="1" fillId="0" borderId="0"/>
    <xf numFmtId="0" fontId="2" fillId="0" borderId="0"/>
    <xf numFmtId="0" fontId="5" fillId="0" borderId="0" applyFont="0" applyFill="0" applyBorder="0" applyAlignment="0" applyProtection="0"/>
    <xf numFmtId="164" fontId="2" fillId="0" borderId="0" applyFont="0" applyFill="0" applyBorder="0" applyAlignment="0" applyProtection="0"/>
    <xf numFmtId="0" fontId="5" fillId="0" borderId="0" applyFont="0" applyFill="0" applyBorder="0" applyAlignment="0" applyProtection="0"/>
    <xf numFmtId="43" fontId="6" fillId="0" borderId="0" applyFont="0" applyFill="0" applyBorder="0" applyAlignment="0" applyProtection="0"/>
    <xf numFmtId="0" fontId="2" fillId="0" borderId="0"/>
    <xf numFmtId="43" fontId="5" fillId="0" borderId="0" applyFont="0" applyFill="0" applyBorder="0" applyAlignment="0" applyProtection="0"/>
    <xf numFmtId="0" fontId="1" fillId="0" borderId="0"/>
    <xf numFmtId="0" fontId="2" fillId="0" borderId="0"/>
    <xf numFmtId="0" fontId="1" fillId="0" borderId="0"/>
    <xf numFmtId="43" fontId="1"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0" fontId="5" fillId="0" borderId="0" applyFont="0" applyFill="0" applyBorder="0" applyAlignment="0" applyProtection="0"/>
    <xf numFmtId="0" fontId="1" fillId="0" borderId="0"/>
    <xf numFmtId="0" fontId="5" fillId="0" borderId="0" applyFont="0" applyFill="0" applyBorder="0" applyAlignment="0" applyProtection="0"/>
    <xf numFmtId="0" fontId="1" fillId="0" borderId="0"/>
    <xf numFmtId="0" fontId="2" fillId="0" borderId="0"/>
    <xf numFmtId="0" fontId="1" fillId="0" borderId="0"/>
    <xf numFmtId="164" fontId="2" fillId="0" borderId="0" applyFont="0" applyFill="0" applyBorder="0" applyAlignment="0" applyProtection="0"/>
    <xf numFmtId="0" fontId="1" fillId="0" borderId="0"/>
    <xf numFmtId="0" fontId="2" fillId="0" borderId="0"/>
    <xf numFmtId="0" fontId="5" fillId="0" borderId="0" applyFont="0" applyFill="0" applyBorder="0" applyAlignment="0" applyProtection="0"/>
    <xf numFmtId="164" fontId="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 fillId="0" borderId="0"/>
    <xf numFmtId="0" fontId="2" fillId="0" borderId="0"/>
    <xf numFmtId="16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5"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0" fontId="1" fillId="0" borderId="0"/>
    <xf numFmtId="164" fontId="2" fillId="0" borderId="0" applyFont="0" applyFill="0" applyBorder="0" applyAlignment="0" applyProtection="0"/>
    <xf numFmtId="0" fontId="2" fillId="0" borderId="0"/>
    <xf numFmtId="0"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7" fillId="0" borderId="0"/>
    <xf numFmtId="0" fontId="1" fillId="0" borderId="0"/>
    <xf numFmtId="43" fontId="1" fillId="0" borderId="0" applyFont="0" applyFill="0" applyBorder="0" applyAlignment="0" applyProtection="0"/>
  </cellStyleXfs>
  <cellXfs count="1230">
    <xf numFmtId="0" fontId="0" fillId="0" borderId="0" xfId="0"/>
    <xf numFmtId="3" fontId="11" fillId="0" borderId="1" xfId="0" applyNumberFormat="1" applyFont="1" applyFill="1" applyBorder="1" applyAlignment="1">
      <alignment horizontal="right"/>
    </xf>
    <xf numFmtId="0" fontId="14" fillId="0" borderId="6" xfId="58" applyFont="1" applyFill="1" applyBorder="1" applyAlignment="1">
      <alignment horizontal="center" wrapText="1"/>
    </xf>
    <xf numFmtId="0" fontId="14" fillId="0" borderId="6" xfId="58" applyFont="1" applyFill="1" applyBorder="1" applyAlignment="1">
      <alignment wrapText="1"/>
    </xf>
    <xf numFmtId="1" fontId="14" fillId="0" borderId="0" xfId="58" applyNumberFormat="1" applyFont="1" applyFill="1" applyBorder="1" applyAlignment="1">
      <alignment horizontal="center" vertical="center" wrapText="1"/>
    </xf>
    <xf numFmtId="0" fontId="13" fillId="0" borderId="1" xfId="67" applyFont="1" applyFill="1" applyBorder="1" applyAlignment="1">
      <alignment horizontal="center" vertical="center" wrapText="1"/>
    </xf>
    <xf numFmtId="3" fontId="13" fillId="0" borderId="1" xfId="67" applyNumberFormat="1" applyFont="1" applyFill="1" applyBorder="1" applyAlignment="1">
      <alignment horizontal="left" vertical="center" wrapText="1"/>
    </xf>
    <xf numFmtId="3" fontId="13" fillId="0" borderId="1" xfId="67" applyNumberFormat="1" applyFont="1" applyFill="1" applyBorder="1" applyAlignment="1">
      <alignment horizontal="right" vertical="center" wrapText="1"/>
    </xf>
    <xf numFmtId="1" fontId="11" fillId="0" borderId="1" xfId="0" applyNumberFormat="1" applyFont="1" applyFill="1" applyBorder="1"/>
    <xf numFmtId="3" fontId="11" fillId="0" borderId="1" xfId="66" applyNumberFormat="1" applyFont="1" applyFill="1" applyBorder="1" applyAlignment="1">
      <alignment horizontal="right" wrapText="1"/>
    </xf>
    <xf numFmtId="3" fontId="11" fillId="0" borderId="1" xfId="66" applyNumberFormat="1" applyFont="1" applyFill="1" applyBorder="1" applyAlignment="1">
      <alignment horizontal="right" vertical="center" wrapText="1"/>
    </xf>
    <xf numFmtId="3" fontId="11" fillId="0" borderId="1" xfId="64" applyNumberFormat="1" applyFont="1" applyFill="1" applyBorder="1" applyAlignment="1">
      <alignment horizontal="right" vertical="center" wrapText="1"/>
    </xf>
    <xf numFmtId="3" fontId="11" fillId="0" borderId="1" xfId="64" applyNumberFormat="1" applyFont="1" applyFill="1" applyBorder="1" applyAlignment="1">
      <alignment horizontal="right" wrapText="1"/>
    </xf>
    <xf numFmtId="0" fontId="11" fillId="0" borderId="1" xfId="67" applyFont="1" applyFill="1" applyBorder="1" applyAlignment="1">
      <alignment horizontal="center" vertical="center" wrapText="1"/>
    </xf>
    <xf numFmtId="3" fontId="12" fillId="0" borderId="1" xfId="72" applyNumberFormat="1" applyFont="1" applyFill="1" applyBorder="1" applyAlignment="1">
      <alignment horizontal="left" wrapText="1"/>
    </xf>
    <xf numFmtId="3" fontId="13" fillId="0" borderId="1" xfId="72" applyNumberFormat="1" applyFont="1" applyFill="1" applyBorder="1" applyAlignment="1">
      <alignment horizontal="left"/>
    </xf>
    <xf numFmtId="3" fontId="13" fillId="0" borderId="1" xfId="64" applyNumberFormat="1" applyFont="1" applyFill="1" applyBorder="1" applyAlignment="1">
      <alignment horizontal="right" vertical="center" wrapText="1"/>
    </xf>
    <xf numFmtId="3" fontId="11" fillId="0" borderId="1" xfId="67" applyNumberFormat="1" applyFont="1" applyFill="1" applyBorder="1" applyAlignment="1">
      <alignment horizontal="left" vertical="center" wrapText="1"/>
    </xf>
    <xf numFmtId="3" fontId="11" fillId="0" borderId="1" xfId="72" applyNumberFormat="1" applyFont="1" applyFill="1" applyBorder="1" applyAlignment="1">
      <alignment horizontal="left" wrapText="1"/>
    </xf>
    <xf numFmtId="3" fontId="13" fillId="0" borderId="1" xfId="67" applyNumberFormat="1" applyFont="1" applyFill="1" applyBorder="1" applyAlignment="1">
      <alignment vertical="center" wrapText="1"/>
    </xf>
    <xf numFmtId="3" fontId="11" fillId="0" borderId="1" xfId="0" applyNumberFormat="1" applyFont="1" applyFill="1" applyBorder="1" applyAlignment="1">
      <alignment horizontal="right" vertical="center"/>
    </xf>
    <xf numFmtId="165" fontId="11" fillId="0" borderId="1" xfId="35" applyNumberFormat="1" applyFont="1" applyFill="1" applyBorder="1" applyAlignment="1">
      <alignment horizontal="right" wrapText="1"/>
    </xf>
    <xf numFmtId="3" fontId="11" fillId="0" borderId="1" xfId="0" applyNumberFormat="1" applyFont="1" applyFill="1" applyBorder="1" applyAlignment="1">
      <alignment horizontal="right" vertical="center" wrapText="1"/>
    </xf>
    <xf numFmtId="167" fontId="11" fillId="0" borderId="1" xfId="0" applyNumberFormat="1" applyFont="1" applyFill="1" applyBorder="1" applyAlignment="1">
      <alignment horizontal="right" vertical="center" wrapText="1"/>
    </xf>
    <xf numFmtId="167" fontId="11" fillId="0" borderId="1" xfId="0" applyNumberFormat="1" applyFont="1" applyFill="1" applyBorder="1" applyAlignment="1">
      <alignment horizontal="right" vertical="center"/>
    </xf>
    <xf numFmtId="0" fontId="11" fillId="0" borderId="1" xfId="0" applyFont="1" applyFill="1" applyBorder="1" applyAlignment="1">
      <alignment horizontal="right" vertical="center"/>
    </xf>
    <xf numFmtId="0" fontId="11" fillId="0" borderId="0" xfId="0" applyFont="1" applyFill="1" applyAlignment="1">
      <alignment vertical="center"/>
    </xf>
    <xf numFmtId="0" fontId="12" fillId="0" borderId="6" xfId="0" applyFont="1" applyFill="1" applyBorder="1" applyAlignment="1">
      <alignment horizontal="center" vertical="center"/>
    </xf>
    <xf numFmtId="0" fontId="11" fillId="0" borderId="0" xfId="0" applyFont="1" applyFill="1" applyBorder="1" applyAlignment="1">
      <alignment vertical="center"/>
    </xf>
    <xf numFmtId="0" fontId="12" fillId="0" borderId="2"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10" xfId="0" applyFont="1" applyFill="1" applyBorder="1" applyAlignment="1">
      <alignment horizontal="center" vertical="center" wrapText="1"/>
    </xf>
    <xf numFmtId="3" fontId="13" fillId="0" borderId="10" xfId="140" applyNumberFormat="1" applyFont="1" applyFill="1" applyBorder="1" applyAlignment="1">
      <alignment horizontal="center" vertical="center" wrapText="1"/>
    </xf>
    <xf numFmtId="0" fontId="12" fillId="0" borderId="1" xfId="0" applyFont="1" applyFill="1" applyBorder="1" applyAlignment="1">
      <alignment horizontal="right" vertical="center" wrapText="1"/>
    </xf>
    <xf numFmtId="167" fontId="11" fillId="0" borderId="1" xfId="140" applyNumberFormat="1" applyFont="1" applyFill="1" applyBorder="1" applyAlignment="1">
      <alignment horizontal="right" vertical="center"/>
    </xf>
    <xf numFmtId="3" fontId="12" fillId="0" borderId="1" xfId="140" applyNumberFormat="1" applyFont="1" applyFill="1" applyBorder="1" applyAlignment="1">
      <alignment horizontal="right" vertical="center"/>
    </xf>
    <xf numFmtId="169" fontId="11" fillId="0" borderId="1" xfId="35" applyNumberFormat="1" applyFont="1" applyFill="1" applyBorder="1" applyAlignment="1">
      <alignment horizontal="right" vertical="center" wrapText="1"/>
    </xf>
    <xf numFmtId="0" fontId="11" fillId="0" borderId="2" xfId="0" applyFont="1" applyFill="1" applyBorder="1" applyAlignment="1">
      <alignment vertical="center" wrapText="1"/>
    </xf>
    <xf numFmtId="3" fontId="11" fillId="0" borderId="1" xfId="3" applyNumberFormat="1" applyFont="1" applyFill="1" applyBorder="1" applyAlignment="1">
      <alignment horizontal="right" vertical="center" wrapText="1"/>
    </xf>
    <xf numFmtId="167" fontId="11" fillId="0" borderId="1" xfId="140" applyNumberFormat="1" applyFont="1" applyFill="1" applyBorder="1" applyAlignment="1">
      <alignment horizontal="right" wrapText="1"/>
    </xf>
    <xf numFmtId="166" fontId="11" fillId="0" borderId="1" xfId="35" applyNumberFormat="1" applyFont="1" applyFill="1" applyBorder="1" applyAlignment="1">
      <alignment horizontal="right" vertical="center" wrapText="1"/>
    </xf>
    <xf numFmtId="3" fontId="11" fillId="0" borderId="1" xfId="35" applyNumberFormat="1" applyFont="1" applyFill="1" applyBorder="1" applyAlignment="1">
      <alignment horizontal="right" wrapText="1"/>
    </xf>
    <xf numFmtId="0" fontId="11" fillId="0" borderId="1" xfId="3" applyFont="1" applyFill="1" applyBorder="1" applyAlignment="1">
      <alignment horizontal="right" vertical="center" wrapText="1"/>
    </xf>
    <xf numFmtId="0" fontId="11" fillId="0" borderId="2" xfId="3" applyFont="1" applyFill="1" applyBorder="1" applyAlignment="1">
      <alignment vertical="center" wrapText="1"/>
    </xf>
    <xf numFmtId="0" fontId="12" fillId="0" borderId="1" xfId="0" applyFont="1" applyFill="1" applyBorder="1" applyAlignment="1">
      <alignment horizontal="left" vertical="center" wrapText="1"/>
    </xf>
    <xf numFmtId="167" fontId="11" fillId="0" borderId="1" xfId="140" applyNumberFormat="1" applyFont="1" applyFill="1" applyBorder="1" applyAlignment="1">
      <alignment horizontal="right"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right" vertical="center" wrapText="1"/>
    </xf>
    <xf numFmtId="0" fontId="15" fillId="0" borderId="1" xfId="0" applyFont="1" applyFill="1" applyBorder="1" applyAlignment="1">
      <alignment horizontal="center" vertical="center" wrapText="1"/>
    </xf>
    <xf numFmtId="3" fontId="15" fillId="0" borderId="1" xfId="0" applyNumberFormat="1" applyFont="1" applyFill="1" applyBorder="1" applyAlignment="1">
      <alignment horizontal="right" vertical="center" wrapText="1"/>
    </xf>
    <xf numFmtId="3" fontId="15" fillId="0" borderId="1" xfId="0" applyNumberFormat="1" applyFont="1" applyFill="1" applyBorder="1" applyAlignment="1">
      <alignment horizontal="right" vertical="center"/>
    </xf>
    <xf numFmtId="167" fontId="15" fillId="0" borderId="1" xfId="140" applyNumberFormat="1" applyFont="1" applyFill="1" applyBorder="1" applyAlignment="1">
      <alignment horizontal="right" vertical="center"/>
    </xf>
    <xf numFmtId="166" fontId="15" fillId="0" borderId="1" xfId="35" applyNumberFormat="1" applyFont="1" applyFill="1" applyBorder="1" applyAlignment="1">
      <alignment horizontal="right" vertical="center" wrapText="1"/>
    </xf>
    <xf numFmtId="0" fontId="15" fillId="0" borderId="0" xfId="0" applyFont="1" applyFill="1" applyBorder="1" applyAlignment="1">
      <alignment vertical="center"/>
    </xf>
    <xf numFmtId="0" fontId="15" fillId="0" borderId="2" xfId="0" applyFont="1" applyFill="1" applyBorder="1" applyAlignment="1">
      <alignment horizontal="left" vertical="center" wrapText="1"/>
    </xf>
    <xf numFmtId="167" fontId="15" fillId="0" borderId="1" xfId="0" applyNumberFormat="1" applyFont="1" applyFill="1" applyBorder="1" applyAlignment="1">
      <alignment horizontal="right" vertical="center"/>
    </xf>
    <xf numFmtId="167" fontId="15" fillId="0" borderId="1" xfId="140" applyNumberFormat="1" applyFont="1" applyFill="1" applyBorder="1" applyAlignment="1">
      <alignment horizontal="right" vertical="center" wrapText="1"/>
    </xf>
    <xf numFmtId="3" fontId="11" fillId="0" borderId="1" xfId="0" applyNumberFormat="1" applyFont="1" applyFill="1" applyBorder="1" applyAlignment="1">
      <alignment horizontal="left" vertical="center"/>
    </xf>
    <xf numFmtId="166" fontId="11" fillId="0" borderId="1" xfId="0" applyNumberFormat="1" applyFont="1" applyFill="1" applyBorder="1" applyAlignment="1">
      <alignment horizontal="right" vertical="center" wrapText="1"/>
    </xf>
    <xf numFmtId="169" fontId="11" fillId="0" borderId="1" xfId="0" applyNumberFormat="1" applyFont="1" applyFill="1" applyBorder="1" applyAlignment="1">
      <alignment horizontal="right" vertical="center"/>
    </xf>
    <xf numFmtId="0" fontId="11" fillId="0" borderId="0" xfId="0" applyFont="1" applyFill="1" applyAlignment="1">
      <alignment horizontal="center" vertical="center"/>
    </xf>
    <xf numFmtId="0" fontId="11" fillId="0" borderId="0" xfId="0" applyFont="1" applyFill="1" applyAlignment="1">
      <alignment horizontal="right" vertical="center"/>
    </xf>
    <xf numFmtId="167" fontId="11" fillId="0" borderId="0" xfId="140" applyNumberFormat="1" applyFont="1" applyFill="1" applyAlignment="1">
      <alignment horizontal="right" vertical="center"/>
    </xf>
    <xf numFmtId="3" fontId="11" fillId="0" borderId="0" xfId="140" applyNumberFormat="1" applyFont="1" applyFill="1" applyAlignment="1">
      <alignment horizontal="right" vertical="center"/>
    </xf>
    <xf numFmtId="0" fontId="11" fillId="0" borderId="0" xfId="0" applyFont="1" applyFill="1" applyAlignment="1">
      <alignment horizontal="left" vertical="center" wrapText="1"/>
    </xf>
    <xf numFmtId="3" fontId="11" fillId="0" borderId="1" xfId="1" applyNumberFormat="1" applyFont="1" applyFill="1" applyBorder="1" applyAlignment="1">
      <alignment horizontal="right" vertical="center" wrapText="1"/>
    </xf>
    <xf numFmtId="0" fontId="11" fillId="0" borderId="1" xfId="0" applyFont="1" applyFill="1" applyBorder="1" applyAlignment="1">
      <alignment vertical="center"/>
    </xf>
    <xf numFmtId="3" fontId="12" fillId="0" borderId="1" xfId="0" applyNumberFormat="1" applyFont="1" applyFill="1" applyBorder="1" applyAlignment="1">
      <alignment horizontal="right" vertical="center"/>
    </xf>
    <xf numFmtId="167" fontId="12" fillId="0" borderId="1" xfId="140" applyNumberFormat="1" applyFont="1" applyFill="1" applyBorder="1" applyAlignment="1">
      <alignment horizontal="right" vertical="center" wrapText="1"/>
    </xf>
    <xf numFmtId="3" fontId="11" fillId="0" borderId="1" xfId="140" applyNumberFormat="1" applyFont="1" applyFill="1" applyBorder="1" applyAlignment="1">
      <alignment horizontal="right" vertical="center"/>
    </xf>
    <xf numFmtId="0" fontId="12" fillId="0" borderId="1" xfId="3" applyFont="1" applyFill="1" applyBorder="1" applyAlignment="1">
      <alignment horizontal="center" vertical="center" wrapText="1"/>
    </xf>
    <xf numFmtId="0" fontId="12" fillId="0" borderId="1" xfId="3" applyFont="1" applyFill="1" applyBorder="1" applyAlignment="1">
      <alignment horizontal="left" vertical="center" wrapText="1"/>
    </xf>
    <xf numFmtId="0" fontId="12" fillId="0" borderId="1" xfId="3" applyFont="1" applyFill="1" applyBorder="1" applyAlignment="1">
      <alignment horizontal="right" vertical="center" wrapText="1"/>
    </xf>
    <xf numFmtId="0" fontId="11" fillId="0" borderId="1" xfId="3" applyFont="1" applyFill="1" applyBorder="1" applyAlignment="1">
      <alignment horizontal="right" vertical="center"/>
    </xf>
    <xf numFmtId="0" fontId="12" fillId="0" borderId="1" xfId="0" applyFont="1" applyFill="1" applyBorder="1" applyAlignment="1">
      <alignment vertical="center" wrapText="1"/>
    </xf>
    <xf numFmtId="0" fontId="12" fillId="0" borderId="2" xfId="0" applyFont="1" applyFill="1" applyBorder="1" applyAlignment="1">
      <alignment vertical="center" wrapText="1"/>
    </xf>
    <xf numFmtId="0" fontId="15" fillId="0" borderId="1" xfId="0" applyFont="1" applyFill="1" applyBorder="1" applyAlignment="1">
      <alignment horizontal="center" vertical="center"/>
    </xf>
    <xf numFmtId="0" fontId="15" fillId="0" borderId="1" xfId="0" applyFont="1" applyFill="1" applyBorder="1" applyAlignment="1">
      <alignment horizontal="right" vertical="center"/>
    </xf>
    <xf numFmtId="3" fontId="15" fillId="0" borderId="0" xfId="140" applyNumberFormat="1" applyFont="1" applyFill="1" applyAlignment="1">
      <alignment horizontal="right" vertical="center"/>
    </xf>
    <xf numFmtId="0" fontId="11" fillId="0" borderId="4" xfId="0" applyFont="1" applyFill="1" applyBorder="1" applyAlignment="1">
      <alignment vertical="center" wrapText="1"/>
    </xf>
    <xf numFmtId="0" fontId="11" fillId="0" borderId="8" xfId="0" applyFont="1" applyFill="1" applyBorder="1" applyAlignment="1">
      <alignment vertical="center" wrapText="1"/>
    </xf>
    <xf numFmtId="0" fontId="11" fillId="0" borderId="5" xfId="0" applyFont="1" applyFill="1" applyBorder="1" applyAlignment="1">
      <alignment vertical="center" wrapText="1"/>
    </xf>
    <xf numFmtId="3" fontId="18" fillId="0" borderId="1" xfId="0" applyNumberFormat="1" applyFont="1" applyFill="1" applyBorder="1" applyAlignment="1">
      <alignment horizontal="right" vertical="center"/>
    </xf>
    <xf numFmtId="3" fontId="9" fillId="0" borderId="1" xfId="0" applyNumberFormat="1" applyFont="1" applyFill="1" applyBorder="1" applyAlignment="1">
      <alignment horizontal="right" vertical="center"/>
    </xf>
    <xf numFmtId="3" fontId="16" fillId="0" borderId="1" xfId="0" applyNumberFormat="1" applyFont="1" applyFill="1" applyBorder="1" applyAlignment="1">
      <alignment horizontal="right" vertical="center"/>
    </xf>
    <xf numFmtId="3" fontId="11" fillId="0" borderId="1" xfId="0" applyNumberFormat="1" applyFont="1" applyFill="1" applyBorder="1" applyAlignment="1">
      <alignment vertical="center"/>
    </xf>
    <xf numFmtId="3" fontId="17" fillId="0" borderId="1" xfId="0" applyNumberFormat="1" applyFont="1" applyFill="1" applyBorder="1" applyAlignment="1">
      <alignment vertical="center"/>
    </xf>
    <xf numFmtId="3" fontId="15" fillId="0" borderId="1" xfId="0" applyNumberFormat="1" applyFont="1" applyFill="1" applyBorder="1" applyAlignment="1">
      <alignment vertical="center"/>
    </xf>
    <xf numFmtId="1" fontId="11" fillId="3" borderId="1" xfId="0" applyNumberFormat="1" applyFont="1" applyFill="1" applyBorder="1"/>
    <xf numFmtId="0" fontId="11" fillId="0" borderId="10" xfId="0" applyFont="1" applyFill="1" applyBorder="1" applyAlignment="1">
      <alignment horizontal="left" vertical="center" wrapText="1"/>
    </xf>
    <xf numFmtId="0" fontId="11" fillId="0" borderId="13" xfId="0" applyFont="1" applyFill="1" applyBorder="1" applyAlignment="1">
      <alignment horizontal="left" vertical="center" wrapText="1"/>
    </xf>
    <xf numFmtId="1" fontId="15" fillId="3" borderId="1" xfId="0" applyNumberFormat="1" applyFont="1" applyFill="1" applyBorder="1"/>
    <xf numFmtId="3" fontId="16" fillId="0" borderId="1" xfId="0" applyNumberFormat="1" applyFont="1" applyFill="1" applyBorder="1" applyAlignment="1">
      <alignment horizontal="right" vertical="center" wrapText="1"/>
    </xf>
    <xf numFmtId="0" fontId="8" fillId="0" borderId="1" xfId="0" applyFont="1" applyFill="1" applyBorder="1" applyAlignment="1">
      <alignment horizontal="center" vertical="center" wrapText="1"/>
    </xf>
    <xf numFmtId="0" fontId="8" fillId="0" borderId="10" xfId="0" applyFont="1" applyFill="1" applyBorder="1" applyAlignment="1">
      <alignment horizontal="right" vertical="center" wrapText="1"/>
    </xf>
    <xf numFmtId="0" fontId="8" fillId="0" borderId="5" xfId="0" applyFont="1" applyFill="1" applyBorder="1" applyAlignment="1">
      <alignment horizontal="right" vertical="center" wrapText="1"/>
    </xf>
    <xf numFmtId="3" fontId="9" fillId="0" borderId="1" xfId="140" applyNumberFormat="1" applyFont="1" applyFill="1" applyBorder="1" applyAlignment="1">
      <alignment horizontal="right" vertical="center"/>
    </xf>
    <xf numFmtId="3" fontId="9" fillId="0" borderId="10" xfId="140" applyNumberFormat="1" applyFont="1" applyFill="1" applyBorder="1" applyAlignment="1">
      <alignment horizontal="right" vertical="center"/>
    </xf>
    <xf numFmtId="3" fontId="9" fillId="0" borderId="1" xfId="0" applyNumberFormat="1" applyFont="1" applyFill="1" applyBorder="1" applyAlignment="1">
      <alignment horizontal="right" vertical="center" wrapText="1"/>
    </xf>
    <xf numFmtId="0" fontId="9" fillId="0" borderId="0" xfId="0" applyFont="1" applyFill="1"/>
    <xf numFmtId="0" fontId="8" fillId="0" borderId="1" xfId="0" applyFont="1" applyFill="1" applyBorder="1" applyAlignment="1">
      <alignment horizontal="right" vertical="center" wrapText="1"/>
    </xf>
    <xf numFmtId="166" fontId="9" fillId="0" borderId="1" xfId="140" applyNumberFormat="1" applyFont="1" applyFill="1" applyBorder="1" applyAlignment="1">
      <alignment horizontal="right" vertical="center" wrapText="1"/>
    </xf>
    <xf numFmtId="3" fontId="11" fillId="0" borderId="1" xfId="0" applyNumberFormat="1" applyFont="1" applyFill="1" applyBorder="1" applyAlignment="1">
      <alignment horizontal="center" vertical="center" wrapText="1"/>
    </xf>
    <xf numFmtId="0" fontId="9" fillId="0" borderId="0" xfId="0" applyFont="1" applyFill="1" applyAlignment="1">
      <alignment vertical="center"/>
    </xf>
    <xf numFmtId="0" fontId="9" fillId="0" borderId="1" xfId="0" applyFont="1" applyFill="1" applyBorder="1" applyAlignment="1">
      <alignment horizontal="right" vertical="center" wrapText="1"/>
    </xf>
    <xf numFmtId="0" fontId="9" fillId="0" borderId="1" xfId="0" applyFont="1" applyFill="1" applyBorder="1" applyAlignment="1">
      <alignment vertical="center"/>
    </xf>
    <xf numFmtId="0" fontId="9" fillId="0" borderId="1" xfId="0" applyFont="1" applyFill="1" applyBorder="1" applyAlignment="1">
      <alignment vertical="center" wrapText="1"/>
    </xf>
    <xf numFmtId="3" fontId="8" fillId="0" borderId="10" xfId="0" applyNumberFormat="1" applyFont="1" applyFill="1" applyBorder="1" applyAlignment="1">
      <alignment horizontal="right" vertical="center" wrapText="1"/>
    </xf>
    <xf numFmtId="0" fontId="8" fillId="0" borderId="1" xfId="1" applyFont="1" applyFill="1" applyBorder="1" applyAlignment="1">
      <alignment horizontal="center" vertical="center" wrapText="1"/>
    </xf>
    <xf numFmtId="0" fontId="8" fillId="0" borderId="1" xfId="1" applyFont="1" applyFill="1" applyBorder="1" applyAlignment="1">
      <alignment horizontal="right" vertical="center" wrapText="1"/>
    </xf>
    <xf numFmtId="3" fontId="8" fillId="0" borderId="1" xfId="1" applyNumberFormat="1" applyFont="1" applyFill="1" applyBorder="1" applyAlignment="1">
      <alignment horizontal="right" vertical="center" wrapText="1"/>
    </xf>
    <xf numFmtId="0" fontId="9" fillId="0" borderId="1" xfId="1" applyFont="1" applyFill="1" applyBorder="1" applyAlignment="1">
      <alignment horizontal="right" vertical="center" wrapText="1"/>
    </xf>
    <xf numFmtId="0" fontId="9" fillId="0" borderId="2" xfId="1" applyFont="1" applyFill="1" applyBorder="1" applyAlignment="1">
      <alignment horizontal="right" vertical="center" wrapText="1"/>
    </xf>
    <xf numFmtId="3" fontId="9" fillId="0" borderId="2" xfId="0" applyNumberFormat="1" applyFont="1" applyFill="1" applyBorder="1" applyAlignment="1">
      <alignment horizontal="right" vertical="center"/>
    </xf>
    <xf numFmtId="3" fontId="9" fillId="0" borderId="1" xfId="1" applyNumberFormat="1" applyFont="1" applyFill="1" applyBorder="1" applyAlignment="1">
      <alignment horizontal="right" vertical="center" wrapText="1"/>
    </xf>
    <xf numFmtId="0" fontId="10" fillId="0" borderId="1" xfId="1" applyFont="1" applyFill="1" applyBorder="1" applyAlignment="1">
      <alignment horizontal="left" vertical="center" wrapText="1"/>
    </xf>
    <xf numFmtId="3" fontId="9" fillId="0" borderId="2" xfId="1" applyNumberFormat="1" applyFont="1" applyFill="1" applyBorder="1" applyAlignment="1">
      <alignment horizontal="right" vertical="center" wrapText="1"/>
    </xf>
    <xf numFmtId="166" fontId="9" fillId="0" borderId="1" xfId="1" applyNumberFormat="1" applyFont="1" applyFill="1" applyBorder="1" applyAlignment="1">
      <alignment horizontal="right" vertical="center" wrapText="1"/>
    </xf>
    <xf numFmtId="3" fontId="9" fillId="0" borderId="1" xfId="1" applyNumberFormat="1" applyFont="1" applyFill="1" applyBorder="1" applyAlignment="1">
      <alignment horizontal="right"/>
    </xf>
    <xf numFmtId="3" fontId="11" fillId="0" borderId="2" xfId="1" applyNumberFormat="1" applyFont="1" applyFill="1" applyBorder="1" applyAlignment="1">
      <alignment horizontal="right" vertical="center" wrapText="1"/>
    </xf>
    <xf numFmtId="3" fontId="16" fillId="0" borderId="1" xfId="1" applyNumberFormat="1" applyFont="1" applyFill="1" applyBorder="1" applyAlignment="1">
      <alignment horizontal="right" vertical="center" wrapText="1"/>
    </xf>
    <xf numFmtId="0" fontId="9" fillId="0" borderId="1" xfId="1" applyFont="1" applyFill="1" applyBorder="1" applyAlignment="1">
      <alignment vertical="center" wrapText="1"/>
    </xf>
    <xf numFmtId="0" fontId="16" fillId="0" borderId="1" xfId="1" applyFont="1" applyFill="1" applyBorder="1" applyAlignment="1">
      <alignment horizontal="left" vertical="center" wrapText="1"/>
    </xf>
    <xf numFmtId="0" fontId="9" fillId="0" borderId="0" xfId="0" applyFont="1" applyFill="1" applyAlignment="1">
      <alignment horizontal="left" vertical="center"/>
    </xf>
    <xf numFmtId="168" fontId="9" fillId="0" borderId="1" xfId="2" applyNumberFormat="1" applyFont="1" applyFill="1" applyBorder="1" applyAlignment="1">
      <alignment horizontal="left" vertical="center" wrapText="1"/>
    </xf>
    <xf numFmtId="0" fontId="9" fillId="0" borderId="0" xfId="0" applyFont="1" applyFill="1" applyAlignment="1">
      <alignment horizontal="left"/>
    </xf>
    <xf numFmtId="0" fontId="8" fillId="0" borderId="1" xfId="0" applyFont="1" applyFill="1" applyBorder="1" applyAlignment="1">
      <alignment horizontal="center" vertical="center"/>
    </xf>
    <xf numFmtId="0" fontId="8" fillId="0" borderId="3" xfId="0" applyFont="1" applyFill="1" applyBorder="1" applyAlignment="1">
      <alignment horizontal="left"/>
    </xf>
    <xf numFmtId="0" fontId="8" fillId="0" borderId="1" xfId="0" applyFont="1" applyFill="1" applyBorder="1" applyAlignment="1">
      <alignment horizontal="left"/>
    </xf>
    <xf numFmtId="0" fontId="8" fillId="0" borderId="1" xfId="0" applyFont="1" applyFill="1" applyBorder="1" applyAlignment="1">
      <alignment horizontal="right"/>
    </xf>
    <xf numFmtId="0" fontId="8" fillId="0" borderId="2" xfId="0" applyFont="1" applyFill="1" applyBorder="1" applyAlignment="1">
      <alignment horizontal="right"/>
    </xf>
    <xf numFmtId="166" fontId="9" fillId="0" borderId="1" xfId="0" applyNumberFormat="1" applyFont="1" applyFill="1" applyBorder="1" applyAlignment="1">
      <alignment horizontal="right" vertical="center" wrapText="1"/>
    </xf>
    <xf numFmtId="3" fontId="9" fillId="0" borderId="2" xfId="0" applyNumberFormat="1" applyFont="1" applyFill="1" applyBorder="1" applyAlignment="1">
      <alignment horizontal="right" vertical="center" wrapText="1"/>
    </xf>
    <xf numFmtId="3" fontId="9" fillId="0" borderId="2" xfId="0" applyNumberFormat="1" applyFont="1" applyFill="1" applyBorder="1" applyAlignment="1">
      <alignment horizontal="right"/>
    </xf>
    <xf numFmtId="168" fontId="9" fillId="0" borderId="1" xfId="2" applyNumberFormat="1" applyFont="1" applyFill="1" applyBorder="1" applyAlignment="1">
      <alignment horizontal="left" vertical="center"/>
    </xf>
    <xf numFmtId="0" fontId="9" fillId="0" borderId="2" xfId="0" applyFont="1" applyFill="1" applyBorder="1" applyAlignment="1">
      <alignment horizontal="right" vertical="center" wrapText="1"/>
    </xf>
    <xf numFmtId="3" fontId="15" fillId="0" borderId="2" xfId="1" applyNumberFormat="1" applyFont="1" applyFill="1" applyBorder="1" applyAlignment="1">
      <alignment horizontal="right" vertical="center" wrapText="1"/>
    </xf>
    <xf numFmtId="3" fontId="9" fillId="0" borderId="4" xfId="0" applyNumberFormat="1" applyFont="1" applyFill="1" applyBorder="1" applyAlignment="1">
      <alignment horizontal="right" vertical="center"/>
    </xf>
    <xf numFmtId="0" fontId="8" fillId="0" borderId="3" xfId="0" applyFont="1" applyFill="1" applyBorder="1" applyAlignment="1">
      <alignment horizontal="left" vertical="center" wrapText="1"/>
    </xf>
    <xf numFmtId="0" fontId="8" fillId="0" borderId="2" xfId="0" applyFont="1" applyFill="1" applyBorder="1" applyAlignment="1">
      <alignment horizontal="right" vertical="center" wrapText="1"/>
    </xf>
    <xf numFmtId="3" fontId="9" fillId="0" borderId="5" xfId="0" applyNumberFormat="1" applyFont="1" applyFill="1" applyBorder="1" applyAlignment="1">
      <alignment horizontal="right" vertical="center" wrapText="1"/>
    </xf>
    <xf numFmtId="3" fontId="9" fillId="0" borderId="10" xfId="0" applyNumberFormat="1" applyFont="1" applyFill="1" applyBorder="1" applyAlignment="1">
      <alignment horizontal="right" vertical="center" wrapText="1"/>
    </xf>
    <xf numFmtId="166" fontId="9" fillId="0" borderId="5" xfId="0" applyNumberFormat="1" applyFont="1" applyFill="1" applyBorder="1" applyAlignment="1">
      <alignment horizontal="right" vertical="center" wrapText="1"/>
    </xf>
    <xf numFmtId="3" fontId="9" fillId="0" borderId="5" xfId="0" applyNumberFormat="1" applyFont="1" applyFill="1" applyBorder="1" applyAlignment="1">
      <alignment horizontal="right" vertical="center"/>
    </xf>
    <xf numFmtId="3" fontId="16" fillId="0" borderId="1" xfId="0" applyNumberFormat="1" applyFont="1" applyFill="1" applyBorder="1" applyAlignment="1">
      <alignment horizontal="left" vertical="center" wrapText="1"/>
    </xf>
    <xf numFmtId="167" fontId="9" fillId="0" borderId="2" xfId="140" applyNumberFormat="1" applyFont="1" applyFill="1" applyBorder="1" applyAlignment="1">
      <alignment horizontal="right" vertical="center" wrapText="1"/>
    </xf>
    <xf numFmtId="37" fontId="9" fillId="0" borderId="2" xfId="140" applyNumberFormat="1" applyFont="1" applyFill="1" applyBorder="1" applyAlignment="1">
      <alignment horizontal="right" vertical="center" wrapText="1"/>
    </xf>
    <xf numFmtId="166" fontId="9" fillId="0" borderId="4" xfId="0" applyNumberFormat="1" applyFont="1" applyFill="1" applyBorder="1" applyAlignment="1">
      <alignment horizontal="right" vertical="center" wrapText="1"/>
    </xf>
    <xf numFmtId="0" fontId="9" fillId="0" borderId="4" xfId="0" applyFont="1" applyFill="1" applyBorder="1" applyAlignment="1">
      <alignment horizontal="right" vertical="center" wrapText="1"/>
    </xf>
    <xf numFmtId="37" fontId="9" fillId="0" borderId="13" xfId="140" applyNumberFormat="1" applyFont="1" applyFill="1" applyBorder="1" applyAlignment="1">
      <alignment horizontal="right" vertical="center" wrapText="1"/>
    </xf>
    <xf numFmtId="0" fontId="9" fillId="0" borderId="5" xfId="0" applyFont="1" applyFill="1" applyBorder="1" applyAlignment="1">
      <alignment horizontal="right" vertical="center" wrapText="1"/>
    </xf>
    <xf numFmtId="0" fontId="9" fillId="0" borderId="10" xfId="0" applyFont="1" applyFill="1" applyBorder="1" applyAlignment="1">
      <alignment horizontal="right" vertical="center" wrapText="1"/>
    </xf>
    <xf numFmtId="1" fontId="9" fillId="0" borderId="10" xfId="140" applyNumberFormat="1" applyFont="1" applyFill="1" applyBorder="1" applyAlignment="1">
      <alignment horizontal="right" vertical="center"/>
    </xf>
    <xf numFmtId="3" fontId="9" fillId="0" borderId="5" xfId="0" applyNumberFormat="1" applyFont="1" applyFill="1" applyBorder="1" applyAlignment="1">
      <alignment horizontal="right"/>
    </xf>
    <xf numFmtId="1" fontId="9" fillId="0" borderId="2" xfId="140" applyNumberFormat="1" applyFont="1" applyFill="1" applyBorder="1" applyAlignment="1">
      <alignment horizontal="right" vertical="center"/>
    </xf>
    <xf numFmtId="3" fontId="9" fillId="0" borderId="1" xfId="0" applyNumberFormat="1" applyFont="1" applyFill="1" applyBorder="1" applyAlignment="1">
      <alignment horizontal="right"/>
    </xf>
    <xf numFmtId="1" fontId="9" fillId="0" borderId="1" xfId="140" applyNumberFormat="1" applyFont="1" applyFill="1" applyBorder="1" applyAlignment="1">
      <alignment horizontal="right" vertical="center"/>
    </xf>
    <xf numFmtId="0" fontId="9" fillId="0" borderId="13" xfId="0" applyFont="1" applyFill="1" applyBorder="1" applyAlignment="1">
      <alignment horizontal="right" vertical="center" wrapText="1"/>
    </xf>
    <xf numFmtId="1" fontId="9" fillId="0" borderId="4" xfId="140" applyNumberFormat="1" applyFont="1" applyFill="1" applyBorder="1" applyAlignment="1">
      <alignment horizontal="right" vertical="center"/>
    </xf>
    <xf numFmtId="1" fontId="9" fillId="0" borderId="13" xfId="140" applyNumberFormat="1" applyFont="1" applyFill="1" applyBorder="1" applyAlignment="1">
      <alignment horizontal="right" vertical="center"/>
    </xf>
    <xf numFmtId="3" fontId="9" fillId="0" borderId="4" xfId="0" applyNumberFormat="1" applyFont="1" applyFill="1" applyBorder="1" applyAlignment="1">
      <alignment horizontal="right"/>
    </xf>
    <xf numFmtId="3" fontId="9" fillId="0" borderId="13" xfId="0" applyNumberFormat="1" applyFont="1" applyFill="1" applyBorder="1" applyAlignment="1">
      <alignment horizontal="right" vertical="center" wrapText="1"/>
    </xf>
    <xf numFmtId="0" fontId="9" fillId="0" borderId="1" xfId="0" applyFont="1" applyFill="1" applyBorder="1" applyAlignment="1">
      <alignment horizontal="left"/>
    </xf>
    <xf numFmtId="1" fontId="9" fillId="0" borderId="2" xfId="0" applyNumberFormat="1" applyFont="1" applyFill="1" applyBorder="1" applyAlignment="1">
      <alignment horizontal="right" vertical="center" wrapText="1"/>
    </xf>
    <xf numFmtId="0" fontId="9" fillId="0" borderId="1" xfId="0" applyFont="1" applyFill="1" applyBorder="1" applyAlignment="1">
      <alignment horizontal="right" vertical="center"/>
    </xf>
    <xf numFmtId="166" fontId="9" fillId="0" borderId="1" xfId="0" applyNumberFormat="1" applyFont="1" applyFill="1" applyBorder="1" applyAlignment="1">
      <alignment horizontal="left" vertical="center" wrapText="1"/>
    </xf>
    <xf numFmtId="0" fontId="9" fillId="0" borderId="4" xfId="0" applyFont="1" applyFill="1" applyBorder="1" applyAlignment="1">
      <alignment horizontal="right" vertical="center"/>
    </xf>
    <xf numFmtId="0" fontId="9" fillId="0" borderId="10" xfId="0" applyFont="1" applyFill="1" applyBorder="1" applyAlignment="1">
      <alignment horizontal="right" vertical="center"/>
    </xf>
    <xf numFmtId="0" fontId="9" fillId="0" borderId="5" xfId="0" applyFont="1" applyFill="1" applyBorder="1" applyAlignment="1">
      <alignment horizontal="right" vertical="center"/>
    </xf>
    <xf numFmtId="0" fontId="9" fillId="0" borderId="2" xfId="0" applyFont="1" applyFill="1" applyBorder="1" applyAlignment="1">
      <alignment horizontal="right" vertical="center"/>
    </xf>
    <xf numFmtId="0" fontId="9" fillId="0" borderId="2" xfId="0" applyFont="1" applyFill="1" applyBorder="1" applyAlignment="1">
      <alignment horizontal="right"/>
    </xf>
    <xf numFmtId="0" fontId="9" fillId="0" borderId="1" xfId="0" applyFont="1" applyFill="1" applyBorder="1" applyAlignment="1">
      <alignment horizontal="right"/>
    </xf>
    <xf numFmtId="0" fontId="9" fillId="0" borderId="1" xfId="0" applyFont="1" applyFill="1" applyBorder="1" applyAlignment="1">
      <alignment horizontal="left" vertical="center"/>
    </xf>
    <xf numFmtId="0" fontId="16" fillId="0" borderId="1" xfId="0" applyFont="1" applyFill="1" applyBorder="1" applyAlignment="1">
      <alignment horizontal="left" vertical="center"/>
    </xf>
    <xf numFmtId="0" fontId="9" fillId="0" borderId="13" xfId="0" applyFont="1" applyFill="1" applyBorder="1" applyAlignment="1">
      <alignment horizontal="right" vertical="center"/>
    </xf>
    <xf numFmtId="3" fontId="9" fillId="0" borderId="10" xfId="0" applyNumberFormat="1" applyFont="1" applyFill="1" applyBorder="1" applyAlignment="1">
      <alignment horizontal="right"/>
    </xf>
    <xf numFmtId="0" fontId="12" fillId="0" borderId="1" xfId="64" applyFont="1" applyFill="1" applyBorder="1" applyAlignment="1">
      <alignment horizontal="center" wrapText="1"/>
    </xf>
    <xf numFmtId="3" fontId="12" fillId="0" borderId="1" xfId="72" applyNumberFormat="1" applyFont="1" applyFill="1" applyBorder="1" applyAlignment="1">
      <alignment wrapText="1"/>
    </xf>
    <xf numFmtId="3" fontId="12" fillId="0" borderId="7" xfId="72" applyNumberFormat="1" applyFont="1" applyFill="1" applyBorder="1" applyAlignment="1">
      <alignment horizontal="right" vertical="center" wrapText="1"/>
    </xf>
    <xf numFmtId="0" fontId="11" fillId="0" borderId="0" xfId="0" applyFont="1" applyFill="1"/>
    <xf numFmtId="49" fontId="13" fillId="0" borderId="1" xfId="11" applyNumberFormat="1" applyFont="1" applyFill="1" applyBorder="1" applyAlignment="1">
      <alignment horizontal="center" vertical="center" wrapText="1"/>
    </xf>
    <xf numFmtId="3" fontId="13" fillId="0" borderId="1" xfId="11" applyNumberFormat="1" applyFont="1" applyFill="1" applyBorder="1" applyAlignment="1">
      <alignment horizontal="left" vertical="center" wrapText="1"/>
    </xf>
    <xf numFmtId="0" fontId="11" fillId="0" borderId="1" xfId="5" applyFont="1" applyFill="1" applyBorder="1" applyAlignment="1">
      <alignment horizontal="center" vertical="center" wrapText="1"/>
    </xf>
    <xf numFmtId="3" fontId="11" fillId="0" borderId="1" xfId="5" applyNumberFormat="1" applyFont="1" applyFill="1" applyBorder="1" applyAlignment="1">
      <alignment horizontal="left" vertical="center" wrapText="1"/>
    </xf>
    <xf numFmtId="3" fontId="11" fillId="0" borderId="1" xfId="13" applyNumberFormat="1" applyFont="1" applyFill="1" applyBorder="1" applyAlignment="1">
      <alignment horizontal="left" wrapText="1"/>
    </xf>
    <xf numFmtId="3" fontId="13" fillId="0" borderId="1" xfId="11" applyNumberFormat="1" applyFont="1" applyFill="1" applyBorder="1" applyAlignment="1">
      <alignment horizontal="left" vertical="center"/>
    </xf>
    <xf numFmtId="3" fontId="13" fillId="0" borderId="1" xfId="11" applyNumberFormat="1" applyFont="1" applyFill="1" applyBorder="1" applyAlignment="1">
      <alignment vertical="center" wrapText="1"/>
    </xf>
    <xf numFmtId="0" fontId="8" fillId="0" borderId="1" xfId="1" applyFont="1" applyFill="1" applyBorder="1" applyAlignment="1">
      <alignment horizontal="center"/>
    </xf>
    <xf numFmtId="0" fontId="8" fillId="0" borderId="1" xfId="1" applyFont="1" applyFill="1" applyBorder="1" applyAlignment="1">
      <alignment horizontal="left"/>
    </xf>
    <xf numFmtId="3" fontId="9" fillId="0" borderId="1" xfId="1" applyNumberFormat="1" applyFont="1" applyFill="1" applyBorder="1" applyAlignment="1">
      <alignment horizontal="right" vertical="center"/>
    </xf>
    <xf numFmtId="3" fontId="16" fillId="0" borderId="1" xfId="140" applyNumberFormat="1" applyFont="1" applyFill="1" applyBorder="1" applyAlignment="1">
      <alignment horizontal="right" vertical="center"/>
    </xf>
    <xf numFmtId="0" fontId="9" fillId="0" borderId="0" xfId="1" applyFont="1" applyFill="1"/>
    <xf numFmtId="3" fontId="8" fillId="0" borderId="1" xfId="0" applyNumberFormat="1" applyFont="1" applyFill="1" applyBorder="1" applyAlignment="1">
      <alignment horizontal="right" vertical="center" wrapText="1"/>
    </xf>
    <xf numFmtId="3" fontId="9" fillId="0" borderId="2" xfId="140" applyNumberFormat="1" applyFont="1" applyFill="1" applyBorder="1" applyAlignment="1">
      <alignment horizontal="right" vertical="center"/>
    </xf>
    <xf numFmtId="3" fontId="9" fillId="0" borderId="1" xfId="35" applyNumberFormat="1" applyFont="1" applyFill="1" applyBorder="1" applyAlignment="1">
      <alignment horizontal="right" vertical="center" wrapText="1"/>
    </xf>
    <xf numFmtId="166" fontId="9" fillId="0" borderId="1" xfId="35" applyNumberFormat="1" applyFont="1" applyFill="1" applyBorder="1" applyAlignment="1">
      <alignment horizontal="right" vertical="center" wrapText="1"/>
    </xf>
    <xf numFmtId="3" fontId="11" fillId="0" borderId="1" xfId="35" applyNumberFormat="1" applyFont="1" applyFill="1" applyBorder="1" applyAlignment="1">
      <alignment horizontal="right" vertical="center" wrapText="1"/>
    </xf>
    <xf numFmtId="0" fontId="9" fillId="0" borderId="1" xfId="0" quotePrefix="1" applyFont="1" applyFill="1" applyBorder="1" applyAlignment="1">
      <alignment horizontal="left" vertical="center" wrapText="1"/>
    </xf>
    <xf numFmtId="3" fontId="20" fillId="0" borderId="1" xfId="1" applyNumberFormat="1" applyFont="1" applyFill="1" applyBorder="1" applyAlignment="1">
      <alignment horizontal="right" vertical="center" wrapText="1"/>
    </xf>
    <xf numFmtId="0" fontId="9" fillId="0" borderId="2" xfId="1" applyFont="1" applyFill="1" applyBorder="1" applyAlignment="1">
      <alignment vertical="center" wrapText="1"/>
    </xf>
    <xf numFmtId="3" fontId="11" fillId="2" borderId="1" xfId="0" applyNumberFormat="1" applyFont="1" applyFill="1" applyBorder="1" applyAlignment="1">
      <alignment horizontal="right" vertical="center" wrapText="1"/>
    </xf>
    <xf numFmtId="166" fontId="9" fillId="0" borderId="2" xfId="1" applyNumberFormat="1" applyFont="1" applyFill="1" applyBorder="1" applyAlignment="1">
      <alignment horizontal="right" vertical="center" wrapText="1"/>
    </xf>
    <xf numFmtId="0" fontId="21" fillId="0" borderId="0" xfId="0" applyFont="1" applyFill="1"/>
    <xf numFmtId="0" fontId="12" fillId="0" borderId="1" xfId="74" applyFont="1" applyFill="1" applyBorder="1" applyAlignment="1">
      <alignment horizontal="center" wrapText="1"/>
    </xf>
    <xf numFmtId="3" fontId="12" fillId="0" borderId="1" xfId="13" applyNumberFormat="1" applyFont="1" applyFill="1" applyBorder="1" applyAlignment="1">
      <alignment horizontal="left" wrapText="1"/>
    </xf>
    <xf numFmtId="3" fontId="12" fillId="0" borderId="1" xfId="13" applyNumberFormat="1" applyFont="1" applyFill="1" applyBorder="1" applyAlignment="1">
      <alignment wrapText="1"/>
    </xf>
    <xf numFmtId="3" fontId="12" fillId="0" borderId="3" xfId="13" applyNumberFormat="1" applyFont="1" applyFill="1" applyBorder="1" applyAlignment="1">
      <alignment horizontal="right" vertical="center" wrapText="1"/>
    </xf>
    <xf numFmtId="3" fontId="11" fillId="0" borderId="1" xfId="74" applyNumberFormat="1" applyFont="1" applyFill="1" applyBorder="1" applyAlignment="1">
      <alignment horizontal="right" vertical="center" wrapText="1"/>
    </xf>
    <xf numFmtId="3" fontId="11" fillId="0" borderId="1" xfId="75" applyNumberFormat="1" applyFont="1" applyFill="1" applyBorder="1" applyAlignment="1">
      <alignment horizontal="right" wrapText="1"/>
    </xf>
    <xf numFmtId="3" fontId="11" fillId="0" borderId="1" xfId="75" applyNumberFormat="1" applyFont="1" applyFill="1" applyBorder="1" applyAlignment="1">
      <alignment horizontal="right" vertical="center" wrapText="1"/>
    </xf>
    <xf numFmtId="0" fontId="11" fillId="0" borderId="1" xfId="11" quotePrefix="1" applyFont="1" applyFill="1" applyBorder="1" applyAlignment="1">
      <alignment horizontal="center" vertical="center" wrapText="1"/>
    </xf>
    <xf numFmtId="3" fontId="11" fillId="0" borderId="1" xfId="11" applyNumberFormat="1" applyFont="1" applyFill="1" applyBorder="1" applyAlignment="1">
      <alignment horizontal="left" wrapText="1"/>
    </xf>
    <xf numFmtId="0" fontId="12" fillId="0" borderId="1" xfId="11" quotePrefix="1" applyFont="1" applyFill="1" applyBorder="1" applyAlignment="1">
      <alignment horizontal="center" vertical="center" wrapText="1"/>
    </xf>
    <xf numFmtId="3" fontId="12" fillId="0" borderId="1" xfId="11" applyNumberFormat="1" applyFont="1" applyFill="1" applyBorder="1" applyAlignment="1">
      <alignment horizontal="left" wrapText="1"/>
    </xf>
    <xf numFmtId="3" fontId="12" fillId="0" borderId="1" xfId="11" applyNumberFormat="1" applyFont="1" applyFill="1" applyBorder="1" applyAlignment="1">
      <alignment wrapText="1"/>
    </xf>
    <xf numFmtId="3" fontId="12" fillId="0" borderId="7" xfId="11" applyNumberFormat="1" applyFont="1" applyFill="1" applyBorder="1" applyAlignment="1">
      <alignment horizontal="right" vertical="center" wrapText="1"/>
    </xf>
    <xf numFmtId="0" fontId="13" fillId="0" borderId="1" xfId="73" applyFont="1" applyFill="1" applyBorder="1" applyAlignment="1">
      <alignment horizontal="center" vertical="center" wrapText="1"/>
    </xf>
    <xf numFmtId="3" fontId="13" fillId="0" borderId="1" xfId="73" applyNumberFormat="1" applyFont="1" applyFill="1" applyBorder="1" applyAlignment="1">
      <alignment horizontal="left" vertical="center" wrapText="1"/>
    </xf>
    <xf numFmtId="3" fontId="11" fillId="0" borderId="0" xfId="74" applyNumberFormat="1" applyFont="1" applyFill="1" applyAlignment="1">
      <alignment horizontal="right"/>
    </xf>
    <xf numFmtId="3" fontId="11" fillId="0" borderId="0" xfId="74" applyNumberFormat="1" applyFont="1" applyFill="1" applyAlignment="1">
      <alignment horizontal="right" vertical="center"/>
    </xf>
    <xf numFmtId="3" fontId="11" fillId="0" borderId="7" xfId="74" applyNumberFormat="1" applyFont="1" applyFill="1" applyBorder="1" applyAlignment="1">
      <alignment horizontal="right" vertical="center"/>
    </xf>
    <xf numFmtId="0" fontId="11" fillId="0" borderId="1" xfId="73" applyFont="1" applyFill="1" applyBorder="1" applyAlignment="1">
      <alignment horizontal="center" vertical="center" wrapText="1"/>
    </xf>
    <xf numFmtId="3" fontId="11" fillId="0" borderId="1" xfId="73" applyNumberFormat="1" applyFont="1" applyFill="1" applyBorder="1" applyAlignment="1">
      <alignment horizontal="left" vertical="center" wrapText="1"/>
    </xf>
    <xf numFmtId="3" fontId="13" fillId="0" borderId="1" xfId="73" applyNumberFormat="1" applyFont="1" applyFill="1" applyBorder="1" applyAlignment="1">
      <alignment horizontal="left" vertical="center"/>
    </xf>
    <xf numFmtId="3" fontId="13" fillId="0" borderId="1" xfId="73" applyNumberFormat="1" applyFont="1" applyFill="1" applyBorder="1" applyAlignment="1">
      <alignment vertical="center" wrapText="1"/>
    </xf>
    <xf numFmtId="0" fontId="8" fillId="0" borderId="1" xfId="0" applyFont="1" applyFill="1" applyBorder="1" applyAlignment="1">
      <alignment horizontal="center"/>
    </xf>
    <xf numFmtId="3" fontId="16" fillId="0" borderId="1" xfId="0" applyNumberFormat="1" applyFont="1" applyFill="1" applyBorder="1" applyAlignment="1">
      <alignment vertical="center"/>
    </xf>
    <xf numFmtId="168" fontId="9" fillId="0" borderId="0" xfId="35" applyNumberFormat="1" applyFont="1" applyFill="1" applyAlignment="1">
      <alignment vertical="center"/>
    </xf>
    <xf numFmtId="0" fontId="9" fillId="0" borderId="0" xfId="0" applyFont="1" applyFill="1" applyBorder="1"/>
    <xf numFmtId="3" fontId="15" fillId="0" borderId="1" xfId="0" applyNumberFormat="1" applyFont="1" applyFill="1" applyBorder="1" applyAlignment="1">
      <alignment vertical="center" wrapText="1"/>
    </xf>
    <xf numFmtId="0" fontId="9" fillId="2" borderId="1" xfId="0" applyFont="1" applyFill="1" applyBorder="1" applyAlignment="1">
      <alignment horizontal="right" vertical="center" wrapText="1"/>
    </xf>
    <xf numFmtId="3" fontId="9" fillId="2" borderId="1" xfId="0" applyNumberFormat="1" applyFont="1" applyFill="1" applyBorder="1" applyAlignment="1">
      <alignment horizontal="right" vertical="center" wrapText="1"/>
    </xf>
    <xf numFmtId="0" fontId="16" fillId="0" borderId="4" xfId="0" applyFont="1" applyFill="1" applyBorder="1" applyAlignment="1">
      <alignment vertical="center" wrapText="1"/>
    </xf>
    <xf numFmtId="170" fontId="9" fillId="0" borderId="1" xfId="35" applyNumberFormat="1" applyFont="1" applyFill="1" applyBorder="1" applyAlignment="1">
      <alignment horizontal="right" vertical="center"/>
    </xf>
    <xf numFmtId="37" fontId="9" fillId="0" borderId="1" xfId="35" applyNumberFormat="1" applyFont="1" applyFill="1" applyBorder="1" applyAlignment="1">
      <alignment horizontal="right" vertical="center" wrapText="1"/>
    </xf>
    <xf numFmtId="3" fontId="23" fillId="0" borderId="1" xfId="1" applyNumberFormat="1" applyFont="1" applyFill="1" applyBorder="1" applyAlignment="1">
      <alignment vertical="center" wrapText="1"/>
    </xf>
    <xf numFmtId="0" fontId="23" fillId="0" borderId="1" xfId="1" applyFont="1" applyFill="1" applyBorder="1" applyAlignment="1">
      <alignment vertical="center" wrapText="1"/>
    </xf>
    <xf numFmtId="0" fontId="23" fillId="0" borderId="1" xfId="1" applyFont="1" applyFill="1" applyBorder="1" applyAlignment="1">
      <alignment horizontal="right" vertical="center" wrapText="1"/>
    </xf>
    <xf numFmtId="3" fontId="15" fillId="0" borderId="1" xfId="1" applyNumberFormat="1" applyFont="1" applyFill="1" applyBorder="1" applyAlignment="1">
      <alignment vertical="center" wrapText="1"/>
    </xf>
    <xf numFmtId="0" fontId="9" fillId="0" borderId="4" xfId="1" applyFont="1" applyFill="1" applyBorder="1" applyAlignment="1">
      <alignment vertical="center" wrapText="1"/>
    </xf>
    <xf numFmtId="0" fontId="9" fillId="0" borderId="5" xfId="1" applyFont="1" applyFill="1" applyBorder="1" applyAlignment="1">
      <alignment vertical="center" wrapText="1"/>
    </xf>
    <xf numFmtId="0" fontId="12" fillId="0" borderId="1" xfId="73" applyFont="1" applyFill="1" applyBorder="1" applyAlignment="1">
      <alignment horizontal="center" vertical="center" wrapText="1"/>
    </xf>
    <xf numFmtId="3" fontId="12" fillId="0" borderId="1" xfId="73" applyNumberFormat="1" applyFont="1" applyFill="1" applyBorder="1" applyAlignment="1">
      <alignment horizontal="left" vertical="center" wrapText="1"/>
    </xf>
    <xf numFmtId="3" fontId="12" fillId="0" borderId="1" xfId="73" applyNumberFormat="1" applyFont="1" applyFill="1" applyBorder="1" applyAlignment="1">
      <alignment vertical="center" wrapText="1"/>
    </xf>
    <xf numFmtId="3" fontId="12" fillId="0" borderId="7" xfId="73" applyNumberFormat="1" applyFont="1" applyFill="1" applyBorder="1" applyAlignment="1">
      <alignment horizontal="right" vertical="center" wrapText="1"/>
    </xf>
    <xf numFmtId="3" fontId="11" fillId="0" borderId="1" xfId="74" applyNumberFormat="1" applyFont="1" applyFill="1" applyBorder="1" applyAlignment="1">
      <alignment horizontal="right"/>
    </xf>
    <xf numFmtId="3" fontId="11" fillId="0" borderId="1" xfId="74" applyNumberFormat="1" applyFont="1" applyFill="1" applyBorder="1" applyAlignment="1">
      <alignment horizontal="right" vertical="center"/>
    </xf>
    <xf numFmtId="1" fontId="8" fillId="0" borderId="1" xfId="0" applyNumberFormat="1" applyFont="1" applyFill="1" applyBorder="1" applyAlignment="1">
      <alignment horizontal="right" vertical="center" wrapText="1"/>
    </xf>
    <xf numFmtId="1" fontId="8" fillId="0" borderId="1" xfId="1" applyNumberFormat="1" applyFont="1" applyFill="1" applyBorder="1" applyAlignment="1">
      <alignment horizontal="right" vertical="center" wrapText="1"/>
    </xf>
    <xf numFmtId="1" fontId="9" fillId="0" borderId="1" xfId="1" applyNumberFormat="1" applyFont="1" applyFill="1" applyBorder="1" applyAlignment="1">
      <alignment horizontal="right"/>
    </xf>
    <xf numFmtId="1" fontId="9" fillId="0" borderId="1" xfId="1" applyNumberFormat="1" applyFont="1" applyFill="1" applyBorder="1" applyAlignment="1">
      <alignment horizontal="right" vertical="center" wrapText="1"/>
    </xf>
    <xf numFmtId="167" fontId="9" fillId="0" borderId="1" xfId="140" applyNumberFormat="1" applyFont="1" applyFill="1" applyBorder="1" applyAlignment="1">
      <alignment horizontal="right" vertical="center"/>
    </xf>
    <xf numFmtId="1" fontId="16" fillId="0" borderId="1" xfId="1" applyNumberFormat="1" applyFont="1" applyFill="1" applyBorder="1" applyAlignment="1">
      <alignment horizontal="right" vertical="center" wrapText="1"/>
    </xf>
    <xf numFmtId="167" fontId="16" fillId="0" borderId="1" xfId="140" applyNumberFormat="1" applyFont="1" applyFill="1" applyBorder="1" applyAlignment="1">
      <alignment horizontal="right" vertical="center"/>
    </xf>
    <xf numFmtId="166" fontId="16" fillId="0" borderId="1" xfId="1" applyNumberFormat="1" applyFont="1" applyFill="1" applyBorder="1" applyAlignment="1">
      <alignment horizontal="right" vertical="center" wrapText="1"/>
    </xf>
    <xf numFmtId="3" fontId="16" fillId="0" borderId="1" xfId="1" applyNumberFormat="1" applyFont="1" applyFill="1" applyBorder="1" applyAlignment="1">
      <alignment horizontal="right" vertical="center"/>
    </xf>
    <xf numFmtId="3" fontId="16" fillId="0" borderId="1" xfId="1" applyNumberFormat="1" applyFont="1" applyFill="1" applyBorder="1"/>
    <xf numFmtId="0" fontId="24" fillId="0" borderId="1" xfId="0" applyFont="1" applyFill="1" applyBorder="1" applyAlignment="1">
      <alignment horizontal="right" vertical="center" wrapText="1"/>
    </xf>
    <xf numFmtId="0" fontId="8" fillId="0" borderId="0" xfId="0" applyFont="1" applyFill="1" applyBorder="1" applyAlignment="1">
      <alignment vertical="center" wrapText="1"/>
    </xf>
    <xf numFmtId="1" fontId="9" fillId="0" borderId="1" xfId="0" applyNumberFormat="1" applyFont="1" applyFill="1" applyBorder="1" applyAlignment="1">
      <alignment horizontal="right" vertical="center" wrapText="1"/>
    </xf>
    <xf numFmtId="3" fontId="16" fillId="0" borderId="1" xfId="0" applyNumberFormat="1" applyFont="1" applyFill="1" applyBorder="1" applyAlignment="1">
      <alignment vertical="center" wrapText="1"/>
    </xf>
    <xf numFmtId="166" fontId="8" fillId="0" borderId="1" xfId="0" applyNumberFormat="1" applyFont="1" applyFill="1" applyBorder="1" applyAlignment="1">
      <alignment horizontal="right" vertical="center" wrapText="1"/>
    </xf>
    <xf numFmtId="0" fontId="9" fillId="0" borderId="1" xfId="1" applyFont="1" applyFill="1" applyBorder="1" applyAlignment="1">
      <alignment horizontal="right" vertical="center"/>
    </xf>
    <xf numFmtId="168" fontId="9" fillId="0" borderId="1" xfId="35" applyNumberFormat="1" applyFont="1" applyFill="1" applyBorder="1" applyAlignment="1">
      <alignment horizontal="left" vertical="center"/>
    </xf>
    <xf numFmtId="168" fontId="9" fillId="0" borderId="1" xfId="35" applyNumberFormat="1" applyFont="1" applyFill="1" applyBorder="1" applyAlignment="1">
      <alignment horizontal="right" vertical="center"/>
    </xf>
    <xf numFmtId="0" fontId="9" fillId="0" borderId="1" xfId="0" applyFont="1" applyFill="1" applyBorder="1" applyAlignment="1">
      <alignment horizontal="left" wrapText="1"/>
    </xf>
    <xf numFmtId="167" fontId="9" fillId="0" borderId="1" xfId="140" applyNumberFormat="1" applyFont="1" applyFill="1" applyBorder="1" applyAlignment="1">
      <alignment horizontal="right"/>
    </xf>
    <xf numFmtId="0" fontId="16" fillId="0" borderId="1" xfId="0" applyFont="1" applyFill="1" applyBorder="1" applyAlignment="1">
      <alignment horizontal="right" vertical="center" wrapText="1"/>
    </xf>
    <xf numFmtId="3" fontId="9" fillId="0" borderId="1" xfId="0" applyNumberFormat="1" applyFont="1" applyFill="1" applyBorder="1" applyAlignment="1">
      <alignment horizontal="left" vertical="center"/>
    </xf>
    <xf numFmtId="0" fontId="16" fillId="2" borderId="1" xfId="0" applyFont="1" applyFill="1" applyBorder="1" applyAlignment="1">
      <alignment horizontal="left" vertical="center" wrapText="1"/>
    </xf>
    <xf numFmtId="0" fontId="16" fillId="2" borderId="1" xfId="0" applyFont="1" applyFill="1" applyBorder="1" applyAlignment="1">
      <alignment horizontal="right" vertical="center" wrapText="1"/>
    </xf>
    <xf numFmtId="3" fontId="15" fillId="2" borderId="1" xfId="0" applyNumberFormat="1" applyFont="1" applyFill="1" applyBorder="1" applyAlignment="1">
      <alignment horizontal="right" vertical="center" wrapText="1"/>
    </xf>
    <xf numFmtId="0" fontId="16" fillId="2" borderId="4" xfId="0" applyFont="1" applyFill="1" applyBorder="1" applyAlignment="1">
      <alignment horizontal="left" vertical="center" wrapText="1"/>
    </xf>
    <xf numFmtId="0" fontId="12" fillId="0" borderId="1" xfId="87" applyFont="1" applyFill="1" applyBorder="1" applyAlignment="1">
      <alignment horizontal="center" vertical="center" wrapText="1"/>
    </xf>
    <xf numFmtId="3" fontId="12" fillId="0" borderId="1" xfId="87" applyNumberFormat="1" applyFont="1" applyFill="1" applyBorder="1" applyAlignment="1">
      <alignment horizontal="left" vertical="center" wrapText="1"/>
    </xf>
    <xf numFmtId="3" fontId="12" fillId="0" borderId="1" xfId="87" applyNumberFormat="1" applyFont="1" applyFill="1" applyBorder="1" applyAlignment="1">
      <alignment vertical="center" wrapText="1"/>
    </xf>
    <xf numFmtId="3" fontId="12" fillId="0" borderId="7" xfId="87" applyNumberFormat="1" applyFont="1" applyFill="1" applyBorder="1" applyAlignment="1">
      <alignment horizontal="right" vertical="center" wrapText="1"/>
    </xf>
    <xf numFmtId="3" fontId="12" fillId="0" borderId="1" xfId="86" applyNumberFormat="1" applyFont="1" applyFill="1" applyBorder="1" applyAlignment="1">
      <alignment horizontal="right" vertical="center" wrapText="1"/>
    </xf>
    <xf numFmtId="0" fontId="13" fillId="0" borderId="1" xfId="87" applyFont="1" applyFill="1" applyBorder="1" applyAlignment="1">
      <alignment horizontal="center" vertical="center" wrapText="1"/>
    </xf>
    <xf numFmtId="3" fontId="13" fillId="0" borderId="1" xfId="87" applyNumberFormat="1" applyFont="1" applyFill="1" applyBorder="1" applyAlignment="1">
      <alignment horizontal="left" vertical="center" wrapText="1"/>
    </xf>
    <xf numFmtId="3" fontId="11" fillId="0" borderId="1" xfId="84" applyNumberFormat="1" applyFont="1" applyFill="1" applyBorder="1" applyAlignment="1">
      <alignment horizontal="right" wrapText="1"/>
    </xf>
    <xf numFmtId="3" fontId="11" fillId="0" borderId="1" xfId="84" applyNumberFormat="1" applyFont="1" applyFill="1" applyBorder="1" applyAlignment="1">
      <alignment horizontal="right" vertical="center" wrapText="1"/>
    </xf>
    <xf numFmtId="3" fontId="11" fillId="0" borderId="1" xfId="86" applyNumberFormat="1" applyFont="1" applyFill="1" applyBorder="1" applyAlignment="1">
      <alignment horizontal="right" vertical="center" wrapText="1"/>
    </xf>
    <xf numFmtId="0" fontId="11" fillId="0" borderId="1" xfId="87" applyFont="1" applyFill="1" applyBorder="1" applyAlignment="1">
      <alignment horizontal="center" vertical="center" wrapText="1"/>
    </xf>
    <xf numFmtId="3" fontId="11" fillId="0" borderId="1" xfId="87" applyNumberFormat="1" applyFont="1" applyFill="1" applyBorder="1" applyAlignment="1">
      <alignment horizontal="left" wrapText="1"/>
    </xf>
    <xf numFmtId="3" fontId="13" fillId="0" borderId="1" xfId="87" applyNumberFormat="1" applyFont="1" applyFill="1" applyBorder="1" applyAlignment="1">
      <alignment horizontal="left" vertical="center"/>
    </xf>
    <xf numFmtId="3" fontId="13" fillId="0" borderId="1" xfId="87" applyNumberFormat="1" applyFont="1" applyFill="1" applyBorder="1" applyAlignment="1">
      <alignment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left" vertical="center"/>
    </xf>
    <xf numFmtId="0" fontId="12" fillId="0" borderId="1" xfId="0" applyFont="1" applyFill="1" applyBorder="1" applyAlignment="1">
      <alignment horizontal="left"/>
    </xf>
    <xf numFmtId="0" fontId="12" fillId="0" borderId="1" xfId="0" applyFont="1" applyFill="1" applyBorder="1" applyAlignment="1">
      <alignment horizontal="right"/>
    </xf>
    <xf numFmtId="168" fontId="12" fillId="0" borderId="1" xfId="140" applyNumberFormat="1" applyFont="1" applyFill="1" applyBorder="1" applyAlignment="1">
      <alignment horizontal="right" vertical="center"/>
    </xf>
    <xf numFmtId="169" fontId="12" fillId="0" borderId="1" xfId="140" applyNumberFormat="1" applyFont="1" applyFill="1" applyBorder="1" applyAlignment="1">
      <alignment horizontal="right" vertical="center"/>
    </xf>
    <xf numFmtId="0" fontId="12" fillId="0" borderId="1" xfId="0" applyFont="1" applyFill="1" applyBorder="1" applyAlignment="1">
      <alignment horizontal="center"/>
    </xf>
    <xf numFmtId="0" fontId="12" fillId="0" borderId="0" xfId="0" applyFont="1" applyFill="1"/>
    <xf numFmtId="3" fontId="12" fillId="0" borderId="1" xfId="0" applyNumberFormat="1" applyFont="1" applyFill="1" applyBorder="1" applyAlignment="1">
      <alignment horizontal="right" vertical="center" wrapText="1"/>
    </xf>
    <xf numFmtId="169" fontId="12" fillId="0" borderId="1" xfId="0" applyNumberFormat="1" applyFont="1" applyFill="1" applyBorder="1" applyAlignment="1">
      <alignment horizontal="right" vertical="center" wrapText="1"/>
    </xf>
    <xf numFmtId="168" fontId="11" fillId="0" borderId="1" xfId="140" applyNumberFormat="1" applyFont="1" applyFill="1" applyBorder="1" applyAlignment="1">
      <alignment horizontal="center" vertical="center"/>
    </xf>
    <xf numFmtId="169" fontId="15" fillId="0" borderId="1" xfId="0" applyNumberFormat="1" applyFont="1" applyFill="1" applyBorder="1" applyAlignment="1">
      <alignment horizontal="right" vertical="center"/>
    </xf>
    <xf numFmtId="3" fontId="15" fillId="0" borderId="1" xfId="140" applyNumberFormat="1" applyFont="1" applyFill="1" applyBorder="1" applyAlignment="1">
      <alignment horizontal="right" vertical="center"/>
    </xf>
    <xf numFmtId="0" fontId="15" fillId="0" borderId="0" xfId="0" applyFont="1" applyFill="1"/>
    <xf numFmtId="166" fontId="15" fillId="0" borderId="1" xfId="0" applyNumberFormat="1" applyFont="1" applyFill="1" applyBorder="1" applyAlignment="1">
      <alignment horizontal="right" vertical="center" wrapText="1"/>
    </xf>
    <xf numFmtId="169" fontId="11" fillId="0" borderId="1" xfId="140" applyNumberFormat="1" applyFont="1" applyFill="1" applyBorder="1" applyAlignment="1">
      <alignment horizontal="right" vertical="center"/>
    </xf>
    <xf numFmtId="3" fontId="11" fillId="0" borderId="1" xfId="140" applyNumberFormat="1" applyFont="1" applyFill="1" applyBorder="1" applyAlignment="1">
      <alignment horizontal="right" vertical="center" wrapText="1"/>
    </xf>
    <xf numFmtId="169" fontId="11" fillId="0" borderId="1" xfId="3" applyNumberFormat="1" applyFont="1" applyFill="1" applyBorder="1" applyAlignment="1">
      <alignment horizontal="right" vertical="center" wrapText="1"/>
    </xf>
    <xf numFmtId="1" fontId="11" fillId="0" borderId="1" xfId="3" applyNumberFormat="1" applyFont="1" applyFill="1" applyBorder="1" applyAlignment="1">
      <alignment horizontal="center" vertical="top" wrapText="1"/>
    </xf>
    <xf numFmtId="169" fontId="11" fillId="0" borderId="1" xfId="0" applyNumberFormat="1" applyFont="1" applyFill="1" applyBorder="1" applyAlignment="1">
      <alignment horizontal="right" vertical="center" wrapText="1"/>
    </xf>
    <xf numFmtId="169" fontId="15" fillId="0" borderId="1" xfId="140" applyNumberFormat="1" applyFont="1" applyFill="1" applyBorder="1" applyAlignment="1">
      <alignment horizontal="right" vertical="center"/>
    </xf>
    <xf numFmtId="169" fontId="15" fillId="0" borderId="1" xfId="0" applyNumberFormat="1" applyFont="1" applyFill="1" applyBorder="1" applyAlignment="1">
      <alignment horizontal="right" vertical="center" wrapText="1"/>
    </xf>
    <xf numFmtId="3" fontId="12" fillId="0" borderId="1" xfId="140" applyNumberFormat="1" applyFont="1" applyFill="1" applyBorder="1" applyAlignment="1">
      <alignment horizontal="right" vertical="center" wrapText="1"/>
    </xf>
    <xf numFmtId="3" fontId="15" fillId="0" borderId="1" xfId="140" applyNumberFormat="1" applyFont="1" applyFill="1" applyBorder="1" applyAlignment="1">
      <alignment horizontal="right" vertical="center" wrapText="1"/>
    </xf>
    <xf numFmtId="3" fontId="15" fillId="0" borderId="1" xfId="0" applyNumberFormat="1" applyFont="1" applyFill="1" applyBorder="1" applyAlignment="1">
      <alignment horizontal="center" vertical="center" wrapText="1"/>
    </xf>
    <xf numFmtId="0" fontId="11" fillId="0" borderId="1" xfId="0" applyFont="1" applyBorder="1"/>
    <xf numFmtId="0" fontId="15" fillId="0" borderId="1" xfId="0" applyFont="1" applyBorder="1"/>
    <xf numFmtId="3" fontId="11" fillId="0" borderId="1" xfId="140" applyNumberFormat="1" applyFont="1" applyFill="1" applyBorder="1" applyAlignment="1">
      <alignment horizontal="center" vertical="center"/>
    </xf>
    <xf numFmtId="167" fontId="11" fillId="0" borderId="1" xfId="140" applyNumberFormat="1" applyFont="1" applyFill="1" applyBorder="1" applyAlignment="1">
      <alignment horizontal="center" vertical="center"/>
    </xf>
    <xf numFmtId="3" fontId="12" fillId="0" borderId="1" xfId="14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xf>
    <xf numFmtId="171" fontId="15" fillId="0" borderId="1" xfId="140" applyNumberFormat="1" applyFont="1" applyFill="1" applyBorder="1" applyAlignment="1">
      <alignment horizontal="center" vertical="center" wrapText="1"/>
    </xf>
    <xf numFmtId="3" fontId="15" fillId="0" borderId="1" xfId="0" applyNumberFormat="1" applyFont="1" applyFill="1" applyBorder="1" applyAlignment="1">
      <alignment horizontal="left" vertical="center" wrapText="1"/>
    </xf>
    <xf numFmtId="3" fontId="15" fillId="0" borderId="1" xfId="0" applyNumberFormat="1" applyFont="1" applyFill="1" applyBorder="1" applyAlignment="1">
      <alignment horizontal="center" vertical="center"/>
    </xf>
    <xf numFmtId="171" fontId="15" fillId="0" borderId="1" xfId="140" applyNumberFormat="1" applyFont="1" applyFill="1" applyBorder="1" applyAlignment="1">
      <alignment horizontal="left" vertical="center" wrapText="1"/>
    </xf>
    <xf numFmtId="3" fontId="11" fillId="0" borderId="4" xfId="0" applyNumberFormat="1" applyFont="1" applyFill="1" applyBorder="1" applyAlignment="1">
      <alignment vertical="center" wrapText="1"/>
    </xf>
    <xf numFmtId="171" fontId="15" fillId="0" borderId="1" xfId="140" applyNumberFormat="1" applyFont="1" applyFill="1" applyBorder="1" applyAlignment="1">
      <alignment vertical="center" wrapText="1"/>
    </xf>
    <xf numFmtId="0" fontId="15" fillId="0" borderId="1" xfId="0" applyFont="1" applyFill="1" applyBorder="1" applyAlignment="1">
      <alignment vertical="center" wrapText="1"/>
    </xf>
    <xf numFmtId="0" fontId="12" fillId="0" borderId="1" xfId="88" applyFont="1" applyFill="1" applyBorder="1" applyAlignment="1">
      <alignment horizontal="center" vertical="center" wrapText="1"/>
    </xf>
    <xf numFmtId="3" fontId="12" fillId="0" borderId="1" xfId="88" applyNumberFormat="1" applyFont="1" applyFill="1" applyBorder="1" applyAlignment="1">
      <alignment horizontal="left" wrapText="1"/>
    </xf>
    <xf numFmtId="3" fontId="12" fillId="0" borderId="1" xfId="88" applyNumberFormat="1" applyFont="1" applyFill="1" applyBorder="1" applyAlignment="1">
      <alignment wrapText="1"/>
    </xf>
    <xf numFmtId="3" fontId="12" fillId="0" borderId="7" xfId="88" applyNumberFormat="1" applyFont="1" applyFill="1" applyBorder="1" applyAlignment="1">
      <alignment horizontal="right" vertical="center" wrapText="1"/>
    </xf>
    <xf numFmtId="3" fontId="12" fillId="0" borderId="1" xfId="90" applyNumberFormat="1" applyFont="1" applyFill="1" applyBorder="1" applyAlignment="1">
      <alignment horizontal="right" vertical="center" wrapText="1"/>
    </xf>
    <xf numFmtId="0" fontId="13" fillId="0" borderId="1" xfId="88" applyFont="1" applyFill="1" applyBorder="1" applyAlignment="1">
      <alignment horizontal="center" vertical="center" wrapText="1"/>
    </xf>
    <xf numFmtId="3" fontId="13" fillId="0" borderId="1" xfId="88" applyNumberFormat="1" applyFont="1" applyFill="1" applyBorder="1" applyAlignment="1">
      <alignment horizontal="left" vertical="center" wrapText="1"/>
    </xf>
    <xf numFmtId="3" fontId="11" fillId="0" borderId="1" xfId="89" applyNumberFormat="1" applyFont="1" applyFill="1" applyBorder="1" applyAlignment="1">
      <alignment horizontal="right" wrapText="1"/>
    </xf>
    <xf numFmtId="3" fontId="11" fillId="0" borderId="1" xfId="89" applyNumberFormat="1" applyFont="1" applyFill="1" applyBorder="1" applyAlignment="1">
      <alignment horizontal="right" vertical="center" wrapText="1"/>
    </xf>
    <xf numFmtId="3" fontId="11" fillId="0" borderId="1" xfId="90" applyNumberFormat="1" applyFont="1" applyFill="1" applyBorder="1" applyAlignment="1">
      <alignment horizontal="right" vertical="center" wrapText="1"/>
    </xf>
    <xf numFmtId="0" fontId="11" fillId="0" borderId="1" xfId="88" applyFont="1" applyFill="1" applyBorder="1" applyAlignment="1">
      <alignment horizontal="center" vertical="center" wrapText="1"/>
    </xf>
    <xf numFmtId="3" fontId="11" fillId="0" borderId="1" xfId="88" applyNumberFormat="1" applyFont="1" applyFill="1" applyBorder="1" applyAlignment="1">
      <alignment horizontal="left" vertical="center" wrapText="1"/>
    </xf>
    <xf numFmtId="3" fontId="11" fillId="0" borderId="2" xfId="140" applyNumberFormat="1" applyFont="1" applyFill="1" applyBorder="1" applyAlignment="1">
      <alignment horizontal="right" vertical="center" wrapText="1"/>
    </xf>
    <xf numFmtId="3" fontId="13" fillId="0" borderId="1" xfId="88" applyNumberFormat="1" applyFont="1" applyFill="1" applyBorder="1" applyAlignment="1">
      <alignment horizontal="left" vertical="center"/>
    </xf>
    <xf numFmtId="3" fontId="11" fillId="0" borderId="3" xfId="140" applyNumberFormat="1" applyFont="1" applyFill="1" applyBorder="1" applyAlignment="1">
      <alignment horizontal="right" vertical="center" wrapText="1"/>
    </xf>
    <xf numFmtId="3" fontId="13" fillId="0" borderId="1" xfId="88" applyNumberFormat="1" applyFont="1" applyFill="1" applyBorder="1" applyAlignment="1">
      <alignment vertical="center" wrapText="1"/>
    </xf>
    <xf numFmtId="0" fontId="8" fillId="0" borderId="1" xfId="0" applyFont="1" applyFill="1" applyBorder="1" applyAlignment="1">
      <alignment horizontal="left" vertical="center"/>
    </xf>
    <xf numFmtId="0" fontId="8" fillId="0" borderId="1" xfId="0" applyFont="1" applyFill="1" applyBorder="1" applyAlignment="1">
      <alignment horizontal="right" vertical="center"/>
    </xf>
    <xf numFmtId="166" fontId="8" fillId="0" borderId="1" xfId="0" applyNumberFormat="1" applyFont="1" applyFill="1" applyBorder="1" applyAlignment="1">
      <alignment horizontal="right" vertical="center"/>
    </xf>
    <xf numFmtId="166" fontId="24" fillId="0" borderId="1" xfId="0" applyNumberFormat="1" applyFont="1" applyFill="1" applyBorder="1" applyAlignment="1">
      <alignment horizontal="right" vertical="center"/>
    </xf>
    <xf numFmtId="0" fontId="8" fillId="0" borderId="0" xfId="0" applyFont="1" applyFill="1"/>
    <xf numFmtId="3" fontId="8" fillId="0" borderId="1" xfId="0" applyNumberFormat="1" applyFont="1" applyFill="1" applyBorder="1" applyAlignment="1">
      <alignment horizontal="right" vertical="center"/>
    </xf>
    <xf numFmtId="3" fontId="24" fillId="0" borderId="1" xfId="0" applyNumberFormat="1" applyFont="1" applyFill="1" applyBorder="1" applyAlignment="1">
      <alignment horizontal="right" vertical="center" wrapText="1"/>
    </xf>
    <xf numFmtId="169" fontId="9" fillId="0" borderId="1" xfId="0" applyNumberFormat="1" applyFont="1" applyFill="1" applyBorder="1" applyAlignment="1">
      <alignment horizontal="right" vertical="center" wrapText="1"/>
    </xf>
    <xf numFmtId="3" fontId="9" fillId="0" borderId="1" xfId="35" applyNumberFormat="1" applyFont="1" applyFill="1" applyBorder="1" applyAlignment="1">
      <alignment horizontal="right" vertical="center"/>
    </xf>
    <xf numFmtId="0" fontId="16" fillId="0" borderId="1" xfId="0" applyFont="1" applyFill="1" applyBorder="1" applyAlignment="1">
      <alignment horizontal="center" vertical="center"/>
    </xf>
    <xf numFmtId="166" fontId="16" fillId="0" borderId="1" xfId="0" applyNumberFormat="1" applyFont="1" applyFill="1" applyBorder="1" applyAlignment="1">
      <alignment horizontal="right" vertical="center" wrapText="1"/>
    </xf>
    <xf numFmtId="3" fontId="16" fillId="0" borderId="1" xfId="35" applyNumberFormat="1" applyFont="1" applyFill="1" applyBorder="1" applyAlignment="1">
      <alignment horizontal="right" vertical="center"/>
    </xf>
    <xf numFmtId="169" fontId="9" fillId="0" borderId="1" xfId="35" applyNumberFormat="1" applyFont="1" applyFill="1" applyBorder="1" applyAlignment="1">
      <alignment horizontal="right" vertical="center"/>
    </xf>
    <xf numFmtId="169" fontId="9" fillId="0" borderId="1" xfId="0" applyNumberFormat="1" applyFont="1" applyFill="1" applyBorder="1" applyAlignment="1">
      <alignment horizontal="right" vertical="center"/>
    </xf>
    <xf numFmtId="3" fontId="8" fillId="0" borderId="1" xfId="35" applyNumberFormat="1" applyFont="1" applyFill="1" applyBorder="1" applyAlignment="1">
      <alignment horizontal="right" vertical="center" wrapText="1"/>
    </xf>
    <xf numFmtId="169" fontId="8" fillId="0" borderId="1" xfId="0" applyNumberFormat="1" applyFont="1" applyFill="1" applyBorder="1" applyAlignment="1">
      <alignment horizontal="right" vertical="center"/>
    </xf>
    <xf numFmtId="3" fontId="8" fillId="0" borderId="1" xfId="0" applyNumberFormat="1" applyFont="1" applyFill="1" applyBorder="1" applyAlignment="1">
      <alignment horizontal="left" vertical="center" wrapText="1"/>
    </xf>
    <xf numFmtId="0" fontId="16" fillId="0" borderId="1" xfId="0" applyFont="1" applyFill="1" applyBorder="1" applyAlignment="1">
      <alignment horizontal="right" vertical="center"/>
    </xf>
    <xf numFmtId="167" fontId="9" fillId="0" borderId="1" xfId="35" applyNumberFormat="1" applyFont="1" applyFill="1" applyBorder="1" applyAlignment="1">
      <alignment horizontal="right" vertical="center"/>
    </xf>
    <xf numFmtId="0" fontId="15" fillId="0" borderId="4" xfId="0" applyFont="1" applyFill="1" applyBorder="1" applyAlignment="1">
      <alignment vertical="center" wrapText="1"/>
    </xf>
    <xf numFmtId="3" fontId="12" fillId="0" borderId="1" xfId="88" applyNumberFormat="1" applyFont="1" applyFill="1" applyBorder="1" applyAlignment="1">
      <alignment horizontal="left" vertical="center" wrapText="1"/>
    </xf>
    <xf numFmtId="3" fontId="12" fillId="0" borderId="1" xfId="88" applyNumberFormat="1" applyFont="1" applyFill="1" applyBorder="1" applyAlignment="1">
      <alignment vertical="center" wrapText="1"/>
    </xf>
    <xf numFmtId="3" fontId="12" fillId="0" borderId="3" xfId="88" applyNumberFormat="1" applyFont="1" applyFill="1" applyBorder="1" applyAlignment="1">
      <alignment horizontal="right" vertical="center" wrapText="1"/>
    </xf>
    <xf numFmtId="0" fontId="11" fillId="0" borderId="1" xfId="6" quotePrefix="1" applyFont="1" applyFill="1" applyBorder="1" applyAlignment="1">
      <alignment horizontal="center" vertical="center" wrapText="1"/>
    </xf>
    <xf numFmtId="3" fontId="11" fillId="0" borderId="1" xfId="6" applyNumberFormat="1" applyFont="1" applyFill="1" applyBorder="1" applyAlignment="1">
      <alignment horizontal="left" wrapText="1"/>
    </xf>
    <xf numFmtId="3" fontId="11" fillId="0" borderId="1" xfId="6" applyNumberFormat="1" applyFont="1" applyFill="1" applyBorder="1" applyAlignment="1">
      <alignment horizontal="left" vertical="top" wrapText="1"/>
    </xf>
    <xf numFmtId="3" fontId="11" fillId="0" borderId="4" xfId="140" applyNumberFormat="1" applyFont="1" applyFill="1" applyBorder="1" applyAlignment="1">
      <alignment horizontal="right" vertical="center" wrapText="1"/>
    </xf>
    <xf numFmtId="3" fontId="11" fillId="0" borderId="1" xfId="90" applyNumberFormat="1" applyFont="1" applyFill="1" applyBorder="1" applyAlignment="1">
      <alignment horizontal="right"/>
    </xf>
    <xf numFmtId="3" fontId="11" fillId="0" borderId="1" xfId="90" applyNumberFormat="1" applyFont="1" applyFill="1" applyBorder="1" applyAlignment="1">
      <alignment horizontal="right" vertical="center"/>
    </xf>
    <xf numFmtId="0" fontId="11" fillId="0" borderId="1" xfId="0" applyFont="1" applyFill="1" applyBorder="1" applyAlignment="1">
      <alignment horizontal="center"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1" xfId="0" applyFont="1" applyFill="1" applyBorder="1" applyAlignment="1">
      <alignment horizontal="left" vertical="center"/>
    </xf>
    <xf numFmtId="0" fontId="11" fillId="0" borderId="8"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3" xfId="1"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 xfId="1"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1"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8" xfId="1" applyFont="1" applyFill="1" applyBorder="1" applyAlignment="1">
      <alignment horizontal="center" vertical="center" wrapText="1"/>
    </xf>
    <xf numFmtId="0" fontId="9" fillId="0" borderId="8" xfId="1" applyFont="1" applyFill="1" applyBorder="1" applyAlignment="1">
      <alignment horizontal="left" vertical="center" wrapText="1"/>
    </xf>
    <xf numFmtId="0" fontId="9" fillId="0" borderId="1" xfId="1" applyFont="1" applyFill="1" applyBorder="1" applyAlignment="1">
      <alignment horizontal="left"/>
    </xf>
    <xf numFmtId="0" fontId="8" fillId="0" borderId="1" xfId="1" applyFont="1" applyFill="1" applyBorder="1" applyAlignment="1">
      <alignment horizontal="left" vertical="center" wrapText="1"/>
    </xf>
    <xf numFmtId="0" fontId="16" fillId="0" borderId="1" xfId="0" applyFont="1" applyFill="1" applyBorder="1" applyAlignment="1">
      <alignment horizontal="left" vertical="center" wrapText="1"/>
    </xf>
    <xf numFmtId="3" fontId="9" fillId="0" borderId="1" xfId="0" applyNumberFormat="1" applyFont="1" applyFill="1" applyBorder="1" applyAlignment="1">
      <alignment horizontal="left" vertical="center" wrapText="1"/>
    </xf>
    <xf numFmtId="0" fontId="11" fillId="0" borderId="1" xfId="0" applyFont="1" applyFill="1" applyBorder="1" applyAlignment="1">
      <alignment horizontal="center" vertical="center"/>
    </xf>
    <xf numFmtId="2" fontId="11" fillId="0" borderId="1" xfId="3" applyNumberFormat="1" applyFont="1" applyFill="1" applyBorder="1" applyAlignment="1">
      <alignment horizontal="left" vertical="top" wrapText="1"/>
    </xf>
    <xf numFmtId="0" fontId="15" fillId="0" borderId="1"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1" xfId="3" applyFont="1" applyFill="1" applyBorder="1" applyAlignment="1">
      <alignment horizontal="left" vertical="center" wrapText="1"/>
    </xf>
    <xf numFmtId="0" fontId="11" fillId="0" borderId="1" xfId="3"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171" fontId="11" fillId="0" borderId="1" xfId="140" applyNumberFormat="1" applyFont="1" applyFill="1" applyBorder="1" applyAlignment="1">
      <alignment horizontal="center" vertical="center" wrapText="1"/>
    </xf>
    <xf numFmtId="3" fontId="11" fillId="0" borderId="1" xfId="0" applyNumberFormat="1" applyFont="1" applyFill="1" applyBorder="1" applyAlignment="1">
      <alignment vertical="center" wrapText="1"/>
    </xf>
    <xf numFmtId="171" fontId="11" fillId="0" borderId="1" xfId="140" applyNumberFormat="1" applyFont="1" applyFill="1" applyBorder="1" applyAlignment="1">
      <alignment horizontal="left" vertical="center" wrapText="1"/>
    </xf>
    <xf numFmtId="3" fontId="11" fillId="0" borderId="1" xfId="0" applyNumberFormat="1" applyFont="1" applyFill="1" applyBorder="1" applyAlignment="1">
      <alignment horizontal="left" vertical="center" wrapText="1"/>
    </xf>
    <xf numFmtId="171" fontId="11" fillId="0" borderId="1" xfId="140" applyNumberFormat="1" applyFont="1" applyFill="1" applyBorder="1" applyAlignment="1">
      <alignment vertical="center" wrapText="1"/>
    </xf>
    <xf numFmtId="0" fontId="9" fillId="0" borderId="4" xfId="0" applyFont="1" applyFill="1" applyBorder="1" applyAlignment="1">
      <alignment vertical="center" wrapText="1"/>
    </xf>
    <xf numFmtId="0" fontId="9" fillId="0" borderId="5" xfId="0" applyFont="1" applyFill="1" applyBorder="1" applyAlignment="1">
      <alignment vertical="center" wrapText="1"/>
    </xf>
    <xf numFmtId="0" fontId="9" fillId="0" borderId="1" xfId="0" applyFont="1" applyFill="1" applyBorder="1" applyAlignment="1">
      <alignment horizontal="left" vertical="center" wrapText="1"/>
    </xf>
    <xf numFmtId="167" fontId="15" fillId="0" borderId="1" xfId="0" applyNumberFormat="1" applyFont="1" applyFill="1" applyBorder="1" applyAlignment="1">
      <alignment horizontal="right" vertical="center" wrapText="1"/>
    </xf>
    <xf numFmtId="0" fontId="12" fillId="0" borderId="1" xfId="0" applyFont="1" applyFill="1" applyBorder="1" applyAlignment="1">
      <alignment horizontal="right" vertical="center"/>
    </xf>
    <xf numFmtId="166" fontId="12" fillId="0" borderId="1" xfId="0" applyNumberFormat="1" applyFont="1" applyFill="1" applyBorder="1" applyAlignment="1">
      <alignment horizontal="right" vertical="center"/>
    </xf>
    <xf numFmtId="166" fontId="25" fillId="0" borderId="1" xfId="0" applyNumberFormat="1" applyFont="1" applyFill="1" applyBorder="1" applyAlignment="1">
      <alignment horizontal="right" vertical="center"/>
    </xf>
    <xf numFmtId="167" fontId="11" fillId="0" borderId="1" xfId="35" applyNumberFormat="1" applyFont="1" applyFill="1" applyBorder="1" applyAlignment="1">
      <alignment horizontal="right" vertical="center"/>
    </xf>
    <xf numFmtId="3" fontId="11" fillId="0" borderId="1" xfId="35" applyNumberFormat="1" applyFont="1" applyFill="1" applyBorder="1" applyAlignment="1">
      <alignment horizontal="right" vertical="center"/>
    </xf>
    <xf numFmtId="169" fontId="11" fillId="0" borderId="1" xfId="35" applyNumberFormat="1" applyFont="1" applyFill="1" applyBorder="1" applyAlignment="1">
      <alignment horizontal="right" vertical="center"/>
    </xf>
    <xf numFmtId="3" fontId="25" fillId="0" borderId="1" xfId="0" applyNumberFormat="1" applyFont="1" applyFill="1" applyBorder="1" applyAlignment="1">
      <alignment horizontal="right" vertical="center" wrapText="1"/>
    </xf>
    <xf numFmtId="3" fontId="15" fillId="0" borderId="1" xfId="35" applyNumberFormat="1" applyFont="1" applyFill="1" applyBorder="1" applyAlignment="1">
      <alignment horizontal="right" vertical="center"/>
    </xf>
    <xf numFmtId="166" fontId="12" fillId="0" borderId="1" xfId="0" applyNumberFormat="1" applyFont="1" applyFill="1" applyBorder="1" applyAlignment="1">
      <alignment horizontal="right" vertical="center" wrapText="1"/>
    </xf>
    <xf numFmtId="0" fontId="11" fillId="0" borderId="1" xfId="0" applyFont="1" applyFill="1" applyBorder="1" applyAlignment="1">
      <alignment horizontal="left" wrapText="1"/>
    </xf>
    <xf numFmtId="168" fontId="11" fillId="0" borderId="0" xfId="35" applyNumberFormat="1" applyFont="1" applyFill="1" applyAlignment="1">
      <alignment vertical="center"/>
    </xf>
    <xf numFmtId="3" fontId="11" fillId="0" borderId="1" xfId="0" applyNumberFormat="1" applyFont="1" applyFill="1" applyBorder="1" applyAlignment="1">
      <alignment horizontal="left"/>
    </xf>
    <xf numFmtId="1" fontId="11" fillId="0" borderId="1" xfId="0" applyNumberFormat="1" applyFont="1" applyFill="1" applyBorder="1" applyAlignment="1">
      <alignment horizontal="right" vertical="center" wrapText="1"/>
    </xf>
    <xf numFmtId="0" fontId="11" fillId="0" borderId="1" xfId="0" applyFont="1" applyFill="1" applyBorder="1" applyAlignment="1">
      <alignment horizontal="right"/>
    </xf>
    <xf numFmtId="168" fontId="11" fillId="0" borderId="1" xfId="35" applyNumberFormat="1" applyFont="1" applyFill="1" applyBorder="1" applyAlignment="1">
      <alignment horizontal="left" vertical="center" wrapText="1"/>
    </xf>
    <xf numFmtId="3" fontId="12" fillId="0" borderId="1" xfId="35" applyNumberFormat="1" applyFont="1" applyFill="1" applyBorder="1" applyAlignment="1">
      <alignment horizontal="right" vertical="center" wrapText="1"/>
    </xf>
    <xf numFmtId="169" fontId="12" fillId="0" borderId="1" xfId="0" applyNumberFormat="1" applyFont="1" applyFill="1" applyBorder="1" applyAlignment="1">
      <alignment horizontal="right" vertical="center"/>
    </xf>
    <xf numFmtId="3" fontId="12" fillId="0" borderId="1" xfId="0" applyNumberFormat="1" applyFont="1" applyFill="1" applyBorder="1" applyAlignment="1">
      <alignment horizontal="left" vertical="center" wrapText="1"/>
    </xf>
    <xf numFmtId="3" fontId="9" fillId="0" borderId="0" xfId="0" applyNumberFormat="1" applyFont="1" applyFill="1" applyAlignment="1">
      <alignment vertical="center"/>
    </xf>
    <xf numFmtId="3" fontId="9" fillId="0" borderId="0" xfId="0" applyNumberFormat="1" applyFont="1" applyFill="1" applyBorder="1"/>
    <xf numFmtId="3" fontId="9" fillId="0" borderId="0" xfId="0" applyNumberFormat="1" applyFont="1" applyFill="1"/>
    <xf numFmtId="3" fontId="11" fillId="0" borderId="0" xfId="0" applyNumberFormat="1" applyFont="1" applyFill="1"/>
    <xf numFmtId="0" fontId="8" fillId="0" borderId="6" xfId="0" applyFont="1" applyFill="1" applyBorder="1" applyAlignment="1">
      <alignment horizontal="center" vertical="center"/>
    </xf>
    <xf numFmtId="0" fontId="9" fillId="0" borderId="0" xfId="0" applyFont="1" applyFill="1" applyBorder="1" applyAlignment="1">
      <alignment vertical="center"/>
    </xf>
    <xf numFmtId="0" fontId="10" fillId="0" borderId="5"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9" fillId="0" borderId="1" xfId="0" applyFont="1" applyFill="1" applyBorder="1" applyAlignment="1">
      <alignment horizontal="left" vertical="center"/>
    </xf>
    <xf numFmtId="0" fontId="16" fillId="0" borderId="7" xfId="0" applyFont="1" applyFill="1" applyBorder="1" applyAlignment="1">
      <alignment horizontal="left" vertical="center"/>
    </xf>
    <xf numFmtId="0" fontId="16" fillId="0" borderId="3" xfId="0" applyFont="1" applyFill="1" applyBorder="1" applyAlignment="1">
      <alignment horizontal="left" vertical="center"/>
    </xf>
    <xf numFmtId="3" fontId="16" fillId="0" borderId="2" xfId="1" applyNumberFormat="1" applyFont="1" applyFill="1" applyBorder="1" applyAlignment="1">
      <alignment horizontal="right" vertical="center" wrapText="1"/>
    </xf>
    <xf numFmtId="3" fontId="16" fillId="0" borderId="1" xfId="1" applyNumberFormat="1" applyFont="1" applyFill="1" applyBorder="1" applyAlignment="1">
      <alignment vertical="center" wrapText="1"/>
    </xf>
    <xf numFmtId="0" fontId="16" fillId="0" borderId="1" xfId="1" applyFont="1" applyFill="1" applyBorder="1" applyAlignment="1">
      <alignment vertical="center" wrapText="1"/>
    </xf>
    <xf numFmtId="0" fontId="16" fillId="0" borderId="1" xfId="1" applyFont="1" applyFill="1" applyBorder="1" applyAlignment="1">
      <alignment horizontal="right" vertical="center" wrapText="1"/>
    </xf>
    <xf numFmtId="168" fontId="8" fillId="0" borderId="1" xfId="140" applyNumberFormat="1" applyFont="1" applyFill="1" applyBorder="1" applyAlignment="1">
      <alignment horizontal="right" vertical="center"/>
    </xf>
    <xf numFmtId="3" fontId="8" fillId="0" borderId="1" xfId="140" applyNumberFormat="1" applyFont="1" applyFill="1" applyBorder="1" applyAlignment="1">
      <alignment horizontal="right" vertical="center"/>
    </xf>
    <xf numFmtId="169" fontId="8" fillId="0" borderId="1" xfId="140" applyNumberFormat="1" applyFont="1" applyFill="1" applyBorder="1" applyAlignment="1">
      <alignment horizontal="right" vertical="center"/>
    </xf>
    <xf numFmtId="169" fontId="8" fillId="0" borderId="1" xfId="0" applyNumberFormat="1" applyFont="1" applyFill="1" applyBorder="1" applyAlignment="1">
      <alignment horizontal="right" vertical="center" wrapText="1"/>
    </xf>
    <xf numFmtId="168" fontId="9" fillId="0" borderId="1" xfId="140" applyNumberFormat="1" applyFont="1" applyFill="1" applyBorder="1" applyAlignment="1">
      <alignment horizontal="center" vertical="center"/>
    </xf>
    <xf numFmtId="169" fontId="16" fillId="0" borderId="1" xfId="0" applyNumberFormat="1" applyFont="1" applyFill="1" applyBorder="1" applyAlignment="1">
      <alignment horizontal="right" vertical="center"/>
    </xf>
    <xf numFmtId="0" fontId="16" fillId="0" borderId="0" xfId="0" applyFont="1" applyFill="1"/>
    <xf numFmtId="169" fontId="9" fillId="0" borderId="1" xfId="140" applyNumberFormat="1" applyFont="1" applyFill="1" applyBorder="1" applyAlignment="1">
      <alignment horizontal="right" vertical="center"/>
    </xf>
    <xf numFmtId="3" fontId="9" fillId="0" borderId="1" xfId="140" applyNumberFormat="1" applyFont="1" applyFill="1" applyBorder="1" applyAlignment="1">
      <alignment horizontal="right" vertical="center" wrapText="1"/>
    </xf>
    <xf numFmtId="169" fontId="9" fillId="0" borderId="1" xfId="3" applyNumberFormat="1" applyFont="1" applyFill="1" applyBorder="1" applyAlignment="1">
      <alignment horizontal="right" vertical="center" wrapText="1"/>
    </xf>
    <xf numFmtId="1" fontId="9" fillId="0" borderId="1" xfId="3" applyNumberFormat="1" applyFont="1" applyFill="1" applyBorder="1" applyAlignment="1">
      <alignment horizontal="center" vertical="top" wrapText="1"/>
    </xf>
    <xf numFmtId="2" fontId="9" fillId="0" borderId="1" xfId="3" applyNumberFormat="1" applyFont="1" applyFill="1" applyBorder="1" applyAlignment="1">
      <alignment horizontal="left" vertical="top" wrapText="1"/>
    </xf>
    <xf numFmtId="169" fontId="16" fillId="0" borderId="1" xfId="140" applyNumberFormat="1" applyFont="1" applyFill="1" applyBorder="1" applyAlignment="1">
      <alignment horizontal="right" vertical="center"/>
    </xf>
    <xf numFmtId="169" fontId="16" fillId="0" borderId="1" xfId="0" applyNumberFormat="1" applyFont="1" applyFill="1" applyBorder="1" applyAlignment="1">
      <alignment horizontal="right" vertical="center" wrapText="1"/>
    </xf>
    <xf numFmtId="0" fontId="16" fillId="0" borderId="1" xfId="0" applyFont="1" applyFill="1" applyBorder="1" applyAlignment="1">
      <alignment horizontal="center" vertical="center" wrapText="1"/>
    </xf>
    <xf numFmtId="3" fontId="8" fillId="0" borderId="1" xfId="140" applyNumberFormat="1" applyFont="1" applyFill="1" applyBorder="1" applyAlignment="1">
      <alignment horizontal="right" vertical="center" wrapText="1"/>
    </xf>
    <xf numFmtId="3" fontId="16" fillId="0" borderId="1" xfId="140" applyNumberFormat="1" applyFont="1" applyFill="1" applyBorder="1" applyAlignment="1">
      <alignment horizontal="right" vertical="center" wrapText="1"/>
    </xf>
    <xf numFmtId="0" fontId="9" fillId="0" borderId="0" xfId="0" applyFont="1" applyFill="1" applyAlignment="1">
      <alignment horizontal="center" vertical="center"/>
    </xf>
    <xf numFmtId="0" fontId="9" fillId="0" borderId="0" xfId="0" applyFont="1" applyFill="1" applyAlignment="1">
      <alignment horizontal="right" vertical="center"/>
    </xf>
    <xf numFmtId="167" fontId="9" fillId="0" borderId="0" xfId="140" applyNumberFormat="1" applyFont="1" applyFill="1" applyAlignment="1">
      <alignment horizontal="right" vertical="center"/>
    </xf>
    <xf numFmtId="3" fontId="9" fillId="0" borderId="0" xfId="140" applyNumberFormat="1" applyFont="1" applyFill="1" applyAlignment="1">
      <alignment horizontal="right" vertical="center"/>
    </xf>
    <xf numFmtId="3" fontId="16" fillId="0" borderId="0" xfId="140" applyNumberFormat="1" applyFont="1" applyFill="1" applyAlignment="1">
      <alignment horizontal="right" vertical="center"/>
    </xf>
    <xf numFmtId="0" fontId="9" fillId="0" borderId="0" xfId="0" applyFont="1" applyFill="1" applyAlignment="1">
      <alignment horizontal="left" vertical="center" wrapText="1"/>
    </xf>
    <xf numFmtId="3" fontId="10" fillId="0" borderId="10" xfId="14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8" fillId="0" borderId="2" xfId="0" applyFont="1" applyFill="1" applyBorder="1" applyAlignment="1">
      <alignment vertical="center" wrapText="1"/>
    </xf>
    <xf numFmtId="169" fontId="9" fillId="0" borderId="1" xfId="35" applyNumberFormat="1" applyFont="1" applyFill="1" applyBorder="1" applyAlignment="1">
      <alignment horizontal="right" vertical="center" wrapText="1"/>
    </xf>
    <xf numFmtId="3" fontId="9" fillId="0" borderId="1" xfId="0" applyNumberFormat="1" applyFont="1" applyFill="1" applyBorder="1" applyAlignment="1">
      <alignment vertical="center"/>
    </xf>
    <xf numFmtId="0" fontId="8" fillId="0" borderId="1" xfId="3" applyFont="1" applyFill="1" applyBorder="1" applyAlignment="1">
      <alignment horizontal="center" vertical="center" wrapText="1"/>
    </xf>
    <xf numFmtId="0" fontId="8" fillId="0" borderId="1" xfId="3" applyFont="1" applyFill="1" applyBorder="1" applyAlignment="1">
      <alignment horizontal="left" vertical="center" wrapText="1"/>
    </xf>
    <xf numFmtId="0" fontId="8" fillId="0" borderId="1" xfId="3" applyFont="1" applyFill="1" applyBorder="1" applyAlignment="1">
      <alignment horizontal="right" vertical="center" wrapText="1"/>
    </xf>
    <xf numFmtId="0" fontId="9" fillId="0" borderId="1" xfId="3" applyFont="1" applyFill="1" applyBorder="1" applyAlignment="1">
      <alignment horizontal="right" vertical="center"/>
    </xf>
    <xf numFmtId="3" fontId="9" fillId="0" borderId="1" xfId="3" applyNumberFormat="1" applyFont="1" applyFill="1" applyBorder="1" applyAlignment="1">
      <alignment horizontal="right" vertical="center" wrapText="1"/>
    </xf>
    <xf numFmtId="165" fontId="9" fillId="0" borderId="1" xfId="35" applyNumberFormat="1" applyFont="1" applyFill="1" applyBorder="1" applyAlignment="1">
      <alignment horizontal="right" wrapText="1"/>
    </xf>
    <xf numFmtId="167" fontId="9" fillId="0" borderId="1" xfId="140" applyNumberFormat="1" applyFont="1" applyFill="1" applyBorder="1" applyAlignment="1">
      <alignment horizontal="right" wrapText="1"/>
    </xf>
    <xf numFmtId="3" fontId="9" fillId="0" borderId="1" xfId="35" applyNumberFormat="1" applyFont="1" applyFill="1" applyBorder="1" applyAlignment="1">
      <alignment horizontal="right" wrapText="1"/>
    </xf>
    <xf numFmtId="0" fontId="9" fillId="0" borderId="1" xfId="3" applyFont="1" applyFill="1" applyBorder="1" applyAlignment="1">
      <alignment horizontal="right" vertical="center" wrapText="1"/>
    </xf>
    <xf numFmtId="0" fontId="9" fillId="0" borderId="2" xfId="3" applyFont="1" applyFill="1" applyBorder="1" applyAlignment="1">
      <alignment vertical="center" wrapText="1"/>
    </xf>
    <xf numFmtId="167" fontId="9" fillId="0" borderId="1" xfId="140" applyNumberFormat="1" applyFont="1" applyFill="1" applyBorder="1" applyAlignment="1">
      <alignment horizontal="right" vertical="center" wrapText="1"/>
    </xf>
    <xf numFmtId="0" fontId="16" fillId="0" borderId="0" xfId="0" applyFont="1" applyFill="1" applyBorder="1" applyAlignment="1">
      <alignment vertical="center"/>
    </xf>
    <xf numFmtId="167" fontId="9" fillId="0" borderId="1" xfId="0" applyNumberFormat="1" applyFont="1" applyFill="1" applyBorder="1" applyAlignment="1">
      <alignment horizontal="right" vertical="center" wrapText="1"/>
    </xf>
    <xf numFmtId="167" fontId="8" fillId="0" borderId="1" xfId="140" applyNumberFormat="1" applyFont="1" applyFill="1" applyBorder="1" applyAlignment="1">
      <alignment horizontal="right" vertical="center" wrapText="1"/>
    </xf>
    <xf numFmtId="167" fontId="9" fillId="0" borderId="1" xfId="0" applyNumberFormat="1" applyFont="1" applyFill="1" applyBorder="1" applyAlignment="1">
      <alignment horizontal="right" vertical="center"/>
    </xf>
    <xf numFmtId="3" fontId="9" fillId="0" borderId="1" xfId="0" applyNumberFormat="1" applyFont="1" applyFill="1" applyBorder="1" applyAlignment="1">
      <alignment horizontal="center" vertical="center" wrapText="1"/>
    </xf>
    <xf numFmtId="3" fontId="8" fillId="0" borderId="1" xfId="14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3" xfId="1"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 xfId="1"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 xfId="1" applyFont="1" applyFill="1" applyBorder="1" applyAlignment="1">
      <alignment horizontal="center" vertical="center" wrapText="1"/>
    </xf>
    <xf numFmtId="0" fontId="9" fillId="0" borderId="2" xfId="1" applyFont="1" applyFill="1" applyBorder="1" applyAlignment="1">
      <alignment horizontal="left" vertical="center" wrapText="1"/>
    </xf>
    <xf numFmtId="0" fontId="9" fillId="0" borderId="7" xfId="1"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1" xfId="1" applyFont="1" applyFill="1" applyBorder="1" applyAlignment="1">
      <alignment horizontal="left" vertical="center"/>
    </xf>
    <xf numFmtId="0" fontId="9" fillId="0" borderId="1" xfId="1" applyFont="1" applyFill="1" applyBorder="1" applyAlignment="1">
      <alignment horizontal="left"/>
    </xf>
    <xf numFmtId="0" fontId="8" fillId="0" borderId="1" xfId="1" applyFont="1" applyFill="1" applyBorder="1" applyAlignment="1">
      <alignment horizontal="left" vertical="center" wrapText="1"/>
    </xf>
    <xf numFmtId="0" fontId="16" fillId="0" borderId="1" xfId="0" applyFont="1" applyFill="1" applyBorder="1" applyAlignment="1">
      <alignment horizontal="left" vertical="center" wrapText="1"/>
    </xf>
    <xf numFmtId="3" fontId="9" fillId="0" borderId="1" xfId="0" applyNumberFormat="1" applyFont="1" applyFill="1" applyBorder="1" applyAlignment="1">
      <alignment horizontal="left" vertical="center" wrapText="1"/>
    </xf>
    <xf numFmtId="0" fontId="8" fillId="0" borderId="3" xfId="0" applyFont="1" applyFill="1" applyBorder="1" applyAlignment="1">
      <alignment horizontal="left" vertical="center" wrapText="1"/>
    </xf>
    <xf numFmtId="0" fontId="9" fillId="0" borderId="4" xfId="0" applyFont="1" applyFill="1" applyBorder="1" applyAlignment="1">
      <alignment vertical="center" wrapText="1"/>
    </xf>
    <xf numFmtId="0" fontId="10" fillId="0" borderId="1" xfId="0" applyFont="1" applyFill="1" applyBorder="1" applyAlignment="1">
      <alignment horizontal="center" vertical="center" wrapText="1"/>
    </xf>
    <xf numFmtId="0" fontId="9" fillId="0" borderId="1" xfId="0" applyFont="1" applyFill="1" applyBorder="1"/>
    <xf numFmtId="0" fontId="16" fillId="0" borderId="1" xfId="0" applyFont="1" applyFill="1" applyBorder="1"/>
    <xf numFmtId="0" fontId="8" fillId="0" borderId="0" xfId="0" applyFont="1" applyFill="1" applyBorder="1" applyAlignment="1">
      <alignment horizontal="center" vertical="center"/>
    </xf>
    <xf numFmtId="3" fontId="15" fillId="2" borderId="1" xfId="140" applyNumberFormat="1" applyFont="1" applyFill="1" applyBorder="1" applyAlignment="1">
      <alignment horizontal="right" vertical="center"/>
    </xf>
    <xf numFmtId="3" fontId="11" fillId="2" borderId="1" xfId="140" applyNumberFormat="1" applyFont="1" applyFill="1" applyBorder="1" applyAlignment="1">
      <alignment horizontal="right" vertical="center"/>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3" xfId="0" applyFont="1" applyFill="1" applyBorder="1" applyAlignment="1">
      <alignment vertical="center" wrapText="1"/>
    </xf>
    <xf numFmtId="0" fontId="9" fillId="0" borderId="4" xfId="0" applyFont="1" applyFill="1" applyBorder="1" applyAlignment="1">
      <alignment vertical="center" wrapText="1"/>
    </xf>
    <xf numFmtId="0" fontId="9" fillId="0" borderId="8"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1" xfId="1" applyFont="1" applyFill="1" applyBorder="1" applyAlignment="1">
      <alignment horizontal="left" vertical="center" wrapText="1"/>
    </xf>
    <xf numFmtId="0" fontId="9" fillId="0" borderId="1" xfId="1"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1" applyFont="1" applyFill="1" applyBorder="1" applyAlignment="1">
      <alignment horizontal="left"/>
    </xf>
    <xf numFmtId="0" fontId="8" fillId="0" borderId="1" xfId="1" applyFont="1" applyFill="1" applyBorder="1" applyAlignment="1">
      <alignment horizontal="left" vertical="center" wrapText="1"/>
    </xf>
    <xf numFmtId="3" fontId="9" fillId="0" borderId="2" xfId="35" applyNumberFormat="1" applyFont="1" applyFill="1" applyBorder="1" applyAlignment="1">
      <alignment horizontal="right" vertical="center" wrapText="1"/>
    </xf>
    <xf numFmtId="0" fontId="9" fillId="0" borderId="1" xfId="0" applyFont="1" applyFill="1" applyBorder="1" applyAlignment="1">
      <alignment horizontal="left" vertical="center" wrapText="1"/>
    </xf>
    <xf numFmtId="3" fontId="16" fillId="0" borderId="0" xfId="0" applyNumberFormat="1" applyFont="1" applyFill="1"/>
    <xf numFmtId="3" fontId="16" fillId="0" borderId="1" xfId="35" applyNumberFormat="1" applyFont="1" applyFill="1" applyBorder="1" applyAlignment="1">
      <alignment horizontal="right" vertical="center" wrapText="1"/>
    </xf>
    <xf numFmtId="0" fontId="8" fillId="0" borderId="1" xfId="0" applyFont="1" applyFill="1" applyBorder="1" applyAlignment="1">
      <alignment horizontal="left" wrapText="1"/>
    </xf>
    <xf numFmtId="0" fontId="9" fillId="0" borderId="1" xfId="0" applyFont="1" applyFill="1" applyBorder="1" applyAlignment="1">
      <alignment horizontal="left" vertical="center" wrapText="1"/>
    </xf>
    <xf numFmtId="1" fontId="12" fillId="0" borderId="1" xfId="72" applyNumberFormat="1" applyFont="1" applyFill="1" applyBorder="1" applyAlignment="1">
      <alignment horizontal="center" vertical="center" wrapText="1"/>
    </xf>
    <xf numFmtId="0" fontId="27" fillId="0" borderId="0" xfId="0" applyFont="1"/>
    <xf numFmtId="1" fontId="12" fillId="3" borderId="1" xfId="72" applyNumberFormat="1" applyFont="1" applyFill="1" applyBorder="1" applyAlignment="1">
      <alignment horizontal="center" vertical="center" wrapText="1"/>
    </xf>
    <xf numFmtId="1" fontId="13" fillId="3" borderId="1" xfId="67" applyNumberFormat="1" applyFont="1" applyFill="1" applyBorder="1" applyAlignment="1">
      <alignment horizontal="right" vertical="center" wrapText="1"/>
    </xf>
    <xf numFmtId="3" fontId="13" fillId="3" borderId="1" xfId="67" applyNumberFormat="1" applyFont="1" applyFill="1" applyBorder="1" applyAlignment="1">
      <alignment horizontal="right" vertical="center" wrapText="1"/>
    </xf>
    <xf numFmtId="1" fontId="11" fillId="3" borderId="1" xfId="64" applyNumberFormat="1" applyFont="1" applyFill="1" applyBorder="1" applyAlignment="1">
      <alignment horizontal="right" wrapText="1"/>
    </xf>
    <xf numFmtId="3" fontId="11" fillId="3" borderId="1" xfId="64" applyNumberFormat="1" applyFont="1" applyFill="1" applyBorder="1" applyAlignment="1">
      <alignment horizontal="right" wrapText="1"/>
    </xf>
    <xf numFmtId="0" fontId="27" fillId="3" borderId="1" xfId="0" applyFont="1" applyFill="1" applyBorder="1"/>
    <xf numFmtId="166" fontId="11" fillId="3" borderId="1" xfId="140" applyNumberFormat="1" applyFont="1" applyFill="1" applyBorder="1" applyAlignment="1">
      <alignment horizontal="right" vertical="center"/>
    </xf>
    <xf numFmtId="166" fontId="11" fillId="3" borderId="1" xfId="0" applyNumberFormat="1" applyFont="1" applyFill="1" applyBorder="1" applyAlignment="1">
      <alignment horizontal="right"/>
    </xf>
    <xf numFmtId="3" fontId="11" fillId="3" borderId="1" xfId="0" applyNumberFormat="1" applyFont="1" applyFill="1" applyBorder="1" applyAlignment="1">
      <alignment horizontal="right"/>
    </xf>
    <xf numFmtId="1" fontId="11" fillId="3" borderId="1" xfId="0" applyNumberFormat="1" applyFont="1" applyFill="1" applyBorder="1" applyAlignment="1">
      <alignment horizontal="right" vertical="center"/>
    </xf>
    <xf numFmtId="1" fontId="15" fillId="3" borderId="1" xfId="0" applyNumberFormat="1" applyFont="1" applyFill="1" applyBorder="1" applyAlignment="1">
      <alignment horizontal="right" vertical="center"/>
    </xf>
    <xf numFmtId="1" fontId="11" fillId="3" borderId="1" xfId="0" applyNumberFormat="1" applyFont="1" applyFill="1" applyBorder="1" applyAlignment="1">
      <alignment horizontal="right" wrapText="1"/>
    </xf>
    <xf numFmtId="166" fontId="11" fillId="3" borderId="1" xfId="0" applyNumberFormat="1" applyFont="1" applyFill="1" applyBorder="1" applyAlignment="1">
      <alignment horizontal="right" wrapText="1"/>
    </xf>
    <xf numFmtId="1" fontId="11" fillId="3" borderId="1" xfId="64" applyNumberFormat="1" applyFont="1" applyFill="1" applyBorder="1" applyAlignment="1">
      <alignment horizontal="right" vertical="center" wrapText="1"/>
    </xf>
    <xf numFmtId="166" fontId="11" fillId="3" borderId="1" xfId="0" applyNumberFormat="1" applyFont="1" applyFill="1" applyBorder="1" applyAlignment="1">
      <alignment horizontal="right" vertical="center"/>
    </xf>
    <xf numFmtId="3" fontId="11" fillId="3" borderId="1" xfId="64" applyNumberFormat="1" applyFont="1" applyFill="1" applyBorder="1" applyAlignment="1">
      <alignment horizontal="right" vertical="center" wrapText="1"/>
    </xf>
    <xf numFmtId="3" fontId="11" fillId="3" borderId="1" xfId="66" applyNumberFormat="1" applyFont="1" applyFill="1" applyBorder="1" applyAlignment="1">
      <alignment horizontal="right" wrapText="1"/>
    </xf>
    <xf numFmtId="3" fontId="28" fillId="3" borderId="1" xfId="0" applyNumberFormat="1" applyFont="1" applyFill="1" applyBorder="1"/>
    <xf numFmtId="3" fontId="19" fillId="3" borderId="1" xfId="0" applyNumberFormat="1" applyFont="1" applyFill="1" applyBorder="1"/>
    <xf numFmtId="1" fontId="19" fillId="3" borderId="1" xfId="0" applyNumberFormat="1" applyFont="1" applyFill="1" applyBorder="1"/>
    <xf numFmtId="3" fontId="11" fillId="3" borderId="1" xfId="74" applyNumberFormat="1" applyFont="1" applyFill="1" applyBorder="1" applyAlignment="1">
      <alignment horizontal="right" vertical="center" wrapText="1"/>
    </xf>
    <xf numFmtId="3" fontId="11" fillId="3" borderId="1" xfId="75" applyNumberFormat="1" applyFont="1" applyFill="1" applyBorder="1" applyAlignment="1">
      <alignment horizontal="right" wrapText="1"/>
    </xf>
    <xf numFmtId="1" fontId="11" fillId="3" borderId="1" xfId="66" applyNumberFormat="1" applyFont="1" applyFill="1" applyBorder="1" applyAlignment="1">
      <alignment horizontal="right" vertical="center" wrapText="1"/>
    </xf>
    <xf numFmtId="3" fontId="22" fillId="3" borderId="1" xfId="66" applyNumberFormat="1" applyFont="1" applyFill="1" applyBorder="1" applyAlignment="1">
      <alignment horizontal="right" vertical="center" wrapText="1"/>
    </xf>
    <xf numFmtId="3" fontId="22" fillId="3" borderId="1" xfId="0" applyNumberFormat="1" applyFont="1" applyFill="1" applyBorder="1"/>
    <xf numFmtId="1" fontId="15" fillId="3" borderId="1" xfId="66" applyNumberFormat="1" applyFont="1" applyFill="1" applyBorder="1" applyAlignment="1">
      <alignment horizontal="right" vertical="center" wrapText="1"/>
    </xf>
    <xf numFmtId="1" fontId="11" fillId="3" borderId="1" xfId="75" applyNumberFormat="1" applyFont="1" applyFill="1" applyBorder="1" applyAlignment="1">
      <alignment horizontal="right" vertical="center" wrapText="1"/>
    </xf>
    <xf numFmtId="1" fontId="15" fillId="3" borderId="1" xfId="75" applyNumberFormat="1" applyFont="1" applyFill="1" applyBorder="1" applyAlignment="1">
      <alignment horizontal="right" vertical="center" wrapText="1"/>
    </xf>
    <xf numFmtId="3" fontId="12" fillId="3" borderId="1" xfId="86" applyNumberFormat="1" applyFont="1" applyFill="1" applyBorder="1" applyAlignment="1">
      <alignment horizontal="right" vertical="center" wrapText="1"/>
    </xf>
    <xf numFmtId="3" fontId="11" fillId="3" borderId="1" xfId="86" applyNumberFormat="1" applyFont="1" applyFill="1" applyBorder="1" applyAlignment="1">
      <alignment horizontal="right" vertical="center" wrapText="1"/>
    </xf>
    <xf numFmtId="3" fontId="11" fillId="3" borderId="1" xfId="84" applyNumberFormat="1" applyFont="1" applyFill="1" applyBorder="1" applyAlignment="1">
      <alignment horizontal="right" wrapText="1"/>
    </xf>
    <xf numFmtId="3" fontId="13" fillId="3" borderId="1" xfId="87" applyNumberFormat="1" applyFont="1" applyFill="1" applyBorder="1" applyAlignment="1">
      <alignment vertical="center" wrapText="1"/>
    </xf>
    <xf numFmtId="3" fontId="12" fillId="3" borderId="1" xfId="90" applyNumberFormat="1" applyFont="1" applyFill="1" applyBorder="1" applyAlignment="1">
      <alignment horizontal="right" vertical="center" wrapText="1"/>
    </xf>
    <xf numFmtId="3" fontId="11" fillId="3" borderId="1" xfId="90" applyNumberFormat="1" applyFont="1" applyFill="1" applyBorder="1" applyAlignment="1">
      <alignment horizontal="right" vertical="center" wrapText="1"/>
    </xf>
    <xf numFmtId="3" fontId="11" fillId="3" borderId="1" xfId="89" applyNumberFormat="1" applyFont="1" applyFill="1" applyBorder="1" applyAlignment="1">
      <alignment horizontal="right" wrapText="1"/>
    </xf>
    <xf numFmtId="3" fontId="15" fillId="3" borderId="1" xfId="89" applyNumberFormat="1" applyFont="1" applyFill="1" applyBorder="1" applyAlignment="1">
      <alignment horizontal="right" wrapText="1"/>
    </xf>
    <xf numFmtId="0" fontId="27" fillId="3" borderId="0" xfId="0" applyFont="1" applyFill="1"/>
    <xf numFmtId="0" fontId="8" fillId="0" borderId="1" xfId="0" applyFont="1" applyFill="1" applyBorder="1" applyAlignment="1">
      <alignment horizontal="center" vertical="center" wrapText="1"/>
    </xf>
    <xf numFmtId="0" fontId="12" fillId="0" borderId="1" xfId="67" applyFont="1" applyFill="1" applyBorder="1" applyAlignment="1">
      <alignment horizontal="center" vertical="center" wrapText="1"/>
    </xf>
    <xf numFmtId="3" fontId="12" fillId="0" borderId="1" xfId="67"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5"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vertical="center" wrapText="1"/>
    </xf>
    <xf numFmtId="0" fontId="9"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9" fillId="0" borderId="1" xfId="3" applyFont="1" applyFill="1" applyBorder="1" applyAlignment="1">
      <alignment horizontal="left" vertical="center" wrapText="1"/>
    </xf>
    <xf numFmtId="0" fontId="9" fillId="0" borderId="1" xfId="3"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0" xfId="0" applyFont="1" applyFill="1" applyBorder="1" applyAlignment="1">
      <alignment vertical="center"/>
    </xf>
    <xf numFmtId="0" fontId="0" fillId="0" borderId="0" xfId="0" applyFill="1"/>
    <xf numFmtId="0" fontId="9" fillId="0" borderId="5" xfId="3" applyFont="1" applyFill="1" applyBorder="1" applyAlignment="1">
      <alignment vertical="center" wrapText="1"/>
    </xf>
    <xf numFmtId="0" fontId="9" fillId="2" borderId="8" xfId="0" applyFont="1" applyFill="1" applyBorder="1" applyAlignment="1">
      <alignment horizontal="center" vertical="center" wrapText="1"/>
    </xf>
    <xf numFmtId="0" fontId="9" fillId="2" borderId="1" xfId="0" applyFont="1" applyFill="1" applyBorder="1" applyAlignment="1">
      <alignment horizontal="left" vertical="center" wrapText="1"/>
    </xf>
    <xf numFmtId="3" fontId="9" fillId="2" borderId="1" xfId="0" applyNumberFormat="1" applyFont="1" applyFill="1" applyBorder="1" applyAlignment="1">
      <alignment horizontal="right" vertical="center"/>
    </xf>
    <xf numFmtId="167" fontId="9" fillId="2" borderId="1" xfId="140" applyNumberFormat="1" applyFont="1" applyFill="1" applyBorder="1" applyAlignment="1">
      <alignment horizontal="right" vertical="center"/>
    </xf>
    <xf numFmtId="166" fontId="9" fillId="2" borderId="1" xfId="35" applyNumberFormat="1" applyFont="1" applyFill="1" applyBorder="1" applyAlignment="1">
      <alignment horizontal="right" vertical="center" wrapText="1"/>
    </xf>
    <xf numFmtId="3" fontId="9" fillId="2" borderId="1" xfId="0" applyNumberFormat="1" applyFont="1" applyFill="1" applyBorder="1" applyAlignment="1">
      <alignment vertical="center"/>
    </xf>
    <xf numFmtId="0" fontId="9" fillId="2" borderId="1" xfId="0" applyFont="1" applyFill="1" applyBorder="1" applyAlignment="1">
      <alignment vertical="center"/>
    </xf>
    <xf numFmtId="0" fontId="9" fillId="2" borderId="1" xfId="1" applyFont="1" applyFill="1" applyBorder="1" applyAlignment="1">
      <alignment horizontal="left" vertical="center" wrapText="1"/>
    </xf>
    <xf numFmtId="1" fontId="9" fillId="2" borderId="1" xfId="1" applyNumberFormat="1" applyFont="1" applyFill="1" applyBorder="1" applyAlignment="1">
      <alignment horizontal="right" vertical="center" wrapText="1"/>
    </xf>
    <xf numFmtId="3" fontId="9" fillId="2" borderId="1" xfId="1" applyNumberFormat="1" applyFont="1" applyFill="1" applyBorder="1" applyAlignment="1">
      <alignment horizontal="right" vertical="center" wrapText="1"/>
    </xf>
    <xf numFmtId="166" fontId="9" fillId="2" borderId="1" xfId="1" applyNumberFormat="1" applyFont="1" applyFill="1" applyBorder="1" applyAlignment="1">
      <alignment horizontal="right" vertical="center" wrapText="1"/>
    </xf>
    <xf numFmtId="3" fontId="9" fillId="2" borderId="1" xfId="1" applyNumberFormat="1" applyFont="1" applyFill="1" applyBorder="1" applyAlignment="1">
      <alignment horizontal="right" vertical="center"/>
    </xf>
    <xf numFmtId="3" fontId="16" fillId="2" borderId="1" xfId="1" applyNumberFormat="1" applyFont="1" applyFill="1" applyBorder="1"/>
    <xf numFmtId="3" fontId="11" fillId="2" borderId="1" xfId="0" applyNumberFormat="1" applyFont="1" applyFill="1" applyBorder="1" applyAlignment="1">
      <alignment horizontal="right" vertical="center"/>
    </xf>
    <xf numFmtId="0" fontId="9" fillId="2" borderId="0" xfId="1" applyFont="1" applyFill="1"/>
    <xf numFmtId="1" fontId="9" fillId="2" borderId="1" xfId="0" applyNumberFormat="1" applyFont="1" applyFill="1" applyBorder="1" applyAlignment="1">
      <alignment horizontal="right" vertical="center" wrapText="1"/>
    </xf>
    <xf numFmtId="166" fontId="9" fillId="2" borderId="1" xfId="0" applyNumberFormat="1" applyFont="1" applyFill="1" applyBorder="1" applyAlignment="1">
      <alignment horizontal="right" vertical="center" wrapText="1"/>
    </xf>
    <xf numFmtId="3" fontId="16" fillId="2" borderId="1" xfId="1" applyNumberFormat="1" applyFont="1" applyFill="1" applyBorder="1" applyAlignment="1">
      <alignment horizontal="right" vertical="center" wrapText="1"/>
    </xf>
    <xf numFmtId="0" fontId="9" fillId="2" borderId="1" xfId="0" applyFont="1" applyFill="1" applyBorder="1" applyAlignment="1">
      <alignment horizontal="left" vertical="center" wrapText="1"/>
    </xf>
    <xf numFmtId="3" fontId="16" fillId="2" borderId="1" xfId="0" applyNumberFormat="1" applyFont="1" applyFill="1" applyBorder="1" applyAlignment="1">
      <alignment vertical="center" wrapText="1"/>
    </xf>
    <xf numFmtId="0" fontId="11" fillId="2" borderId="1" xfId="0" applyFont="1" applyFill="1" applyBorder="1" applyAlignment="1">
      <alignment vertical="center" wrapText="1"/>
    </xf>
    <xf numFmtId="167" fontId="11" fillId="2" borderId="1" xfId="35" applyNumberFormat="1" applyFont="1" applyFill="1" applyBorder="1" applyAlignment="1">
      <alignment horizontal="right" vertical="center"/>
    </xf>
    <xf numFmtId="169" fontId="11" fillId="2" borderId="1" xfId="0" applyNumberFormat="1" applyFont="1" applyFill="1" applyBorder="1" applyAlignment="1">
      <alignment horizontal="right" vertical="center"/>
    </xf>
    <xf numFmtId="3" fontId="11" fillId="2" borderId="1" xfId="35" applyNumberFormat="1" applyFont="1" applyFill="1" applyBorder="1" applyAlignment="1">
      <alignment horizontal="right" vertical="center"/>
    </xf>
    <xf numFmtId="0" fontId="11" fillId="2" borderId="1" xfId="0" applyFont="1" applyFill="1" applyBorder="1" applyAlignment="1">
      <alignment horizontal="left" vertical="center" wrapText="1"/>
    </xf>
    <xf numFmtId="0" fontId="29" fillId="0" borderId="0" xfId="0" applyFont="1" applyFill="1"/>
    <xf numFmtId="0" fontId="0" fillId="0" borderId="0" xfId="0" applyFont="1"/>
    <xf numFmtId="0" fontId="0" fillId="0" borderId="0" xfId="0" applyFont="1" applyFill="1"/>
    <xf numFmtId="3" fontId="16" fillId="2" borderId="1" xfId="0" applyNumberFormat="1" applyFont="1" applyFill="1" applyBorder="1" applyAlignment="1">
      <alignment horizontal="right" vertical="center" wrapText="1"/>
    </xf>
    <xf numFmtId="0" fontId="14" fillId="0" borderId="0" xfId="0" applyFont="1"/>
    <xf numFmtId="0" fontId="0" fillId="0" borderId="1" xfId="0" applyBorder="1"/>
    <xf numFmtId="0" fontId="12"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1" fillId="0" borderId="8" xfId="0" applyFont="1" applyFill="1" applyBorder="1" applyAlignment="1">
      <alignment horizontal="center" vertical="center" wrapText="1"/>
    </xf>
    <xf numFmtId="0" fontId="11" fillId="0" borderId="8" xfId="0" applyFont="1" applyFill="1" applyBorder="1" applyAlignment="1">
      <alignment horizontal="left" vertical="center" wrapText="1"/>
    </xf>
    <xf numFmtId="0" fontId="11" fillId="0" borderId="1" xfId="3" applyFont="1" applyFill="1" applyBorder="1" applyAlignment="1">
      <alignment horizontal="center" vertical="center" wrapText="1"/>
    </xf>
    <xf numFmtId="0" fontId="11" fillId="0" borderId="1" xfId="3"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1" xfId="0" applyFont="1" applyFill="1" applyBorder="1" applyAlignment="1">
      <alignment horizontal="left" vertical="center"/>
    </xf>
    <xf numFmtId="0" fontId="9" fillId="2" borderId="1" xfId="0" applyFont="1" applyFill="1" applyBorder="1" applyAlignment="1">
      <alignment horizontal="left" vertical="center" wrapText="1"/>
    </xf>
    <xf numFmtId="0" fontId="11" fillId="0" borderId="1" xfId="0" applyFont="1" applyFill="1" applyBorder="1" applyAlignment="1">
      <alignment horizontal="center" vertical="center"/>
    </xf>
    <xf numFmtId="0" fontId="11" fillId="0" borderId="4" xfId="0" applyFont="1" applyFill="1" applyBorder="1" applyAlignment="1">
      <alignment vertical="center" wrapText="1"/>
    </xf>
    <xf numFmtId="0" fontId="11" fillId="0" borderId="5" xfId="0" applyFont="1" applyFill="1" applyBorder="1" applyAlignment="1">
      <alignment vertical="center" wrapText="1"/>
    </xf>
    <xf numFmtId="0" fontId="11" fillId="0" borderId="8" xfId="0" applyFont="1" applyFill="1" applyBorder="1" applyAlignment="1">
      <alignment vertical="center" wrapText="1"/>
    </xf>
    <xf numFmtId="0" fontId="11" fillId="0" borderId="2" xfId="0" applyFont="1" applyFill="1" applyBorder="1" applyAlignment="1">
      <alignmen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2" borderId="2" xfId="0" applyFont="1" applyFill="1" applyBorder="1" applyAlignment="1">
      <alignment horizontal="left" vertical="center" wrapText="1"/>
    </xf>
    <xf numFmtId="3"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2" borderId="1" xfId="0" applyFont="1" applyFill="1" applyBorder="1" applyAlignment="1">
      <alignment vertical="center" wrapText="1"/>
    </xf>
    <xf numFmtId="0" fontId="9" fillId="2" borderId="1" xfId="0" applyFont="1" applyFill="1" applyBorder="1" applyAlignment="1">
      <alignment horizontal="right" vertical="center"/>
    </xf>
    <xf numFmtId="3" fontId="9" fillId="2" borderId="1" xfId="140" applyNumberFormat="1" applyFont="1" applyFill="1" applyBorder="1" applyAlignment="1">
      <alignment horizontal="right" vertical="center"/>
    </xf>
    <xf numFmtId="0" fontId="9" fillId="2" borderId="1" xfId="0" applyFont="1" applyFill="1" applyBorder="1" applyAlignment="1">
      <alignment horizontal="center" vertical="center"/>
    </xf>
    <xf numFmtId="0" fontId="9" fillId="2" borderId="1" xfId="0" applyFont="1" applyFill="1" applyBorder="1" applyAlignment="1">
      <alignment horizontal="left" vertical="center"/>
    </xf>
    <xf numFmtId="0" fontId="9" fillId="2" borderId="0" xfId="0" applyFont="1" applyFill="1" applyBorder="1" applyAlignment="1">
      <alignment vertical="center"/>
    </xf>
    <xf numFmtId="0" fontId="0" fillId="2" borderId="0" xfId="0" applyFill="1"/>
    <xf numFmtId="0" fontId="16" fillId="2" borderId="1" xfId="0" applyFont="1" applyFill="1" applyBorder="1" applyAlignment="1">
      <alignment horizontal="right" vertical="center"/>
    </xf>
    <xf numFmtId="0" fontId="9" fillId="2" borderId="2" xfId="0" applyFont="1" applyFill="1" applyBorder="1" applyAlignment="1">
      <alignment horizontal="left" vertical="center"/>
    </xf>
    <xf numFmtId="0" fontId="9" fillId="2" borderId="7" xfId="0" applyFont="1" applyFill="1" applyBorder="1" applyAlignment="1">
      <alignment horizontal="left" vertical="center"/>
    </xf>
    <xf numFmtId="0" fontId="9" fillId="2" borderId="3" xfId="0" applyFont="1" applyFill="1" applyBorder="1" applyAlignment="1">
      <alignment horizontal="left" vertical="center"/>
    </xf>
    <xf numFmtId="0" fontId="0" fillId="2" borderId="0" xfId="0" applyFont="1" applyFill="1"/>
    <xf numFmtId="0" fontId="9" fillId="2" borderId="1" xfId="0" applyFont="1" applyFill="1" applyBorder="1" applyAlignment="1">
      <alignment horizontal="center" vertical="center" wrapText="1"/>
    </xf>
    <xf numFmtId="3" fontId="16" fillId="2" borderId="1" xfId="0" applyNumberFormat="1" applyFont="1" applyFill="1" applyBorder="1" applyAlignment="1">
      <alignment horizontal="right" vertical="center"/>
    </xf>
    <xf numFmtId="0" fontId="9" fillId="2" borderId="5" xfId="0" applyFont="1" applyFill="1" applyBorder="1" applyAlignment="1">
      <alignment horizontal="center" vertical="center" wrapText="1"/>
    </xf>
    <xf numFmtId="0" fontId="9" fillId="2" borderId="5" xfId="0" applyFont="1" applyFill="1" applyBorder="1" applyAlignment="1">
      <alignment vertical="center" wrapText="1"/>
    </xf>
    <xf numFmtId="167" fontId="9" fillId="2" borderId="1" xfId="0" applyNumberFormat="1" applyFont="1" applyFill="1" applyBorder="1" applyAlignment="1">
      <alignment horizontal="right" vertical="center"/>
    </xf>
    <xf numFmtId="167" fontId="9" fillId="2" borderId="1" xfId="140" applyNumberFormat="1" applyFont="1" applyFill="1" applyBorder="1" applyAlignment="1">
      <alignment horizontal="right" vertical="center" wrapText="1"/>
    </xf>
    <xf numFmtId="3" fontId="9" fillId="2" borderId="1" xfId="0" applyNumberFormat="1"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0" fontId="9" fillId="0" borderId="3" xfId="0" applyFont="1" applyFill="1" applyBorder="1" applyAlignment="1">
      <alignment horizontal="left" vertical="center" wrapText="1"/>
    </xf>
    <xf numFmtId="0" fontId="8" fillId="0" borderId="1" xfId="0"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9" fillId="0" borderId="1" xfId="1" applyFont="1" applyFill="1" applyBorder="1" applyAlignment="1">
      <alignment horizontal="left" vertical="center" wrapText="1"/>
    </xf>
    <xf numFmtId="171" fontId="9" fillId="0" borderId="1" xfId="140" applyNumberFormat="1" applyFont="1" applyFill="1" applyBorder="1" applyAlignment="1">
      <alignment horizontal="center" vertical="center" wrapText="1"/>
    </xf>
    <xf numFmtId="3" fontId="9" fillId="0" borderId="1" xfId="0" applyNumberFormat="1" applyFont="1" applyFill="1" applyBorder="1" applyAlignment="1">
      <alignment vertical="center" wrapText="1"/>
    </xf>
    <xf numFmtId="3" fontId="9" fillId="0" borderId="1" xfId="0" applyNumberFormat="1" applyFont="1" applyFill="1" applyBorder="1" applyAlignment="1">
      <alignment horizontal="left" vertical="center" wrapText="1"/>
    </xf>
    <xf numFmtId="171" fontId="9" fillId="0" borderId="1" xfId="140" applyNumberFormat="1" applyFont="1" applyFill="1" applyBorder="1" applyAlignment="1">
      <alignment vertical="center" wrapText="1"/>
    </xf>
    <xf numFmtId="171" fontId="9" fillId="0" borderId="1" xfId="140" applyNumberFormat="1" applyFont="1" applyFill="1" applyBorder="1" applyAlignment="1">
      <alignment horizontal="left" vertical="center" wrapText="1"/>
    </xf>
    <xf numFmtId="0" fontId="9" fillId="0" borderId="1" xfId="3" applyFont="1" applyFill="1" applyBorder="1" applyAlignment="1">
      <alignment horizontal="center" vertical="center" wrapText="1"/>
    </xf>
    <xf numFmtId="0" fontId="9" fillId="0" borderId="1" xfId="3"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1" xfId="1" applyFont="1" applyFill="1" applyBorder="1" applyAlignment="1">
      <alignment horizontal="left"/>
    </xf>
    <xf numFmtId="0" fontId="16" fillId="0" borderId="1" xfId="0" applyFont="1" applyFill="1" applyBorder="1" applyAlignment="1">
      <alignment horizontal="left" vertical="center" wrapText="1"/>
    </xf>
    <xf numFmtId="3" fontId="9" fillId="7" borderId="1" xfId="0" applyNumberFormat="1" applyFont="1" applyFill="1" applyBorder="1" applyAlignment="1">
      <alignment horizontal="right" vertical="center" wrapText="1"/>
    </xf>
    <xf numFmtId="3" fontId="9" fillId="7" borderId="1" xfId="0" applyNumberFormat="1" applyFont="1" applyFill="1" applyBorder="1" applyAlignment="1">
      <alignment horizontal="right" vertical="center"/>
    </xf>
    <xf numFmtId="0" fontId="9" fillId="2" borderId="0" xfId="0" applyFont="1" applyFill="1" applyAlignment="1">
      <alignment vertical="center"/>
    </xf>
    <xf numFmtId="3" fontId="10" fillId="0" borderId="1" xfId="140" applyNumberFormat="1" applyFont="1" applyFill="1" applyBorder="1" applyAlignment="1">
      <alignment horizontal="center" vertical="center" wrapText="1"/>
    </xf>
    <xf numFmtId="0" fontId="31" fillId="0" borderId="1" xfId="0" applyFont="1" applyBorder="1" applyAlignment="1">
      <alignment horizontal="center"/>
    </xf>
    <xf numFmtId="0" fontId="9" fillId="0" borderId="1" xfId="3" applyFont="1" applyFill="1" applyBorder="1" applyAlignment="1">
      <alignment vertical="center" wrapText="1"/>
    </xf>
    <xf numFmtId="0" fontId="9" fillId="0" borderId="1" xfId="1" applyFont="1" applyFill="1" applyBorder="1"/>
    <xf numFmtId="3" fontId="9" fillId="0" borderId="5" xfId="1" applyNumberFormat="1" applyFont="1" applyFill="1" applyBorder="1" applyAlignment="1">
      <alignment horizontal="right" vertical="center" wrapText="1"/>
    </xf>
    <xf numFmtId="3" fontId="9" fillId="0" borderId="5" xfId="35" applyNumberFormat="1" applyFont="1" applyFill="1" applyBorder="1" applyAlignment="1">
      <alignment horizontal="right" vertical="center" wrapText="1"/>
    </xf>
    <xf numFmtId="166" fontId="9" fillId="0" borderId="5" xfId="35" applyNumberFormat="1" applyFont="1" applyFill="1" applyBorder="1" applyAlignment="1">
      <alignment horizontal="righ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1" applyFont="1" applyFill="1" applyBorder="1" applyAlignment="1">
      <alignment horizontal="left" vertical="center" wrapText="1"/>
    </xf>
    <xf numFmtId="1" fontId="12" fillId="0" borderId="1" xfId="72"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left" vertical="center"/>
    </xf>
    <xf numFmtId="3" fontId="4" fillId="0" borderId="1" xfId="0" applyNumberFormat="1" applyFont="1" applyFill="1" applyBorder="1" applyAlignment="1">
      <alignment horizontal="right" vertical="center" wrapText="1"/>
    </xf>
    <xf numFmtId="0" fontId="4" fillId="0" borderId="1" xfId="0" applyFont="1" applyFill="1" applyBorder="1" applyAlignment="1">
      <alignment horizontal="right" vertical="center" wrapText="1"/>
    </xf>
    <xf numFmtId="0" fontId="4" fillId="0" borderId="1" xfId="0" applyFont="1" applyFill="1" applyBorder="1" applyAlignment="1">
      <alignment vertical="center"/>
    </xf>
    <xf numFmtId="0" fontId="4" fillId="0" borderId="1" xfId="0" applyFont="1" applyFill="1" applyBorder="1"/>
    <xf numFmtId="3" fontId="4" fillId="0" borderId="1" xfId="140" applyNumberFormat="1" applyFont="1" applyFill="1" applyBorder="1" applyAlignment="1">
      <alignment horizontal="right" vertical="center"/>
    </xf>
    <xf numFmtId="3" fontId="4" fillId="0" borderId="1" xfId="35" applyNumberFormat="1" applyFont="1" applyFill="1" applyBorder="1" applyAlignment="1">
      <alignment horizontal="right" vertical="center" wrapText="1"/>
    </xf>
    <xf numFmtId="3" fontId="4" fillId="0" borderId="5" xfId="35" applyNumberFormat="1" applyFont="1" applyFill="1" applyBorder="1" applyAlignment="1">
      <alignment horizontal="right" vertical="center" wrapText="1"/>
    </xf>
    <xf numFmtId="3" fontId="4" fillId="0" borderId="1" xfId="1" applyNumberFormat="1" applyFont="1" applyFill="1" applyBorder="1" applyAlignment="1">
      <alignment horizontal="right" vertical="center" wrapText="1"/>
    </xf>
    <xf numFmtId="166" fontId="32" fillId="0" borderId="1" xfId="0" applyNumberFormat="1" applyFont="1" applyFill="1" applyBorder="1" applyAlignment="1">
      <alignment horizontal="right" vertical="center"/>
    </xf>
    <xf numFmtId="0" fontId="4" fillId="0" borderId="1" xfId="0" applyFont="1" applyFill="1" applyBorder="1" applyAlignment="1">
      <alignment horizontal="right" vertical="center"/>
    </xf>
    <xf numFmtId="1" fontId="13" fillId="0" borderId="1" xfId="67" applyNumberFormat="1" applyFont="1" applyFill="1" applyBorder="1" applyAlignment="1">
      <alignment horizontal="right" vertical="center" wrapText="1"/>
    </xf>
    <xf numFmtId="1" fontId="11" fillId="0" borderId="1" xfId="64" applyNumberFormat="1" applyFont="1" applyFill="1" applyBorder="1" applyAlignment="1">
      <alignment horizontal="right" wrapText="1"/>
    </xf>
    <xf numFmtId="1" fontId="15" fillId="0" borderId="1" xfId="0" applyNumberFormat="1" applyFont="1" applyFill="1" applyBorder="1" applyAlignment="1">
      <alignment horizontal="right" vertical="center"/>
    </xf>
    <xf numFmtId="1" fontId="11" fillId="0" borderId="1" xfId="0" applyNumberFormat="1" applyFont="1" applyFill="1" applyBorder="1" applyAlignment="1">
      <alignment horizontal="right" vertical="center"/>
    </xf>
    <xf numFmtId="3" fontId="28" fillId="0" borderId="1" xfId="0" applyNumberFormat="1" applyFont="1" applyFill="1" applyBorder="1"/>
    <xf numFmtId="1" fontId="11" fillId="0" borderId="1" xfId="66" applyNumberFormat="1" applyFont="1" applyFill="1" applyBorder="1" applyAlignment="1">
      <alignment horizontal="right" vertical="center" wrapText="1"/>
    </xf>
    <xf numFmtId="3" fontId="22" fillId="0" borderId="1" xfId="66" applyNumberFormat="1" applyFont="1" applyFill="1" applyBorder="1" applyAlignment="1">
      <alignment horizontal="right" vertical="center" wrapText="1"/>
    </xf>
    <xf numFmtId="3" fontId="22" fillId="0" borderId="1" xfId="0" applyNumberFormat="1" applyFont="1" applyFill="1" applyBorder="1"/>
    <xf numFmtId="1" fontId="11" fillId="0" borderId="1" xfId="75" applyNumberFormat="1" applyFont="1" applyFill="1" applyBorder="1" applyAlignment="1">
      <alignment horizontal="right" vertical="center" wrapText="1"/>
    </xf>
    <xf numFmtId="0" fontId="27" fillId="0" borderId="0" xfId="0" applyFont="1" applyFill="1"/>
    <xf numFmtId="0" fontId="1" fillId="0" borderId="0" xfId="36"/>
    <xf numFmtId="0" fontId="34" fillId="0" borderId="0" xfId="36" applyFont="1" applyAlignment="1"/>
    <xf numFmtId="0" fontId="1" fillId="0" borderId="0" xfId="36" applyAlignment="1"/>
    <xf numFmtId="0" fontId="34" fillId="0" borderId="16" xfId="3" applyFont="1" applyBorder="1" applyAlignment="1">
      <alignment horizontal="center" vertical="center" wrapText="1"/>
    </xf>
    <xf numFmtId="0" fontId="34" fillId="0" borderId="17" xfId="3" applyFont="1" applyBorder="1" applyAlignment="1">
      <alignment horizontal="center" vertical="center" wrapText="1"/>
    </xf>
    <xf numFmtId="0" fontId="34" fillId="0" borderId="18" xfId="3" applyFont="1" applyBorder="1" applyAlignment="1">
      <alignment vertical="center" wrapText="1"/>
    </xf>
    <xf numFmtId="0" fontId="34" fillId="0" borderId="18" xfId="3" applyFont="1" applyBorder="1" applyAlignment="1">
      <alignment horizontal="center" vertical="center" wrapText="1"/>
    </xf>
    <xf numFmtId="0" fontId="35" fillId="0" borderId="21" xfId="3" applyFont="1" applyBorder="1" applyAlignment="1">
      <alignment vertical="center" wrapText="1"/>
    </xf>
    <xf numFmtId="0" fontId="35" fillId="0" borderId="27" xfId="3" applyFont="1" applyBorder="1" applyAlignment="1">
      <alignment vertical="center" wrapText="1"/>
    </xf>
    <xf numFmtId="0" fontId="34" fillId="0" borderId="4" xfId="3" applyFont="1" applyBorder="1" applyAlignment="1">
      <alignment horizontal="center" vertical="center" wrapText="1"/>
    </xf>
    <xf numFmtId="0" fontId="35" fillId="0" borderId="1" xfId="3" applyFont="1" applyBorder="1" applyAlignment="1">
      <alignment vertical="center" wrapText="1"/>
    </xf>
    <xf numFmtId="0" fontId="35" fillId="0" borderId="23" xfId="3" applyFont="1" applyBorder="1" applyAlignment="1">
      <alignment horizontal="center" vertical="center" wrapText="1"/>
    </xf>
    <xf numFmtId="0" fontId="35" fillId="0" borderId="24" xfId="3" applyFont="1" applyBorder="1" applyAlignment="1">
      <alignment horizontal="left" vertical="center" wrapText="1"/>
    </xf>
    <xf numFmtId="0" fontId="23" fillId="0" borderId="21" xfId="3" applyFont="1" applyBorder="1" applyAlignment="1">
      <alignment vertical="center" wrapText="1"/>
    </xf>
    <xf numFmtId="0" fontId="23" fillId="0" borderId="1" xfId="3" applyFont="1" applyBorder="1" applyAlignment="1">
      <alignment vertical="center" wrapText="1"/>
    </xf>
    <xf numFmtId="0" fontId="35" fillId="0" borderId="8" xfId="3" applyFont="1" applyBorder="1" applyAlignment="1">
      <alignment vertical="center" wrapText="1"/>
    </xf>
    <xf numFmtId="0" fontId="23" fillId="0" borderId="8" xfId="3" applyFont="1" applyBorder="1" applyAlignment="1">
      <alignment vertical="center" wrapText="1"/>
    </xf>
    <xf numFmtId="0" fontId="23" fillId="0" borderId="22" xfId="3" applyFont="1" applyBorder="1" applyAlignment="1">
      <alignment vertical="center" wrapText="1"/>
    </xf>
    <xf numFmtId="0" fontId="35" fillId="0" borderId="1" xfId="3" applyFont="1" applyBorder="1" applyAlignment="1">
      <alignment horizontal="center" vertical="center" wrapText="1"/>
    </xf>
    <xf numFmtId="0" fontId="36" fillId="0" borderId="0" xfId="36" applyFont="1"/>
    <xf numFmtId="0" fontId="34" fillId="0" borderId="0" xfId="36" applyFont="1" applyAlignment="1">
      <alignment horizontal="left"/>
    </xf>
    <xf numFmtId="0" fontId="38" fillId="0" borderId="0" xfId="0" applyFont="1"/>
    <xf numFmtId="49" fontId="33" fillId="0" borderId="0" xfId="3" applyNumberFormat="1" applyFont="1" applyBorder="1" applyAlignment="1">
      <alignment horizontal="center" vertical="center"/>
    </xf>
    <xf numFmtId="49" fontId="33" fillId="0" borderId="0" xfId="3" applyNumberFormat="1" applyFont="1" applyBorder="1" applyAlignment="1">
      <alignment vertical="center"/>
    </xf>
    <xf numFmtId="0" fontId="33" fillId="3" borderId="1" xfId="3" applyFont="1" applyFill="1" applyBorder="1" applyAlignment="1">
      <alignment horizontal="center" vertical="center"/>
    </xf>
    <xf numFmtId="0" fontId="33" fillId="3" borderId="1" xfId="3" applyFont="1" applyFill="1" applyBorder="1" applyAlignment="1">
      <alignment horizontal="center" vertical="center" wrapText="1"/>
    </xf>
    <xf numFmtId="0" fontId="39" fillId="3" borderId="1" xfId="3" applyFont="1" applyFill="1" applyBorder="1" applyAlignment="1">
      <alignment horizontal="left" vertical="center"/>
    </xf>
    <xf numFmtId="0" fontId="39" fillId="3" borderId="1" xfId="3" applyFont="1" applyFill="1" applyBorder="1" applyAlignment="1">
      <alignment horizontal="center" vertical="center" wrapText="1"/>
    </xf>
    <xf numFmtId="0" fontId="39" fillId="3" borderId="1" xfId="3" quotePrefix="1" applyFont="1" applyFill="1" applyBorder="1" applyAlignment="1">
      <alignment horizontal="left" vertical="center"/>
    </xf>
    <xf numFmtId="0" fontId="39" fillId="3" borderId="1" xfId="3" quotePrefix="1" applyFont="1" applyFill="1" applyBorder="1" applyAlignment="1">
      <alignment horizontal="center" vertical="center" wrapText="1"/>
    </xf>
    <xf numFmtId="0" fontId="39" fillId="3" borderId="1" xfId="3" applyFont="1" applyFill="1" applyBorder="1" applyAlignment="1">
      <alignment horizontal="left" vertical="center" wrapText="1"/>
    </xf>
    <xf numFmtId="0" fontId="39" fillId="3" borderId="1" xfId="3" quotePrefix="1" applyFont="1" applyFill="1" applyBorder="1" applyAlignment="1">
      <alignment horizontal="left" vertical="center" wrapText="1"/>
    </xf>
    <xf numFmtId="0" fontId="39" fillId="3" borderId="4" xfId="3" quotePrefix="1" applyFont="1" applyFill="1" applyBorder="1" applyAlignment="1">
      <alignment horizontal="center" vertical="center" wrapText="1"/>
    </xf>
    <xf numFmtId="0" fontId="23" fillId="3" borderId="1" xfId="3" quotePrefix="1" applyFont="1" applyFill="1" applyBorder="1" applyAlignment="1">
      <alignment horizontal="left" vertical="center" wrapText="1"/>
    </xf>
    <xf numFmtId="0" fontId="39" fillId="3" borderId="4" xfId="3" applyFont="1" applyFill="1" applyBorder="1" applyAlignment="1">
      <alignment horizontal="center" vertical="center" wrapText="1"/>
    </xf>
    <xf numFmtId="0" fontId="40" fillId="3" borderId="0" xfId="3" applyFont="1" applyFill="1" applyBorder="1" applyAlignment="1">
      <alignment vertical="center"/>
    </xf>
    <xf numFmtId="0" fontId="39" fillId="3" borderId="5" xfId="3" quotePrefix="1" applyFont="1" applyFill="1" applyBorder="1" applyAlignment="1">
      <alignment horizontal="center" vertical="center" wrapText="1"/>
    </xf>
    <xf numFmtId="0" fontId="39" fillId="3" borderId="0" xfId="3" applyFont="1" applyFill="1" applyBorder="1" applyAlignment="1">
      <alignment horizontal="center" vertical="center"/>
    </xf>
    <xf numFmtId="0" fontId="23" fillId="3" borderId="4" xfId="3" applyFont="1" applyFill="1" applyBorder="1" applyAlignment="1">
      <alignment horizontal="center" vertical="center" wrapText="1"/>
    </xf>
    <xf numFmtId="0" fontId="33" fillId="3" borderId="0" xfId="3" applyFont="1" applyFill="1" applyBorder="1" applyAlignment="1">
      <alignment horizontal="right" vertical="center" indent="4"/>
    </xf>
    <xf numFmtId="0" fontId="39" fillId="0" borderId="0" xfId="36" applyFont="1"/>
    <xf numFmtId="49" fontId="33" fillId="0" borderId="0" xfId="141" applyNumberFormat="1" applyFont="1" applyAlignment="1">
      <alignment horizontal="center" vertical="center"/>
    </xf>
    <xf numFmtId="49" fontId="33" fillId="0" borderId="1" xfId="141" applyNumberFormat="1" applyFont="1" applyBorder="1" applyAlignment="1">
      <alignment horizontal="center" vertical="center" wrapText="1"/>
    </xf>
    <xf numFmtId="0" fontId="33" fillId="0" borderId="1" xfId="141" applyFont="1" applyBorder="1" applyAlignment="1">
      <alignment horizontal="center" vertical="center" wrapText="1"/>
    </xf>
    <xf numFmtId="49" fontId="39" fillId="0" borderId="1" xfId="141" applyNumberFormat="1" applyFont="1" applyBorder="1" applyAlignment="1">
      <alignment horizontal="center" vertical="center" wrapText="1" readingOrder="1"/>
    </xf>
    <xf numFmtId="49" fontId="39" fillId="0" borderId="1" xfId="141" applyNumberFormat="1" applyFont="1" applyBorder="1" applyAlignment="1">
      <alignment horizontal="left" vertical="center" wrapText="1" readingOrder="1"/>
    </xf>
    <xf numFmtId="49" fontId="39" fillId="0" borderId="1" xfId="141" applyNumberFormat="1" applyFont="1" applyBorder="1" applyAlignment="1">
      <alignment vertical="center" wrapText="1" readingOrder="1"/>
    </xf>
    <xf numFmtId="49" fontId="39" fillId="0" borderId="1" xfId="141" applyNumberFormat="1" applyFont="1" applyBorder="1" applyAlignment="1">
      <alignment horizontal="left" vertical="center" wrapText="1"/>
    </xf>
    <xf numFmtId="49" fontId="39" fillId="0" borderId="1" xfId="141" applyNumberFormat="1" applyFont="1" applyBorder="1" applyAlignment="1">
      <alignment vertical="center" wrapText="1"/>
    </xf>
    <xf numFmtId="49" fontId="33" fillId="0" borderId="1" xfId="141" applyNumberFormat="1" applyFont="1" applyBorder="1" applyAlignment="1">
      <alignment vertical="center" wrapText="1"/>
    </xf>
    <xf numFmtId="49" fontId="23" fillId="0" borderId="1" xfId="141" applyNumberFormat="1" applyFont="1" applyBorder="1" applyAlignment="1">
      <alignment vertical="center" wrapText="1" readingOrder="1"/>
    </xf>
    <xf numFmtId="0" fontId="39" fillId="0" borderId="1" xfId="141" applyNumberFormat="1" applyFont="1" applyBorder="1" applyAlignment="1">
      <alignment vertical="center" wrapText="1" readingOrder="1"/>
    </xf>
    <xf numFmtId="0" fontId="39" fillId="0" borderId="1" xfId="141" applyFont="1" applyBorder="1" applyAlignment="1">
      <alignment horizontal="center" vertical="center" wrapText="1"/>
    </xf>
    <xf numFmtId="0" fontId="38" fillId="0" borderId="1" xfId="0" applyFont="1" applyBorder="1"/>
    <xf numFmtId="0" fontId="39" fillId="0" borderId="1" xfId="141" applyNumberFormat="1" applyFont="1" applyBorder="1" applyAlignment="1">
      <alignment horizontal="center" vertical="center" wrapText="1"/>
    </xf>
    <xf numFmtId="49" fontId="42" fillId="0" borderId="6" xfId="141" applyNumberFormat="1" applyFont="1" applyBorder="1" applyAlignment="1">
      <alignment vertical="center"/>
    </xf>
    <xf numFmtId="0" fontId="33" fillId="0" borderId="1" xfId="141" applyFont="1" applyBorder="1" applyAlignment="1">
      <alignment horizontal="center" vertical="center"/>
    </xf>
    <xf numFmtId="0" fontId="33" fillId="0" borderId="1" xfId="5" applyFont="1" applyBorder="1" applyAlignment="1">
      <alignment horizontal="center" vertical="center" wrapText="1"/>
    </xf>
    <xf numFmtId="0" fontId="39" fillId="0" borderId="1" xfId="141" applyFont="1" applyBorder="1" applyAlignment="1">
      <alignment vertical="center" wrapText="1"/>
    </xf>
    <xf numFmtId="0" fontId="39" fillId="0" borderId="1" xfId="141" quotePrefix="1" applyFont="1" applyBorder="1" applyAlignment="1">
      <alignment vertical="center" wrapText="1"/>
    </xf>
    <xf numFmtId="0" fontId="39" fillId="0" borderId="1" xfId="141" quotePrefix="1" applyFont="1" applyBorder="1" applyAlignment="1">
      <alignment horizontal="left" vertical="center" wrapText="1"/>
    </xf>
    <xf numFmtId="0" fontId="39" fillId="0" borderId="0" xfId="141" applyFont="1" applyBorder="1" applyAlignment="1">
      <alignment horizontal="center" vertical="center"/>
    </xf>
    <xf numFmtId="0" fontId="39" fillId="0" borderId="0" xfId="141" applyFont="1" applyBorder="1" applyAlignment="1">
      <alignment vertical="center" wrapText="1"/>
    </xf>
    <xf numFmtId="0" fontId="39" fillId="0" borderId="0" xfId="141" applyFont="1" applyBorder="1" applyAlignment="1">
      <alignment vertical="center"/>
    </xf>
    <xf numFmtId="0" fontId="39" fillId="0" borderId="1" xfId="141" applyFont="1" applyBorder="1" applyAlignment="1">
      <alignment horizontal="left" vertical="center" wrapText="1"/>
    </xf>
    <xf numFmtId="0" fontId="39" fillId="0" borderId="4" xfId="141" applyFont="1" applyBorder="1" applyAlignment="1">
      <alignment horizontal="left" vertical="center" wrapText="1"/>
    </xf>
    <xf numFmtId="0" fontId="33" fillId="0" borderId="0" xfId="141" applyFont="1" applyAlignment="1">
      <alignment vertical="center"/>
    </xf>
    <xf numFmtId="0" fontId="44" fillId="0" borderId="0" xfId="141" applyFont="1" applyAlignment="1">
      <alignment wrapText="1"/>
    </xf>
    <xf numFmtId="0" fontId="44" fillId="0" borderId="0" xfId="141" applyFont="1"/>
    <xf numFmtId="0" fontId="23" fillId="0" borderId="1" xfId="141" applyFont="1" applyBorder="1" applyAlignment="1">
      <alignment horizontal="left" vertical="center" wrapText="1"/>
    </xf>
    <xf numFmtId="0" fontId="45" fillId="0" borderId="0" xfId="24" applyFont="1"/>
    <xf numFmtId="49" fontId="46" fillId="0" borderId="0" xfId="141" applyNumberFormat="1" applyFont="1" applyAlignment="1">
      <alignment horizontal="center" vertical="center"/>
    </xf>
    <xf numFmtId="167" fontId="33" fillId="0" borderId="1" xfId="13" applyNumberFormat="1" applyFont="1" applyBorder="1" applyAlignment="1">
      <alignment horizontal="center" vertical="center" wrapText="1"/>
    </xf>
    <xf numFmtId="3" fontId="39" fillId="0" borderId="1" xfId="142" applyNumberFormat="1" applyFont="1" applyBorder="1" applyAlignment="1">
      <alignment horizontal="left" vertical="center" wrapText="1"/>
    </xf>
    <xf numFmtId="167" fontId="39" fillId="0" borderId="1" xfId="143" applyNumberFormat="1" applyFont="1" applyBorder="1" applyAlignment="1">
      <alignment horizontal="left" vertical="center" wrapText="1"/>
    </xf>
    <xf numFmtId="0" fontId="47" fillId="0" borderId="0" xfId="142" applyFont="1" applyAlignment="1">
      <alignment wrapText="1"/>
    </xf>
    <xf numFmtId="0" fontId="33" fillId="0" borderId="4" xfId="5" applyFont="1" applyBorder="1" applyAlignment="1">
      <alignment horizontal="center" vertical="center" wrapText="1"/>
    </xf>
    <xf numFmtId="167" fontId="33" fillId="0" borderId="4" xfId="13" applyNumberFormat="1" applyFont="1" applyBorder="1" applyAlignment="1">
      <alignment horizontal="center" vertical="center" wrapText="1"/>
    </xf>
    <xf numFmtId="0" fontId="33" fillId="0" borderId="4" xfId="141" applyFont="1" applyBorder="1" applyAlignment="1">
      <alignment horizontal="center" vertical="center" wrapText="1"/>
    </xf>
    <xf numFmtId="0" fontId="33" fillId="0" borderId="18" xfId="141" applyFont="1" applyBorder="1" applyAlignment="1">
      <alignment horizontal="center" vertical="center" wrapText="1"/>
    </xf>
    <xf numFmtId="49" fontId="33" fillId="0" borderId="6" xfId="141" applyNumberFormat="1" applyFont="1" applyBorder="1" applyAlignment="1">
      <alignment horizontal="left" vertical="center"/>
    </xf>
    <xf numFmtId="49" fontId="33" fillId="0" borderId="0" xfId="141" applyNumberFormat="1" applyFont="1" applyBorder="1" applyAlignment="1">
      <alignment horizontal="left" vertical="center"/>
    </xf>
    <xf numFmtId="0" fontId="33" fillId="0" borderId="4" xfId="141" applyFont="1" applyBorder="1" applyAlignment="1">
      <alignment horizontal="center" vertical="center"/>
    </xf>
    <xf numFmtId="0" fontId="39" fillId="0" borderId="6" xfId="141" applyFont="1" applyBorder="1" applyAlignment="1">
      <alignment horizontal="left" vertical="center" wrapText="1"/>
    </xf>
    <xf numFmtId="0" fontId="33" fillId="0" borderId="1" xfId="141" applyFont="1" applyBorder="1" applyAlignment="1">
      <alignment horizontal="left" vertical="center"/>
    </xf>
    <xf numFmtId="0" fontId="33" fillId="0" borderId="4" xfId="141" applyFont="1" applyBorder="1" applyAlignment="1">
      <alignment horizontal="left" vertical="center" wrapText="1"/>
    </xf>
    <xf numFmtId="0" fontId="38" fillId="0" borderId="0" xfId="142" applyFont="1"/>
    <xf numFmtId="49" fontId="33" fillId="0" borderId="1" xfId="24" applyNumberFormat="1" applyFont="1" applyBorder="1" applyAlignment="1">
      <alignment horizontal="center" vertical="center" wrapText="1"/>
    </xf>
    <xf numFmtId="49" fontId="33" fillId="0" borderId="4" xfId="24" applyNumberFormat="1" applyFont="1" applyBorder="1" applyAlignment="1">
      <alignment horizontal="left" vertical="center" wrapText="1"/>
    </xf>
    <xf numFmtId="0" fontId="39" fillId="0" borderId="1" xfId="24" applyFont="1" applyBorder="1" applyAlignment="1">
      <alignment horizontal="left" vertical="center" wrapText="1"/>
    </xf>
    <xf numFmtId="0" fontId="39" fillId="0" borderId="1" xfId="24" applyFont="1" applyBorder="1" applyAlignment="1">
      <alignment horizontal="left" wrapText="1"/>
    </xf>
    <xf numFmtId="49" fontId="33" fillId="0" borderId="1" xfId="24" applyNumberFormat="1" applyFont="1" applyBorder="1" applyAlignment="1">
      <alignment horizontal="left" vertical="center" wrapText="1"/>
    </xf>
    <xf numFmtId="0" fontId="39" fillId="0" borderId="4" xfId="24" applyFont="1" applyBorder="1" applyAlignment="1">
      <alignment horizontal="left" vertical="center" wrapText="1"/>
    </xf>
    <xf numFmtId="0" fontId="39" fillId="0" borderId="8" xfId="24" applyFont="1" applyBorder="1" applyAlignment="1">
      <alignment horizontal="left" vertical="center" wrapText="1"/>
    </xf>
    <xf numFmtId="0" fontId="39" fillId="0" borderId="5" xfId="24" applyFont="1" applyBorder="1" applyAlignment="1">
      <alignment horizontal="left" vertical="center" wrapText="1"/>
    </xf>
    <xf numFmtId="0" fontId="23" fillId="0" borderId="1" xfId="24" applyFont="1" applyBorder="1" applyAlignment="1">
      <alignment horizontal="left" vertical="center" wrapText="1"/>
    </xf>
    <xf numFmtId="0" fontId="45" fillId="0" borderId="1" xfId="24" applyFont="1" applyBorder="1" applyAlignment="1">
      <alignment wrapText="1"/>
    </xf>
    <xf numFmtId="0" fontId="39" fillId="0" borderId="0" xfId="24" applyFont="1"/>
    <xf numFmtId="0" fontId="39" fillId="0" borderId="0" xfId="24" applyFont="1" applyAlignment="1">
      <alignment wrapText="1"/>
    </xf>
    <xf numFmtId="0" fontId="39" fillId="0" borderId="1" xfId="141" applyFont="1" applyBorder="1" applyAlignment="1">
      <alignment horizontal="center" vertical="center"/>
    </xf>
    <xf numFmtId="0" fontId="39" fillId="0" borderId="4" xfId="141" applyFont="1" applyBorder="1" applyAlignment="1">
      <alignment horizontal="center" vertical="center"/>
    </xf>
    <xf numFmtId="0" fontId="39" fillId="0" borderId="8" xfId="141" applyFont="1" applyBorder="1" applyAlignment="1">
      <alignment horizontal="center" vertical="center"/>
    </xf>
    <xf numFmtId="0" fontId="39" fillId="0" borderId="5" xfId="141" applyFont="1" applyBorder="1" applyAlignment="1">
      <alignment horizontal="center" vertical="center"/>
    </xf>
    <xf numFmtId="0" fontId="23" fillId="0" borderId="13" xfId="141" quotePrefix="1" applyFont="1" applyBorder="1" applyAlignment="1">
      <alignment horizontal="left" vertical="top" wrapText="1"/>
    </xf>
    <xf numFmtId="0" fontId="39" fillId="0" borderId="4" xfId="141" applyFont="1" applyBorder="1" applyAlignment="1">
      <alignment horizontal="center" vertical="center" wrapText="1"/>
    </xf>
    <xf numFmtId="0" fontId="39" fillId="0" borderId="9" xfId="141" applyFont="1" applyBorder="1" applyAlignment="1">
      <alignment horizontal="left" vertical="top" wrapText="1"/>
    </xf>
    <xf numFmtId="0" fontId="23" fillId="0" borderId="9" xfId="141" applyFont="1" applyBorder="1" applyAlignment="1">
      <alignment horizontal="left" vertical="top" wrapText="1"/>
    </xf>
    <xf numFmtId="0" fontId="39" fillId="0" borderId="8" xfId="141" applyFont="1" applyBorder="1" applyAlignment="1">
      <alignment horizontal="center" vertical="center" wrapText="1"/>
    </xf>
    <xf numFmtId="0" fontId="39" fillId="0" borderId="10" xfId="141" applyFont="1" applyBorder="1" applyAlignment="1">
      <alignment horizontal="left" vertical="top" wrapText="1"/>
    </xf>
    <xf numFmtId="0" fontId="39" fillId="0" borderId="5" xfId="141" applyFont="1" applyBorder="1" applyAlignment="1">
      <alignment horizontal="left" vertical="center" wrapText="1"/>
    </xf>
    <xf numFmtId="0" fontId="39" fillId="0" borderId="5" xfId="141" applyFont="1" applyBorder="1" applyAlignment="1">
      <alignment horizontal="center" vertical="center" wrapText="1"/>
    </xf>
    <xf numFmtId="49" fontId="50" fillId="0" borderId="0" xfId="141" applyNumberFormat="1" applyFont="1" applyAlignment="1">
      <alignment vertical="center"/>
    </xf>
    <xf numFmtId="0" fontId="1" fillId="0" borderId="1" xfId="36" applyBorder="1" applyAlignment="1">
      <alignment horizontal="center"/>
    </xf>
    <xf numFmtId="0" fontId="23" fillId="0" borderId="1" xfId="141" quotePrefix="1" applyFont="1" applyBorder="1" applyAlignment="1">
      <alignment horizontal="left" vertical="center" wrapText="1"/>
    </xf>
    <xf numFmtId="0" fontId="39" fillId="0" borderId="13" xfId="141" applyFont="1" applyBorder="1" applyAlignment="1">
      <alignment horizontal="left" vertical="center" wrapText="1"/>
    </xf>
    <xf numFmtId="0" fontId="23" fillId="0" borderId="13" xfId="141" quotePrefix="1" applyFont="1" applyBorder="1" applyAlignment="1">
      <alignment horizontal="left" vertical="center" wrapText="1"/>
    </xf>
    <xf numFmtId="0" fontId="39" fillId="0" borderId="9" xfId="141" applyFont="1" applyBorder="1" applyAlignment="1">
      <alignment horizontal="left" vertical="center" wrapText="1"/>
    </xf>
    <xf numFmtId="0" fontId="23" fillId="0" borderId="9" xfId="141" applyFont="1" applyBorder="1" applyAlignment="1">
      <alignment horizontal="left" vertical="center" wrapText="1"/>
    </xf>
    <xf numFmtId="0" fontId="39" fillId="0" borderId="10" xfId="141" applyFont="1" applyBorder="1" applyAlignment="1">
      <alignment horizontal="left" vertical="center" wrapText="1"/>
    </xf>
    <xf numFmtId="49" fontId="48" fillId="0" borderId="1" xfId="141" applyNumberFormat="1" applyFont="1" applyBorder="1" applyAlignment="1">
      <alignment horizontal="center" vertical="center"/>
    </xf>
    <xf numFmtId="0" fontId="48" fillId="0" borderId="1" xfId="141" applyFont="1" applyBorder="1" applyAlignment="1">
      <alignment horizontal="center" vertical="center"/>
    </xf>
    <xf numFmtId="0" fontId="34" fillId="0" borderId="4" xfId="141" applyFont="1" applyBorder="1" applyAlignment="1">
      <alignment horizontal="center" vertical="center" wrapText="1"/>
    </xf>
    <xf numFmtId="0" fontId="50" fillId="0" borderId="0" xfId="141" applyFont="1" applyAlignment="1">
      <alignment vertical="center"/>
    </xf>
    <xf numFmtId="0" fontId="0" fillId="0" borderId="0" xfId="0" applyAlignment="1">
      <alignment horizontal="center"/>
    </xf>
    <xf numFmtId="3" fontId="15" fillId="0" borderId="1" xfId="89" applyNumberFormat="1" applyFont="1" applyFill="1" applyBorder="1" applyAlignment="1">
      <alignment horizontal="right" wrapText="1"/>
    </xf>
    <xf numFmtId="0" fontId="9" fillId="0" borderId="4"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4"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7" xfId="0" applyFont="1" applyFill="1" applyBorder="1" applyAlignment="1">
      <alignment horizontal="left" vertical="center" wrapText="1"/>
    </xf>
    <xf numFmtId="0" fontId="9" fillId="0" borderId="2" xfId="1" applyFont="1" applyFill="1" applyBorder="1" applyAlignment="1">
      <alignment horizontal="left" vertical="center" wrapText="1"/>
    </xf>
    <xf numFmtId="0" fontId="9" fillId="0" borderId="7" xfId="1" applyFont="1" applyFill="1" applyBorder="1" applyAlignment="1">
      <alignment horizontal="left" vertical="center" wrapText="1"/>
    </xf>
    <xf numFmtId="0" fontId="9" fillId="0" borderId="3" xfId="1" applyFont="1" applyFill="1" applyBorder="1" applyAlignment="1">
      <alignment horizontal="left" vertical="center" wrapText="1"/>
    </xf>
    <xf numFmtId="0" fontId="9" fillId="0" borderId="4" xfId="1" applyFont="1" applyFill="1" applyBorder="1" applyAlignment="1">
      <alignment horizontal="left" vertical="center" wrapText="1"/>
    </xf>
    <xf numFmtId="0" fontId="9" fillId="0" borderId="8" xfId="1" applyFont="1" applyFill="1" applyBorder="1" applyAlignment="1">
      <alignment horizontal="left" vertical="center" wrapText="1"/>
    </xf>
    <xf numFmtId="0" fontId="9" fillId="0" borderId="5" xfId="1" applyFont="1" applyFill="1" applyBorder="1" applyAlignment="1">
      <alignment horizontal="left" vertical="center" wrapText="1"/>
    </xf>
    <xf numFmtId="0" fontId="9" fillId="0" borderId="4" xfId="1" applyFont="1" applyFill="1" applyBorder="1" applyAlignment="1">
      <alignment horizontal="center" vertical="center" wrapText="1"/>
    </xf>
    <xf numFmtId="0" fontId="9" fillId="0" borderId="8"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vertical="center" wrapText="1"/>
    </xf>
    <xf numFmtId="0" fontId="9" fillId="0" borderId="7" xfId="0" applyFont="1" applyFill="1" applyBorder="1" applyAlignment="1">
      <alignment vertical="center" wrapText="1"/>
    </xf>
    <xf numFmtId="0" fontId="9" fillId="0" borderId="3" xfId="0" applyFont="1" applyFill="1" applyBorder="1" applyAlignment="1">
      <alignment vertical="center" wrapText="1"/>
    </xf>
    <xf numFmtId="0" fontId="9" fillId="0" borderId="4" xfId="0" applyFont="1" applyFill="1" applyBorder="1" applyAlignment="1">
      <alignment vertical="center" wrapText="1"/>
    </xf>
    <xf numFmtId="0" fontId="9" fillId="0" borderId="8" xfId="0" applyFont="1" applyFill="1" applyBorder="1" applyAlignment="1">
      <alignment vertical="center" wrapText="1"/>
    </xf>
    <xf numFmtId="0" fontId="9" fillId="0" borderId="5" xfId="0" applyFont="1" applyFill="1" applyBorder="1" applyAlignment="1">
      <alignment vertical="center" wrapText="1"/>
    </xf>
    <xf numFmtId="0" fontId="16" fillId="0" borderId="2"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9" fillId="0" borderId="8" xfId="0" applyFont="1" applyFill="1" applyBorder="1" applyAlignment="1">
      <alignment horizontal="center" vertical="center"/>
    </xf>
    <xf numFmtId="2" fontId="9" fillId="0" borderId="2" xfId="3" applyNumberFormat="1" applyFont="1" applyFill="1" applyBorder="1" applyAlignment="1">
      <alignment horizontal="left" vertical="top" wrapText="1"/>
    </xf>
    <xf numFmtId="2" fontId="9" fillId="0" borderId="7" xfId="3" applyNumberFormat="1" applyFont="1" applyFill="1" applyBorder="1" applyAlignment="1">
      <alignment horizontal="left" vertical="top" wrapText="1"/>
    </xf>
    <xf numFmtId="2" fontId="9" fillId="0" borderId="3" xfId="3" applyNumberFormat="1" applyFont="1" applyFill="1" applyBorder="1" applyAlignment="1">
      <alignment horizontal="left" vertical="top" wrapText="1"/>
    </xf>
    <xf numFmtId="2" fontId="9" fillId="0" borderId="4" xfId="3" applyNumberFormat="1" applyFont="1" applyFill="1" applyBorder="1" applyAlignment="1">
      <alignment horizontal="left" vertical="center" wrapText="1"/>
    </xf>
    <xf numFmtId="2" fontId="9" fillId="0" borderId="5" xfId="3" applyNumberFormat="1" applyFont="1" applyFill="1" applyBorder="1" applyAlignment="1">
      <alignment horizontal="left" vertical="center" wrapText="1"/>
    </xf>
    <xf numFmtId="1" fontId="9" fillId="0" borderId="4" xfId="3" applyNumberFormat="1" applyFont="1" applyFill="1" applyBorder="1" applyAlignment="1">
      <alignment horizontal="center" vertical="center" wrapText="1"/>
    </xf>
    <xf numFmtId="1" fontId="9" fillId="0" borderId="5" xfId="3" applyNumberFormat="1" applyFont="1" applyFill="1" applyBorder="1" applyAlignment="1">
      <alignment horizontal="center" vertical="center" wrapText="1"/>
    </xf>
    <xf numFmtId="0" fontId="9" fillId="0" borderId="2" xfId="1" applyFont="1" applyFill="1" applyBorder="1" applyAlignment="1">
      <alignment horizontal="left" vertical="center"/>
    </xf>
    <xf numFmtId="0" fontId="9" fillId="0" borderId="7" xfId="1" applyFont="1" applyFill="1" applyBorder="1" applyAlignment="1">
      <alignment horizontal="left" vertical="center"/>
    </xf>
    <xf numFmtId="0" fontId="9" fillId="0" borderId="3" xfId="1" applyFont="1" applyFill="1" applyBorder="1" applyAlignment="1">
      <alignment horizontal="left" vertical="center"/>
    </xf>
    <xf numFmtId="0" fontId="9" fillId="0" borderId="4" xfId="1" applyFont="1" applyFill="1" applyBorder="1" applyAlignment="1">
      <alignment horizontal="left" vertical="center"/>
    </xf>
    <xf numFmtId="0" fontId="9" fillId="0" borderId="8" xfId="1" applyFont="1" applyFill="1" applyBorder="1" applyAlignment="1">
      <alignment horizontal="left" vertical="center"/>
    </xf>
    <xf numFmtId="0" fontId="9" fillId="0" borderId="5" xfId="1" applyFont="1" applyFill="1" applyBorder="1" applyAlignment="1">
      <alignment horizontal="left" vertical="center"/>
    </xf>
    <xf numFmtId="0" fontId="9" fillId="0" borderId="1" xfId="1"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9" fillId="0" borderId="1" xfId="1" applyFont="1" applyFill="1" applyBorder="1" applyAlignment="1">
      <alignment horizontal="center" vertical="center" wrapText="1"/>
    </xf>
    <xf numFmtId="0" fontId="9" fillId="0" borderId="1" xfId="0" applyFont="1" applyFill="1" applyBorder="1" applyAlignment="1">
      <alignment vertical="center" wrapText="1"/>
    </xf>
    <xf numFmtId="0" fontId="9" fillId="2" borderId="8" xfId="0" applyFont="1" applyFill="1" applyBorder="1" applyAlignment="1">
      <alignment horizontal="left" vertical="center" wrapText="1"/>
    </xf>
    <xf numFmtId="0" fontId="9" fillId="2" borderId="8"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5"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8" fillId="0" borderId="0" xfId="0" applyFont="1" applyFill="1" applyBorder="1" applyAlignment="1">
      <alignment horizontal="center" vertical="center"/>
    </xf>
    <xf numFmtId="0" fontId="26" fillId="0" borderId="6" xfId="0" applyFont="1" applyFill="1" applyBorder="1" applyAlignment="1">
      <alignment horizontal="right" vertical="center"/>
    </xf>
    <xf numFmtId="0" fontId="26" fillId="0" borderId="0" xfId="0" applyFont="1" applyFill="1" applyBorder="1" applyAlignment="1">
      <alignment horizontal="center" vertical="center"/>
    </xf>
    <xf numFmtId="3"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167" fontId="8" fillId="0" borderId="4" xfId="140" applyNumberFormat="1" applyFont="1" applyFill="1" applyBorder="1" applyAlignment="1">
      <alignment horizontal="center" vertical="center" wrapText="1"/>
    </xf>
    <xf numFmtId="167" fontId="8" fillId="0" borderId="5" xfId="140" applyNumberFormat="1" applyFont="1" applyFill="1" applyBorder="1" applyAlignment="1">
      <alignment horizontal="center" vertical="center" wrapText="1"/>
    </xf>
    <xf numFmtId="169" fontId="8" fillId="0" borderId="4" xfId="35" applyNumberFormat="1" applyFont="1" applyFill="1" applyBorder="1" applyAlignment="1">
      <alignment horizontal="center" vertical="center" wrapText="1"/>
    </xf>
    <xf numFmtId="169" fontId="8" fillId="0" borderId="5" xfId="35"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3" applyFont="1" applyFill="1" applyBorder="1" applyAlignment="1">
      <alignment horizontal="center" vertical="center" wrapText="1"/>
    </xf>
    <xf numFmtId="0" fontId="9" fillId="0" borderId="1" xfId="3" applyFont="1" applyFill="1" applyBorder="1" applyAlignment="1">
      <alignment horizontal="left" vertical="center" wrapText="1"/>
    </xf>
    <xf numFmtId="169" fontId="8" fillId="0" borderId="1" xfId="35" applyNumberFormat="1" applyFont="1" applyFill="1" applyBorder="1" applyAlignment="1">
      <alignment horizontal="center" vertical="center" wrapText="1"/>
    </xf>
    <xf numFmtId="167" fontId="8" fillId="0" borderId="1" xfId="140" applyNumberFormat="1" applyFont="1" applyFill="1" applyBorder="1" applyAlignment="1">
      <alignment horizontal="center" vertical="center" wrapText="1"/>
    </xf>
    <xf numFmtId="0" fontId="32" fillId="0" borderId="1" xfId="0" applyFont="1" applyFill="1" applyBorder="1" applyAlignment="1">
      <alignment horizontal="center" vertical="center" wrapText="1"/>
    </xf>
    <xf numFmtId="171" fontId="8" fillId="0" borderId="1" xfId="140" applyNumberFormat="1" applyFont="1" applyFill="1" applyBorder="1" applyAlignment="1">
      <alignment horizontal="left" vertical="center" wrapText="1"/>
    </xf>
    <xf numFmtId="171" fontId="9" fillId="0" borderId="1" xfId="140" applyNumberFormat="1" applyFont="1" applyFill="1" applyBorder="1" applyAlignment="1">
      <alignment horizontal="center" vertical="center" wrapText="1"/>
    </xf>
    <xf numFmtId="3" fontId="9" fillId="0" borderId="1" xfId="0" applyNumberFormat="1" applyFont="1" applyFill="1" applyBorder="1" applyAlignment="1">
      <alignment vertical="center" wrapText="1"/>
    </xf>
    <xf numFmtId="171" fontId="9" fillId="0" borderId="1" xfId="140" applyNumberFormat="1" applyFont="1" applyFill="1" applyBorder="1" applyAlignment="1">
      <alignment horizontal="left" vertical="center" wrapText="1"/>
    </xf>
    <xf numFmtId="3" fontId="9" fillId="0" borderId="1" xfId="0" applyNumberFormat="1" applyFont="1" applyFill="1" applyBorder="1" applyAlignment="1">
      <alignment horizontal="left" vertical="center" wrapText="1"/>
    </xf>
    <xf numFmtId="171" fontId="9" fillId="0" borderId="1" xfId="140" applyNumberFormat="1" applyFont="1" applyFill="1" applyBorder="1" applyAlignment="1">
      <alignment vertical="center" wrapText="1"/>
    </xf>
    <xf numFmtId="0" fontId="8" fillId="0" borderId="1" xfId="3" applyFont="1" applyFill="1" applyBorder="1" applyAlignment="1">
      <alignment horizontal="left" vertical="center" wrapText="1"/>
    </xf>
    <xf numFmtId="0" fontId="9" fillId="0" borderId="4" xfId="3" applyFont="1" applyFill="1" applyBorder="1" applyAlignment="1">
      <alignment horizontal="center" vertical="center" wrapText="1"/>
    </xf>
    <xf numFmtId="0" fontId="9" fillId="0" borderId="8" xfId="3" applyFont="1" applyFill="1" applyBorder="1" applyAlignment="1">
      <alignment horizontal="center" vertical="center" wrapText="1"/>
    </xf>
    <xf numFmtId="0" fontId="9" fillId="0" borderId="5" xfId="3" applyFont="1" applyFill="1" applyBorder="1" applyAlignment="1">
      <alignment horizontal="center" vertical="center" wrapText="1"/>
    </xf>
    <xf numFmtId="0" fontId="12" fillId="0" borderId="0" xfId="58" applyFont="1" applyFill="1" applyAlignment="1">
      <alignment horizontal="center" vertical="center" wrapText="1"/>
    </xf>
    <xf numFmtId="0" fontId="12" fillId="0" borderId="0" xfId="58" applyFont="1" applyFill="1" applyAlignment="1">
      <alignment horizontal="center" wrapText="1"/>
    </xf>
    <xf numFmtId="0" fontId="14" fillId="0" borderId="0" xfId="58" applyFont="1" applyFill="1" applyAlignment="1">
      <alignment horizontal="center" wrapText="1"/>
    </xf>
    <xf numFmtId="0" fontId="14" fillId="0" borderId="6" xfId="1" applyFont="1" applyFill="1" applyBorder="1" applyAlignment="1">
      <alignment horizontal="right" vertical="center" wrapText="1"/>
    </xf>
    <xf numFmtId="0" fontId="12" fillId="0" borderId="1" xfId="67" applyFont="1" applyFill="1" applyBorder="1" applyAlignment="1">
      <alignment horizontal="center" vertical="center" wrapText="1"/>
    </xf>
    <xf numFmtId="0" fontId="12" fillId="0" borderId="4" xfId="67" applyFont="1" applyFill="1" applyBorder="1" applyAlignment="1">
      <alignment horizontal="center" vertical="center" wrapText="1"/>
    </xf>
    <xf numFmtId="0" fontId="12" fillId="0" borderId="8" xfId="67" applyFont="1" applyFill="1" applyBorder="1" applyAlignment="1">
      <alignment horizontal="center" vertical="center" wrapText="1"/>
    </xf>
    <xf numFmtId="0" fontId="12" fillId="0" borderId="5" xfId="67" applyFont="1" applyFill="1" applyBorder="1" applyAlignment="1">
      <alignment horizontal="center" vertical="center" wrapText="1"/>
    </xf>
    <xf numFmtId="0" fontId="12" fillId="0" borderId="1" xfId="0" applyFont="1" applyFill="1" applyBorder="1" applyAlignment="1">
      <alignment horizontal="center" vertical="center" wrapText="1"/>
    </xf>
    <xf numFmtId="1" fontId="12" fillId="0" borderId="2" xfId="72" applyNumberFormat="1" applyFont="1" applyFill="1" applyBorder="1" applyAlignment="1">
      <alignment horizontal="center" vertical="center" wrapText="1"/>
    </xf>
    <xf numFmtId="1" fontId="12" fillId="0" borderId="7" xfId="72" applyNumberFormat="1" applyFont="1" applyFill="1" applyBorder="1" applyAlignment="1">
      <alignment horizontal="center" vertical="center" wrapText="1"/>
    </xf>
    <xf numFmtId="1" fontId="12" fillId="0" borderId="3" xfId="72" applyNumberFormat="1" applyFont="1" applyFill="1" applyBorder="1" applyAlignment="1">
      <alignment horizontal="center" vertical="center" wrapText="1"/>
    </xf>
    <xf numFmtId="1" fontId="12" fillId="0" borderId="1" xfId="72" applyNumberFormat="1" applyFont="1" applyFill="1" applyBorder="1" applyAlignment="1">
      <alignment horizontal="center" vertical="center" wrapText="1"/>
    </xf>
    <xf numFmtId="1" fontId="12" fillId="3" borderId="13" xfId="0" applyNumberFormat="1" applyFont="1" applyFill="1" applyBorder="1" applyAlignment="1">
      <alignment horizontal="center" vertical="center" wrapText="1"/>
    </xf>
    <xf numFmtId="1" fontId="12" fillId="3" borderId="14" xfId="0" applyNumberFormat="1" applyFont="1" applyFill="1" applyBorder="1" applyAlignment="1">
      <alignment horizontal="center" vertical="center" wrapText="1"/>
    </xf>
    <xf numFmtId="1" fontId="12" fillId="3" borderId="15" xfId="0" applyNumberFormat="1" applyFont="1" applyFill="1" applyBorder="1" applyAlignment="1">
      <alignment horizontal="center" vertical="center" wrapText="1"/>
    </xf>
    <xf numFmtId="1" fontId="13" fillId="3" borderId="2" xfId="0" applyNumberFormat="1" applyFont="1" applyFill="1" applyBorder="1" applyAlignment="1">
      <alignment horizontal="center" vertical="center" wrapText="1"/>
    </xf>
    <xf numFmtId="1" fontId="13" fillId="3" borderId="7" xfId="0" applyNumberFormat="1" applyFont="1" applyFill="1" applyBorder="1" applyAlignment="1">
      <alignment horizontal="center" vertical="center" wrapText="1"/>
    </xf>
    <xf numFmtId="1" fontId="13" fillId="3" borderId="3" xfId="0" applyNumberFormat="1" applyFont="1" applyFill="1" applyBorder="1" applyAlignment="1">
      <alignment horizontal="center" vertical="center" wrapText="1"/>
    </xf>
    <xf numFmtId="3" fontId="12" fillId="3" borderId="2" xfId="0" applyNumberFormat="1" applyFont="1" applyFill="1" applyBorder="1" applyAlignment="1">
      <alignment horizontal="center" vertical="center" wrapText="1"/>
    </xf>
    <xf numFmtId="3" fontId="12" fillId="3" borderId="7" xfId="0" applyNumberFormat="1" applyFont="1" applyFill="1" applyBorder="1" applyAlignment="1">
      <alignment horizontal="center" vertical="center" wrapText="1"/>
    </xf>
    <xf numFmtId="3" fontId="12" fillId="3" borderId="3" xfId="0" applyNumberFormat="1" applyFont="1" applyFill="1" applyBorder="1" applyAlignment="1">
      <alignment horizontal="center" vertical="center" wrapText="1"/>
    </xf>
    <xf numFmtId="1" fontId="12" fillId="3" borderId="2" xfId="72" applyNumberFormat="1" applyFont="1" applyFill="1" applyBorder="1" applyAlignment="1">
      <alignment horizontal="center" vertical="center" wrapText="1"/>
    </xf>
    <xf numFmtId="1" fontId="12" fillId="3" borderId="7" xfId="72" applyNumberFormat="1" applyFont="1" applyFill="1" applyBorder="1" applyAlignment="1">
      <alignment horizontal="center" vertical="center" wrapText="1"/>
    </xf>
    <xf numFmtId="1" fontId="12" fillId="3" borderId="3" xfId="72"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3" fontId="13" fillId="0" borderId="2" xfId="72" applyNumberFormat="1" applyFont="1" applyFill="1" applyBorder="1" applyAlignment="1">
      <alignment horizontal="center" vertical="center" wrapText="1"/>
    </xf>
    <xf numFmtId="3" fontId="13" fillId="0" borderId="7" xfId="72" applyNumberFormat="1" applyFont="1" applyFill="1" applyBorder="1" applyAlignment="1">
      <alignment horizontal="center" vertical="center" wrapText="1"/>
    </xf>
    <xf numFmtId="3" fontId="13" fillId="0" borderId="3" xfId="72" applyNumberFormat="1" applyFont="1" applyFill="1" applyBorder="1" applyAlignment="1">
      <alignment horizontal="center" vertical="center" wrapText="1"/>
    </xf>
    <xf numFmtId="1" fontId="12" fillId="3" borderId="1" xfId="0" applyNumberFormat="1" applyFont="1" applyFill="1" applyBorder="1" applyAlignment="1">
      <alignment horizontal="center" vertical="center" wrapText="1"/>
    </xf>
    <xf numFmtId="1" fontId="12" fillId="0" borderId="2" xfId="0" applyNumberFormat="1" applyFont="1" applyFill="1" applyBorder="1" applyAlignment="1">
      <alignment horizontal="center" vertical="center" wrapText="1"/>
    </xf>
    <xf numFmtId="1" fontId="12" fillId="0" borderId="7" xfId="0" applyNumberFormat="1" applyFont="1" applyFill="1" applyBorder="1" applyAlignment="1">
      <alignment horizontal="center" vertical="center" wrapText="1"/>
    </xf>
    <xf numFmtId="1" fontId="12" fillId="0" borderId="3" xfId="0" applyNumberFormat="1" applyFont="1" applyFill="1" applyBorder="1" applyAlignment="1">
      <alignment horizontal="center" vertical="center" wrapText="1"/>
    </xf>
    <xf numFmtId="1" fontId="13" fillId="0" borderId="2" xfId="72" applyNumberFormat="1" applyFont="1" applyFill="1" applyBorder="1" applyAlignment="1">
      <alignment horizontal="center" vertical="center" wrapText="1"/>
    </xf>
    <xf numFmtId="1" fontId="13" fillId="0" borderId="7" xfId="72" applyNumberFormat="1" applyFont="1" applyFill="1" applyBorder="1" applyAlignment="1">
      <alignment horizontal="center" vertical="center" wrapText="1"/>
    </xf>
    <xf numFmtId="1" fontId="13" fillId="0" borderId="3" xfId="72"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1" xfId="0" applyFont="1" applyFill="1" applyBorder="1" applyAlignment="1">
      <alignment horizontal="left" vertical="center"/>
    </xf>
    <xf numFmtId="0" fontId="15" fillId="0" borderId="2" xfId="0" applyFont="1" applyFill="1" applyBorder="1" applyAlignment="1">
      <alignment horizontal="left" vertical="center"/>
    </xf>
    <xf numFmtId="0" fontId="15" fillId="0" borderId="7" xfId="0" applyFont="1" applyFill="1" applyBorder="1" applyAlignment="1">
      <alignment horizontal="left" vertical="center"/>
    </xf>
    <xf numFmtId="0" fontId="15" fillId="0" borderId="3" xfId="0" applyFont="1" applyFill="1" applyBorder="1" applyAlignment="1">
      <alignment horizontal="left" vertical="center"/>
    </xf>
    <xf numFmtId="0" fontId="11" fillId="0" borderId="8"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1" fillId="0" borderId="4" xfId="3" applyFont="1" applyFill="1" applyBorder="1" applyAlignment="1">
      <alignment horizontal="center" vertical="center" wrapText="1"/>
    </xf>
    <xf numFmtId="0" fontId="11" fillId="0" borderId="5" xfId="3" applyFont="1" applyFill="1" applyBorder="1" applyAlignment="1">
      <alignment horizontal="center" vertical="center" wrapText="1"/>
    </xf>
    <xf numFmtId="0" fontId="11" fillId="0" borderId="4" xfId="3" applyFont="1" applyFill="1" applyBorder="1" applyAlignment="1">
      <alignment horizontal="left" vertical="center" wrapText="1"/>
    </xf>
    <xf numFmtId="0" fontId="11" fillId="0" borderId="5" xfId="3" applyFont="1" applyFill="1" applyBorder="1" applyAlignment="1">
      <alignment horizontal="left" vertical="center" wrapText="1"/>
    </xf>
    <xf numFmtId="0" fontId="11" fillId="0" borderId="1" xfId="3" applyFont="1" applyFill="1" applyBorder="1" applyAlignment="1">
      <alignment horizontal="left" vertical="center" wrapText="1"/>
    </xf>
    <xf numFmtId="0" fontId="11" fillId="0" borderId="1" xfId="3"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3" xfId="0" applyFont="1" applyFill="1" applyBorder="1" applyAlignment="1">
      <alignment horizontal="left" vertical="center" wrapText="1"/>
    </xf>
    <xf numFmtId="169" fontId="12" fillId="0" borderId="8" xfId="35" applyNumberFormat="1" applyFont="1" applyFill="1" applyBorder="1" applyAlignment="1">
      <alignment horizontal="center" vertical="center" wrapText="1"/>
    </xf>
    <xf numFmtId="169" fontId="12" fillId="0" borderId="5" xfId="35" applyNumberFormat="1" applyFont="1" applyFill="1" applyBorder="1" applyAlignment="1">
      <alignment horizontal="center" vertical="center" wrapText="1"/>
    </xf>
    <xf numFmtId="3" fontId="12" fillId="0" borderId="5" xfId="0" applyNumberFormat="1"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3" fontId="12" fillId="0" borderId="4" xfId="0" applyNumberFormat="1" applyFont="1" applyFill="1" applyBorder="1" applyAlignment="1">
      <alignment horizontal="center" vertical="center" wrapText="1"/>
    </xf>
    <xf numFmtId="3" fontId="12" fillId="5" borderId="1" xfId="0" applyNumberFormat="1" applyFont="1" applyFill="1" applyBorder="1" applyAlignment="1">
      <alignment horizontal="center" vertical="center" wrapText="1"/>
    </xf>
    <xf numFmtId="3" fontId="12" fillId="6" borderId="1" xfId="0" applyNumberFormat="1" applyFont="1" applyFill="1" applyBorder="1" applyAlignment="1">
      <alignment horizontal="center" vertical="center" wrapText="1"/>
    </xf>
    <xf numFmtId="0" fontId="12" fillId="0" borderId="0" xfId="0" applyFont="1" applyFill="1" applyBorder="1" applyAlignment="1">
      <alignment horizontal="center" vertical="center"/>
    </xf>
    <xf numFmtId="0" fontId="11" fillId="0" borderId="0" xfId="0" applyFont="1" applyFill="1" applyBorder="1" applyAlignment="1">
      <alignment horizontal="right" vertical="center"/>
    </xf>
    <xf numFmtId="0" fontId="12" fillId="0" borderId="9"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167" fontId="12" fillId="0" borderId="4" xfId="140" applyNumberFormat="1" applyFont="1" applyFill="1" applyBorder="1" applyAlignment="1">
      <alignment horizontal="center" vertical="center" wrapText="1"/>
    </xf>
    <xf numFmtId="167" fontId="12" fillId="0" borderId="5" xfId="140" applyNumberFormat="1" applyFont="1" applyFill="1" applyBorder="1" applyAlignment="1">
      <alignment horizontal="center" vertical="center" wrapText="1"/>
    </xf>
    <xf numFmtId="0" fontId="9" fillId="0" borderId="14"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5" xfId="1" applyFont="1" applyFill="1" applyBorder="1" applyAlignment="1">
      <alignment horizontal="left" vertical="center" wrapText="1"/>
    </xf>
    <xf numFmtId="0" fontId="9" fillId="0" borderId="11" xfId="1"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 xfId="1" applyFont="1" applyFill="1" applyBorder="1" applyAlignment="1">
      <alignment horizontal="left" vertical="center"/>
    </xf>
    <xf numFmtId="0" fontId="9" fillId="0" borderId="1" xfId="1" applyFont="1" applyFill="1" applyBorder="1" applyAlignment="1">
      <alignment horizontal="left"/>
    </xf>
    <xf numFmtId="169" fontId="12" fillId="0" borderId="4" xfId="35" applyNumberFormat="1" applyFont="1" applyFill="1" applyBorder="1" applyAlignment="1">
      <alignment horizontal="center" vertical="center" wrapText="1"/>
    </xf>
    <xf numFmtId="3" fontId="12" fillId="5" borderId="4" xfId="0" applyNumberFormat="1" applyFont="1" applyFill="1" applyBorder="1" applyAlignment="1">
      <alignment horizontal="center" vertical="center" wrapText="1"/>
    </xf>
    <xf numFmtId="3" fontId="12" fillId="5" borderId="5" xfId="0" applyNumberFormat="1" applyFont="1" applyFill="1" applyBorder="1" applyAlignment="1">
      <alignment horizontal="center" vertical="center" wrapText="1"/>
    </xf>
    <xf numFmtId="3" fontId="12" fillId="4" borderId="4" xfId="0" applyNumberFormat="1" applyFont="1" applyFill="1" applyBorder="1" applyAlignment="1">
      <alignment horizontal="center" vertical="center" wrapText="1"/>
    </xf>
    <xf numFmtId="3" fontId="12" fillId="4" borderId="5" xfId="0" applyNumberFormat="1" applyFont="1" applyFill="1" applyBorder="1" applyAlignment="1">
      <alignment horizontal="center" vertical="center" wrapText="1"/>
    </xf>
    <xf numFmtId="0" fontId="8" fillId="0" borderId="2" xfId="1" applyFont="1" applyFill="1" applyBorder="1" applyAlignment="1">
      <alignment horizontal="left" vertical="center" wrapText="1"/>
    </xf>
    <xf numFmtId="0" fontId="8" fillId="0" borderId="3" xfId="1" applyFont="1" applyFill="1" applyBorder="1" applyAlignment="1">
      <alignment horizontal="left" vertical="center" wrapText="1"/>
    </xf>
    <xf numFmtId="0" fontId="16" fillId="0"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8" fillId="0" borderId="1" xfId="1" applyFont="1" applyFill="1" applyBorder="1" applyAlignment="1">
      <alignment horizontal="left" vertical="center" wrapText="1"/>
    </xf>
    <xf numFmtId="0" fontId="30" fillId="0" borderId="0" xfId="0" applyFont="1" applyAlignment="1">
      <alignment horizontal="center"/>
    </xf>
    <xf numFmtId="1" fontId="11" fillId="0" borderId="1" xfId="3" applyNumberFormat="1" applyFont="1" applyFill="1" applyBorder="1" applyAlignment="1">
      <alignment horizontal="center" vertical="center" wrapText="1"/>
    </xf>
    <xf numFmtId="2" fontId="11" fillId="0" borderId="1" xfId="3" applyNumberFormat="1" applyFont="1" applyFill="1" applyBorder="1" applyAlignment="1">
      <alignment horizontal="left" vertical="center" wrapText="1"/>
    </xf>
    <xf numFmtId="2" fontId="11" fillId="0" borderId="1" xfId="3" applyNumberFormat="1" applyFont="1" applyFill="1" applyBorder="1" applyAlignment="1">
      <alignment horizontal="left" vertical="top" wrapText="1"/>
    </xf>
    <xf numFmtId="0" fontId="11" fillId="0" borderId="1" xfId="0" applyFont="1" applyFill="1" applyBorder="1" applyAlignment="1">
      <alignment horizontal="center" vertical="center"/>
    </xf>
    <xf numFmtId="171" fontId="11" fillId="0" borderId="1" xfId="140" applyNumberFormat="1" applyFont="1" applyFill="1" applyBorder="1" applyAlignment="1">
      <alignment horizontal="center" vertical="center" wrapText="1"/>
    </xf>
    <xf numFmtId="3" fontId="11" fillId="0" borderId="1" xfId="0" applyNumberFormat="1" applyFont="1" applyFill="1" applyBorder="1" applyAlignment="1">
      <alignment vertical="center" wrapText="1"/>
    </xf>
    <xf numFmtId="3" fontId="11" fillId="0" borderId="1" xfId="0" applyNumberFormat="1" applyFont="1" applyFill="1" applyBorder="1" applyAlignment="1">
      <alignment horizontal="left" vertical="center" wrapText="1"/>
    </xf>
    <xf numFmtId="171" fontId="11" fillId="0" borderId="1" xfId="140" applyNumberFormat="1" applyFont="1" applyFill="1" applyBorder="1" applyAlignment="1">
      <alignment vertical="center" wrapText="1"/>
    </xf>
    <xf numFmtId="3" fontId="11" fillId="0" borderId="8" xfId="0" applyNumberFormat="1" applyFont="1" applyFill="1" applyBorder="1" applyAlignment="1">
      <alignment horizontal="center" vertical="center" wrapText="1"/>
    </xf>
    <xf numFmtId="3" fontId="11" fillId="0" borderId="5" xfId="0" applyNumberFormat="1" applyFont="1" applyFill="1" applyBorder="1" applyAlignment="1">
      <alignment horizontal="center" vertical="center" wrapText="1"/>
    </xf>
    <xf numFmtId="171" fontId="11" fillId="0" borderId="1" xfId="140" applyNumberFormat="1" applyFont="1" applyFill="1" applyBorder="1" applyAlignment="1">
      <alignment horizontal="left" vertical="center" wrapText="1"/>
    </xf>
    <xf numFmtId="171" fontId="12" fillId="0" borderId="1" xfId="140" applyNumberFormat="1" applyFont="1" applyFill="1" applyBorder="1" applyAlignment="1">
      <alignment horizontal="left" vertical="center" wrapText="1"/>
    </xf>
    <xf numFmtId="0" fontId="11" fillId="0" borderId="4" xfId="0" applyFont="1" applyFill="1" applyBorder="1" applyAlignment="1">
      <alignment vertical="center" wrapText="1"/>
    </xf>
    <xf numFmtId="0" fontId="11" fillId="0" borderId="8" xfId="0" applyFont="1" applyFill="1" applyBorder="1" applyAlignment="1">
      <alignment vertical="center" wrapText="1"/>
    </xf>
    <xf numFmtId="0" fontId="11" fillId="0" borderId="5" xfId="0" applyFont="1" applyFill="1" applyBorder="1" applyAlignment="1">
      <alignment vertical="center" wrapText="1"/>
    </xf>
    <xf numFmtId="0" fontId="11" fillId="0" borderId="2" xfId="0" applyFont="1" applyFill="1" applyBorder="1" applyAlignment="1">
      <alignment vertical="center" wrapText="1"/>
    </xf>
    <xf numFmtId="0" fontId="11" fillId="0" borderId="7" xfId="0" applyFont="1" applyFill="1" applyBorder="1" applyAlignment="1">
      <alignment vertical="center" wrapText="1"/>
    </xf>
    <xf numFmtId="0" fontId="11" fillId="0" borderId="3" xfId="0" applyFont="1" applyFill="1" applyBorder="1" applyAlignment="1">
      <alignment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9" fillId="2" borderId="2"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0" borderId="4" xfId="3" applyFont="1" applyFill="1" applyBorder="1" applyAlignment="1">
      <alignment horizontal="left" vertical="center" wrapText="1"/>
    </xf>
    <xf numFmtId="0" fontId="9" fillId="0" borderId="5" xfId="3" applyFont="1" applyFill="1" applyBorder="1" applyAlignment="1">
      <alignment horizontal="left" vertical="center" wrapText="1"/>
    </xf>
    <xf numFmtId="0" fontId="9" fillId="0" borderId="2" xfId="3" applyFont="1" applyFill="1" applyBorder="1" applyAlignment="1">
      <alignment horizontal="left" vertical="center" wrapText="1"/>
    </xf>
    <xf numFmtId="0" fontId="9" fillId="0" borderId="7" xfId="3" applyFont="1" applyFill="1" applyBorder="1" applyAlignment="1">
      <alignment horizontal="left" vertical="center" wrapText="1"/>
    </xf>
    <xf numFmtId="0" fontId="9" fillId="0" borderId="3" xfId="3" applyFont="1" applyFill="1" applyBorder="1" applyAlignment="1">
      <alignment horizontal="left" vertical="center" wrapText="1"/>
    </xf>
    <xf numFmtId="0" fontId="9" fillId="0" borderId="13" xfId="3" applyFont="1" applyFill="1" applyBorder="1" applyAlignment="1">
      <alignment horizontal="left" vertical="center" wrapText="1"/>
    </xf>
    <xf numFmtId="0" fontId="9" fillId="0" borderId="15" xfId="3" applyFont="1" applyFill="1" applyBorder="1" applyAlignment="1">
      <alignment horizontal="left" vertical="center" wrapText="1"/>
    </xf>
    <xf numFmtId="0" fontId="9" fillId="0" borderId="10" xfId="3" applyFont="1" applyFill="1" applyBorder="1" applyAlignment="1">
      <alignment horizontal="left" vertical="center" wrapText="1"/>
    </xf>
    <xf numFmtId="0" fontId="9" fillId="0" borderId="11" xfId="3" applyFont="1" applyFill="1" applyBorder="1" applyAlignment="1">
      <alignment horizontal="left" vertical="center" wrapText="1"/>
    </xf>
    <xf numFmtId="0" fontId="8" fillId="0" borderId="2" xfId="3" applyFont="1" applyFill="1" applyBorder="1" applyAlignment="1">
      <alignment horizontal="left" vertical="center" wrapText="1"/>
    </xf>
    <xf numFmtId="0" fontId="8" fillId="0" borderId="3" xfId="3" applyFont="1" applyFill="1" applyBorder="1" applyAlignment="1">
      <alignment horizontal="left" vertical="center" wrapText="1"/>
    </xf>
    <xf numFmtId="0" fontId="9" fillId="0" borderId="8" xfId="3" applyFont="1" applyFill="1" applyBorder="1" applyAlignment="1">
      <alignment horizontal="left" vertical="center" wrapText="1"/>
    </xf>
    <xf numFmtId="0" fontId="8" fillId="0" borderId="7" xfId="0" applyFont="1" applyFill="1" applyBorder="1" applyAlignment="1">
      <alignment horizontal="left" vertical="center" wrapText="1"/>
    </xf>
    <xf numFmtId="49" fontId="33" fillId="0" borderId="0" xfId="3" applyNumberFormat="1" applyFont="1" applyBorder="1" applyAlignment="1">
      <alignment horizontal="left" vertical="center"/>
    </xf>
    <xf numFmtId="0" fontId="34" fillId="0" borderId="19" xfId="3" applyFont="1" applyBorder="1" applyAlignment="1">
      <alignment horizontal="center" vertical="center" wrapText="1"/>
    </xf>
    <xf numFmtId="0" fontId="34" fillId="0" borderId="23" xfId="3" applyFont="1" applyBorder="1" applyAlignment="1">
      <alignment horizontal="center" vertical="center" wrapText="1"/>
    </xf>
    <xf numFmtId="0" fontId="34" fillId="0" borderId="25" xfId="3" applyFont="1" applyBorder="1" applyAlignment="1">
      <alignment horizontal="center" vertical="center" wrapText="1"/>
    </xf>
    <xf numFmtId="0" fontId="35" fillId="0" borderId="20" xfId="3" applyFont="1" applyBorder="1" applyAlignment="1">
      <alignment horizontal="center" vertical="center" wrapText="1"/>
    </xf>
    <xf numFmtId="0" fontId="35" fillId="0" borderId="24" xfId="3" applyFont="1" applyBorder="1" applyAlignment="1">
      <alignment horizontal="center" vertical="center" wrapText="1"/>
    </xf>
    <xf numFmtId="0" fontId="35" fillId="0" borderId="26" xfId="3" applyFont="1" applyBorder="1" applyAlignment="1">
      <alignment horizontal="center" vertical="center" wrapText="1"/>
    </xf>
    <xf numFmtId="0" fontId="35" fillId="0" borderId="22" xfId="3" applyFont="1" applyBorder="1" applyAlignment="1">
      <alignment horizontal="center" vertical="center" wrapText="1"/>
    </xf>
    <xf numFmtId="0" fontId="35" fillId="0" borderId="8" xfId="3" applyFont="1" applyBorder="1" applyAlignment="1">
      <alignment horizontal="center" vertical="center" wrapText="1"/>
    </xf>
    <xf numFmtId="0" fontId="35" fillId="0" borderId="5" xfId="3" applyFont="1" applyBorder="1" applyAlignment="1">
      <alignment horizontal="center" vertical="center" wrapText="1"/>
    </xf>
    <xf numFmtId="0" fontId="35" fillId="0" borderId="19" xfId="3" applyFont="1" applyBorder="1" applyAlignment="1">
      <alignment horizontal="center" vertical="center" wrapText="1"/>
    </xf>
    <xf numFmtId="0" fontId="35" fillId="0" borderId="23" xfId="3" applyFont="1" applyBorder="1" applyAlignment="1">
      <alignment horizontal="center" vertical="center" wrapText="1"/>
    </xf>
    <xf numFmtId="0" fontId="35" fillId="0" borderId="25" xfId="3" applyFont="1" applyBorder="1" applyAlignment="1">
      <alignment horizontal="center" vertical="center" wrapText="1"/>
    </xf>
    <xf numFmtId="0" fontId="35" fillId="0" borderId="28" xfId="3" applyFont="1" applyBorder="1" applyAlignment="1">
      <alignment horizontal="center" vertical="center" wrapText="1"/>
    </xf>
    <xf numFmtId="0" fontId="35" fillId="0" borderId="29" xfId="3" applyFont="1" applyBorder="1" applyAlignment="1">
      <alignment horizontal="center" vertical="center" wrapText="1"/>
    </xf>
    <xf numFmtId="0" fontId="35" fillId="0" borderId="30" xfId="3" applyFont="1" applyBorder="1" applyAlignment="1">
      <alignment horizontal="center" vertical="center" wrapText="1"/>
    </xf>
    <xf numFmtId="0" fontId="35" fillId="0" borderId="4" xfId="3" applyFont="1" applyBorder="1" applyAlignment="1">
      <alignment horizontal="center" vertical="center" wrapText="1"/>
    </xf>
    <xf numFmtId="0" fontId="35" fillId="0" borderId="20" xfId="3" applyFont="1" applyBorder="1" applyAlignment="1">
      <alignment horizontal="left" vertical="center" wrapText="1"/>
    </xf>
    <xf numFmtId="0" fontId="35" fillId="0" borderId="26" xfId="3" applyFont="1" applyBorder="1" applyAlignment="1">
      <alignment horizontal="left" vertical="center" wrapText="1"/>
    </xf>
    <xf numFmtId="0" fontId="35" fillId="0" borderId="1" xfId="3" applyFont="1" applyBorder="1" applyAlignment="1">
      <alignment horizontal="center" vertical="center" wrapText="1"/>
    </xf>
    <xf numFmtId="0" fontId="23" fillId="0" borderId="20" xfId="3" applyFont="1" applyBorder="1" applyAlignment="1">
      <alignment horizontal="left" vertical="center" wrapText="1"/>
    </xf>
    <xf numFmtId="0" fontId="23" fillId="0" borderId="24" xfId="3" applyFont="1" applyBorder="1" applyAlignment="1">
      <alignment horizontal="left" vertical="center" wrapText="1"/>
    </xf>
    <xf numFmtId="0" fontId="23" fillId="0" borderId="26" xfId="3" applyFont="1" applyBorder="1" applyAlignment="1">
      <alignment horizontal="left" vertical="center" wrapText="1"/>
    </xf>
    <xf numFmtId="0" fontId="35" fillId="0" borderId="24" xfId="3" applyFont="1" applyBorder="1" applyAlignment="1">
      <alignment horizontal="left" vertical="center" wrapText="1"/>
    </xf>
    <xf numFmtId="0" fontId="34" fillId="0" borderId="0" xfId="36" applyFont="1" applyAlignment="1">
      <alignment horizontal="left"/>
    </xf>
    <xf numFmtId="0" fontId="37" fillId="0" borderId="2" xfId="36" applyFont="1" applyBorder="1" applyAlignment="1">
      <alignment horizontal="left"/>
    </xf>
    <xf numFmtId="0" fontId="37" fillId="0" borderId="7" xfId="36" applyFont="1" applyBorder="1" applyAlignment="1">
      <alignment horizontal="left"/>
    </xf>
    <xf numFmtId="0" fontId="37" fillId="0" borderId="3" xfId="36" applyFont="1" applyBorder="1" applyAlignment="1">
      <alignment horizontal="left"/>
    </xf>
    <xf numFmtId="49" fontId="33" fillId="0" borderId="0" xfId="3" applyNumberFormat="1" applyFont="1" applyBorder="1" applyAlignment="1">
      <alignment horizontal="center" vertical="center"/>
    </xf>
    <xf numFmtId="49" fontId="33" fillId="0" borderId="6" xfId="3" applyNumberFormat="1" applyFont="1" applyBorder="1" applyAlignment="1">
      <alignment horizontal="left" vertical="center"/>
    </xf>
    <xf numFmtId="0" fontId="39" fillId="3" borderId="1" xfId="3" applyFont="1" applyFill="1" applyBorder="1" applyAlignment="1">
      <alignment horizontal="center" vertical="center"/>
    </xf>
    <xf numFmtId="0" fontId="39" fillId="3" borderId="2" xfId="3" applyFont="1" applyFill="1" applyBorder="1" applyAlignment="1">
      <alignment vertical="center"/>
    </xf>
    <xf numFmtId="0" fontId="39" fillId="3" borderId="2" xfId="3" applyFont="1" applyFill="1" applyBorder="1" applyAlignment="1">
      <alignment horizontal="justify" vertical="center"/>
    </xf>
    <xf numFmtId="0" fontId="39" fillId="3" borderId="1" xfId="3" applyFont="1" applyFill="1" applyBorder="1" applyAlignment="1">
      <alignment vertical="center"/>
    </xf>
    <xf numFmtId="0" fontId="33" fillId="3" borderId="6" xfId="3" applyFont="1" applyFill="1" applyBorder="1" applyAlignment="1">
      <alignment horizontal="left"/>
    </xf>
    <xf numFmtId="0" fontId="39" fillId="3" borderId="1" xfId="3" applyFont="1" applyFill="1" applyBorder="1" applyAlignment="1">
      <alignment horizontal="justify" vertical="center"/>
    </xf>
    <xf numFmtId="0" fontId="33" fillId="3" borderId="0" xfId="3" applyFont="1" applyFill="1" applyBorder="1" applyAlignment="1">
      <alignment horizontal="left" vertical="center"/>
    </xf>
    <xf numFmtId="0" fontId="39" fillId="3" borderId="0" xfId="3" applyFont="1" applyFill="1" applyBorder="1" applyAlignment="1">
      <alignment horizontal="left" vertical="center"/>
    </xf>
    <xf numFmtId="0" fontId="33" fillId="3" borderId="0" xfId="3" quotePrefix="1" applyFont="1" applyFill="1" applyBorder="1" applyAlignment="1">
      <alignment horizontal="left" vertical="center" wrapText="1"/>
    </xf>
    <xf numFmtId="0" fontId="33" fillId="0" borderId="14" xfId="36" applyFont="1" applyBorder="1" applyAlignment="1">
      <alignment horizontal="left"/>
    </xf>
    <xf numFmtId="0" fontId="33" fillId="0" borderId="0" xfId="36" applyFont="1" applyBorder="1" applyAlignment="1">
      <alignment horizontal="left"/>
    </xf>
    <xf numFmtId="0" fontId="41" fillId="0" borderId="2" xfId="3" applyFont="1" applyBorder="1" applyAlignment="1">
      <alignment horizontal="left"/>
    </xf>
    <xf numFmtId="0" fontId="41" fillId="0" borderId="7" xfId="3" applyFont="1" applyBorder="1" applyAlignment="1">
      <alignment horizontal="left"/>
    </xf>
    <xf numFmtId="0" fontId="41" fillId="0" borderId="3" xfId="3" applyFont="1" applyBorder="1" applyAlignment="1">
      <alignment horizontal="left"/>
    </xf>
    <xf numFmtId="0" fontId="41" fillId="0" borderId="2" xfId="141" applyFont="1" applyBorder="1" applyAlignment="1">
      <alignment horizontal="left"/>
    </xf>
    <xf numFmtId="0" fontId="41" fillId="0" borderId="7" xfId="141" applyFont="1" applyBorder="1" applyAlignment="1">
      <alignment horizontal="left"/>
    </xf>
    <xf numFmtId="0" fontId="41" fillId="0" borderId="3" xfId="141" applyFont="1" applyBorder="1" applyAlignment="1">
      <alignment horizontal="left"/>
    </xf>
    <xf numFmtId="49" fontId="33" fillId="0" borderId="0" xfId="141" applyNumberFormat="1" applyFont="1" applyAlignment="1">
      <alignment horizontal="center" vertical="center"/>
    </xf>
    <xf numFmtId="49" fontId="33" fillId="0" borderId="6" xfId="141" applyNumberFormat="1" applyFont="1" applyBorder="1" applyAlignment="1">
      <alignment horizontal="left" vertical="center"/>
    </xf>
    <xf numFmtId="49" fontId="33" fillId="0" borderId="2" xfId="141" applyNumberFormat="1" applyFont="1" applyBorder="1" applyAlignment="1">
      <alignment horizontal="left" vertical="center" wrapText="1" readingOrder="1"/>
    </xf>
    <xf numFmtId="49" fontId="33" fillId="0" borderId="7" xfId="141" applyNumberFormat="1" applyFont="1" applyBorder="1" applyAlignment="1">
      <alignment horizontal="left" vertical="center" wrapText="1" readingOrder="1"/>
    </xf>
    <xf numFmtId="49" fontId="33" fillId="0" borderId="3" xfId="141" applyNumberFormat="1" applyFont="1" applyBorder="1" applyAlignment="1">
      <alignment horizontal="left" vertical="center" wrapText="1" readingOrder="1"/>
    </xf>
    <xf numFmtId="49" fontId="33" fillId="0" borderId="1" xfId="141" applyNumberFormat="1" applyFont="1" applyBorder="1" applyAlignment="1">
      <alignment horizontal="left" vertical="center" wrapText="1" readingOrder="1"/>
    </xf>
    <xf numFmtId="0" fontId="39" fillId="0" borderId="1" xfId="141" applyFont="1" applyBorder="1" applyAlignment="1">
      <alignment horizontal="center" vertical="center"/>
    </xf>
    <xf numFmtId="0" fontId="39" fillId="0" borderId="1" xfId="141" applyFont="1" applyBorder="1" applyAlignment="1">
      <alignment vertical="center"/>
    </xf>
    <xf numFmtId="0" fontId="39" fillId="3" borderId="4" xfId="3" quotePrefix="1" applyFont="1" applyFill="1" applyBorder="1" applyAlignment="1">
      <alignment horizontal="center" vertical="center" wrapText="1"/>
    </xf>
    <xf numFmtId="0" fontId="39" fillId="3" borderId="8" xfId="3" quotePrefix="1" applyFont="1" applyFill="1" applyBorder="1" applyAlignment="1">
      <alignment horizontal="center" vertical="center" wrapText="1"/>
    </xf>
    <xf numFmtId="0" fontId="39" fillId="3" borderId="5" xfId="3" quotePrefix="1" applyFont="1" applyFill="1" applyBorder="1" applyAlignment="1">
      <alignment horizontal="center" vertical="center" wrapText="1"/>
    </xf>
    <xf numFmtId="0" fontId="33" fillId="0" borderId="14" xfId="141" applyFont="1" applyBorder="1" applyAlignment="1">
      <alignment horizontal="left" vertical="center"/>
    </xf>
    <xf numFmtId="0" fontId="33" fillId="0" borderId="7" xfId="141" applyFont="1" applyBorder="1" applyAlignment="1">
      <alignment horizontal="left" vertical="center"/>
    </xf>
    <xf numFmtId="0" fontId="39" fillId="0" borderId="4" xfId="141" applyFont="1" applyBorder="1" applyAlignment="1">
      <alignment horizontal="center" vertical="center"/>
    </xf>
    <xf numFmtId="0" fontId="39" fillId="0" borderId="8" xfId="141" applyFont="1" applyBorder="1" applyAlignment="1">
      <alignment horizontal="center" vertical="center"/>
    </xf>
    <xf numFmtId="0" fontId="39" fillId="0" borderId="5" xfId="141" applyFont="1" applyBorder="1" applyAlignment="1">
      <alignment horizontal="center" vertical="center"/>
    </xf>
    <xf numFmtId="0" fontId="39" fillId="0" borderId="4" xfId="141" applyFont="1" applyBorder="1" applyAlignment="1">
      <alignment horizontal="left" vertical="center"/>
    </xf>
    <xf numFmtId="0" fontId="39" fillId="0" borderId="8" xfId="141" applyFont="1" applyBorder="1" applyAlignment="1">
      <alignment horizontal="left" vertical="center"/>
    </xf>
    <xf numFmtId="0" fontId="39" fillId="0" borderId="5" xfId="141" applyFont="1" applyBorder="1" applyAlignment="1">
      <alignment horizontal="left" vertical="center"/>
    </xf>
    <xf numFmtId="0" fontId="33" fillId="0" borderId="0" xfId="141" applyFont="1" applyBorder="1" applyAlignment="1">
      <alignment horizontal="left"/>
    </xf>
    <xf numFmtId="0" fontId="43" fillId="0" borderId="0" xfId="141" applyFont="1" applyBorder="1" applyAlignment="1">
      <alignment horizontal="left"/>
    </xf>
    <xf numFmtId="0" fontId="33" fillId="0" borderId="14" xfId="24" applyFont="1" applyBorder="1" applyAlignment="1">
      <alignment horizontal="left"/>
    </xf>
    <xf numFmtId="0" fontId="39" fillId="0" borderId="4" xfId="142" applyFont="1" applyBorder="1" applyAlignment="1">
      <alignment horizontal="center" vertical="center" wrapText="1"/>
    </xf>
    <xf numFmtId="0" fontId="39" fillId="0" borderId="8" xfId="142" applyFont="1" applyBorder="1" applyAlignment="1">
      <alignment horizontal="center" vertical="center" wrapText="1"/>
    </xf>
    <xf numFmtId="0" fontId="39" fillId="0" borderId="5" xfId="142" applyFont="1" applyBorder="1" applyAlignment="1">
      <alignment horizontal="center" vertical="center" wrapText="1"/>
    </xf>
    <xf numFmtId="0" fontId="39" fillId="0" borderId="4" xfId="142" applyFont="1" applyBorder="1" applyAlignment="1">
      <alignment horizontal="left" vertical="center" wrapText="1"/>
    </xf>
    <xf numFmtId="0" fontId="39" fillId="0" borderId="8" xfId="142" applyFont="1" applyBorder="1" applyAlignment="1">
      <alignment horizontal="left" vertical="center" wrapText="1"/>
    </xf>
    <xf numFmtId="0" fontId="39" fillId="0" borderId="5" xfId="142" applyFont="1" applyBorder="1" applyAlignment="1">
      <alignment horizontal="left" vertical="center" wrapText="1"/>
    </xf>
    <xf numFmtId="3" fontId="39" fillId="0" borderId="8" xfId="142" applyNumberFormat="1" applyFont="1" applyBorder="1" applyAlignment="1">
      <alignment horizontal="center" vertical="center" wrapText="1"/>
    </xf>
    <xf numFmtId="3" fontId="39" fillId="0" borderId="5" xfId="142" applyNumberFormat="1" applyFont="1" applyBorder="1" applyAlignment="1">
      <alignment horizontal="center" vertical="center" wrapText="1"/>
    </xf>
    <xf numFmtId="3" fontId="39" fillId="0" borderId="22" xfId="142" applyNumberFormat="1" applyFont="1" applyBorder="1" applyAlignment="1">
      <alignment horizontal="center" vertical="center" wrapText="1"/>
    </xf>
    <xf numFmtId="0" fontId="33" fillId="0" borderId="7" xfId="142" applyFont="1" applyBorder="1" applyAlignment="1">
      <alignment horizontal="left" wrapText="1"/>
    </xf>
    <xf numFmtId="3" fontId="39" fillId="0" borderId="1" xfId="142" applyNumberFormat="1" applyFont="1" applyBorder="1" applyAlignment="1">
      <alignment horizontal="center" vertical="center" wrapText="1"/>
    </xf>
    <xf numFmtId="49" fontId="33" fillId="0" borderId="0" xfId="141" applyNumberFormat="1" applyFont="1" applyBorder="1" applyAlignment="1">
      <alignment horizontal="center" vertical="center"/>
    </xf>
    <xf numFmtId="0" fontId="39" fillId="0" borderId="1" xfId="141" applyFont="1" applyBorder="1" applyAlignment="1">
      <alignment horizontal="left" vertical="center"/>
    </xf>
    <xf numFmtId="0" fontId="39" fillId="0" borderId="4" xfId="141" applyFont="1" applyBorder="1" applyAlignment="1">
      <alignment horizontal="center" vertical="center" wrapText="1"/>
    </xf>
    <xf numFmtId="0" fontId="39" fillId="0" borderId="8" xfId="141" applyFont="1" applyBorder="1" applyAlignment="1">
      <alignment horizontal="center" vertical="center" wrapText="1"/>
    </xf>
    <xf numFmtId="0" fontId="39" fillId="0" borderId="5" xfId="141" applyFont="1" applyBorder="1" applyAlignment="1">
      <alignment horizontal="center" vertical="center" wrapText="1"/>
    </xf>
    <xf numFmtId="0" fontId="23" fillId="0" borderId="4" xfId="141" applyFont="1" applyBorder="1" applyAlignment="1">
      <alignment horizontal="center" vertical="center" wrapText="1"/>
    </xf>
    <xf numFmtId="0" fontId="23" fillId="0" borderId="8" xfId="141" applyFont="1" applyBorder="1" applyAlignment="1">
      <alignment horizontal="center" vertical="center" wrapText="1"/>
    </xf>
    <xf numFmtId="0" fontId="23" fillId="0" borderId="5" xfId="141" applyFont="1" applyBorder="1" applyAlignment="1">
      <alignment horizontal="center" vertical="center" wrapText="1"/>
    </xf>
    <xf numFmtId="0" fontId="33" fillId="0" borderId="6" xfId="141" applyFont="1" applyBorder="1" applyAlignment="1">
      <alignment horizontal="left" vertical="center" wrapText="1"/>
    </xf>
    <xf numFmtId="0" fontId="33" fillId="0" borderId="0" xfId="142" applyFont="1" applyBorder="1" applyAlignment="1">
      <alignment horizontal="left"/>
    </xf>
    <xf numFmtId="0" fontId="33" fillId="0" borderId="7" xfId="142" applyFont="1" applyBorder="1" applyAlignment="1">
      <alignment horizontal="left"/>
    </xf>
    <xf numFmtId="0" fontId="39" fillId="0" borderId="4" xfId="7" applyFont="1" applyBorder="1" applyAlignment="1">
      <alignment horizontal="center" vertical="center"/>
    </xf>
    <xf numFmtId="0" fontId="39" fillId="0" borderId="8" xfId="7" applyFont="1" applyBorder="1" applyAlignment="1">
      <alignment horizontal="center" vertical="center"/>
    </xf>
    <xf numFmtId="0" fontId="39" fillId="0" borderId="4" xfId="7" applyFont="1" applyBorder="1" applyAlignment="1">
      <alignment horizontal="left" vertical="center"/>
    </xf>
    <xf numFmtId="0" fontId="39" fillId="0" borderId="8" xfId="7" applyFont="1" applyBorder="1" applyAlignment="1">
      <alignment horizontal="left" vertical="center"/>
    </xf>
    <xf numFmtId="0" fontId="39" fillId="0" borderId="4" xfId="24" applyFont="1" applyBorder="1" applyAlignment="1">
      <alignment horizontal="center" vertical="center" wrapText="1"/>
    </xf>
    <xf numFmtId="0" fontId="39" fillId="0" borderId="5" xfId="24" applyFont="1" applyBorder="1" applyAlignment="1">
      <alignment horizontal="center" vertical="center" wrapText="1"/>
    </xf>
    <xf numFmtId="49" fontId="33" fillId="0" borderId="0" xfId="24" applyNumberFormat="1" applyFont="1" applyAlignment="1">
      <alignment horizontal="center" vertical="center" wrapText="1"/>
    </xf>
    <xf numFmtId="49" fontId="33" fillId="0" borderId="0" xfId="141" applyNumberFormat="1" applyFont="1" applyAlignment="1">
      <alignment horizontal="left" vertical="center"/>
    </xf>
    <xf numFmtId="0" fontId="39" fillId="0" borderId="5" xfId="7" applyFont="1" applyBorder="1" applyAlignment="1">
      <alignment horizontal="center" vertical="center"/>
    </xf>
    <xf numFmtId="0" fontId="39" fillId="0" borderId="5" xfId="7" applyFont="1" applyBorder="1" applyAlignment="1">
      <alignment horizontal="left" vertical="center"/>
    </xf>
    <xf numFmtId="0" fontId="39" fillId="0" borderId="8" xfId="24" applyFont="1" applyBorder="1" applyAlignment="1">
      <alignment horizontal="center" vertical="center" wrapText="1"/>
    </xf>
    <xf numFmtId="0" fontId="39" fillId="0" borderId="13" xfId="7" applyFont="1" applyBorder="1" applyAlignment="1">
      <alignment horizontal="left" vertical="center"/>
    </xf>
    <xf numFmtId="0" fontId="39" fillId="0" borderId="9" xfId="7" applyFont="1" applyBorder="1" applyAlignment="1">
      <alignment horizontal="left" vertical="center"/>
    </xf>
    <xf numFmtId="0" fontId="39" fillId="0" borderId="10" xfId="7" applyFont="1" applyBorder="1" applyAlignment="1">
      <alignment horizontal="left" vertical="center"/>
    </xf>
    <xf numFmtId="0" fontId="39" fillId="0" borderId="4" xfId="24" applyFont="1" applyBorder="1" applyAlignment="1">
      <alignment horizontal="center" wrapText="1"/>
    </xf>
    <xf numFmtId="0" fontId="39" fillId="0" borderId="5" xfId="24" applyFont="1" applyBorder="1" applyAlignment="1">
      <alignment horizontal="center" wrapText="1"/>
    </xf>
    <xf numFmtId="0" fontId="39" fillId="0" borderId="1" xfId="7" applyFont="1" applyBorder="1" applyAlignment="1">
      <alignment horizontal="left" vertical="center"/>
    </xf>
    <xf numFmtId="0" fontId="33" fillId="0" borderId="0" xfId="24" applyFont="1" applyBorder="1" applyAlignment="1">
      <alignment horizontal="left"/>
    </xf>
    <xf numFmtId="0" fontId="39" fillId="0" borderId="1" xfId="24" applyFont="1" applyBorder="1" applyAlignment="1">
      <alignment horizontal="center" vertical="center" wrapText="1"/>
    </xf>
    <xf numFmtId="0" fontId="41" fillId="0" borderId="2" xfId="24" applyFont="1" applyBorder="1" applyAlignment="1">
      <alignment horizontal="left"/>
    </xf>
    <xf numFmtId="0" fontId="41" fillId="0" borderId="7" xfId="24" applyFont="1" applyBorder="1" applyAlignment="1">
      <alignment horizontal="left"/>
    </xf>
    <xf numFmtId="0" fontId="41" fillId="0" borderId="3" xfId="24" applyFont="1" applyBorder="1" applyAlignment="1">
      <alignment horizontal="left"/>
    </xf>
    <xf numFmtId="49" fontId="39" fillId="0" borderId="1" xfId="141" applyNumberFormat="1" applyFont="1" applyBorder="1" applyAlignment="1">
      <alignment horizontal="center" vertical="center"/>
    </xf>
    <xf numFmtId="0" fontId="39" fillId="0" borderId="1" xfId="141" applyFont="1" applyBorder="1" applyAlignment="1">
      <alignment horizontal="justify" vertical="center"/>
    </xf>
    <xf numFmtId="0" fontId="48" fillId="0" borderId="1" xfId="141" applyFont="1" applyBorder="1" applyAlignment="1">
      <alignment horizontal="center" vertical="center"/>
    </xf>
    <xf numFmtId="0" fontId="33" fillId="0" borderId="1" xfId="141" applyFont="1" applyBorder="1" applyAlignment="1">
      <alignment horizontal="center" vertical="center" wrapText="1"/>
    </xf>
    <xf numFmtId="0" fontId="33" fillId="0" borderId="1" xfId="141" applyFont="1" applyBorder="1" applyAlignment="1">
      <alignment horizontal="center" vertical="center"/>
    </xf>
    <xf numFmtId="0" fontId="49" fillId="0" borderId="1" xfId="141" applyFont="1" applyBorder="1" applyAlignment="1">
      <alignment horizontal="justify" vertical="center"/>
    </xf>
    <xf numFmtId="0" fontId="49" fillId="0" borderId="2" xfId="141" applyFont="1" applyBorder="1" applyAlignment="1">
      <alignment horizontal="justify" vertical="center"/>
    </xf>
    <xf numFmtId="0" fontId="33" fillId="0" borderId="7" xfId="141" applyFont="1" applyBorder="1" applyAlignment="1">
      <alignment horizontal="left"/>
    </xf>
    <xf numFmtId="49" fontId="48" fillId="0" borderId="1" xfId="141" applyNumberFormat="1" applyFont="1" applyBorder="1" applyAlignment="1">
      <alignment horizontal="center" vertical="center"/>
    </xf>
    <xf numFmtId="0" fontId="33" fillId="0" borderId="6" xfId="141" applyFont="1" applyBorder="1" applyAlignment="1">
      <alignment horizontal="left"/>
    </xf>
    <xf numFmtId="0" fontId="33" fillId="0" borderId="14" xfId="141" applyFont="1" applyBorder="1" applyAlignment="1">
      <alignment horizontal="left"/>
    </xf>
    <xf numFmtId="0" fontId="37" fillId="0" borderId="2" xfId="141" applyFont="1" applyBorder="1" applyAlignment="1">
      <alignment horizontal="left"/>
    </xf>
    <xf numFmtId="0" fontId="37" fillId="0" borderId="7" xfId="141" applyFont="1" applyBorder="1" applyAlignment="1">
      <alignment horizontal="left"/>
    </xf>
    <xf numFmtId="0" fontId="37" fillId="0" borderId="3" xfId="141" applyFont="1" applyBorder="1" applyAlignment="1">
      <alignment horizontal="left"/>
    </xf>
  </cellXfs>
  <cellStyles count="144">
    <cellStyle name="Comma" xfId="140" builtinId="3"/>
    <cellStyle name="Comma 12" xfId="44"/>
    <cellStyle name="Comma 13" xfId="46"/>
    <cellStyle name="Comma 14" xfId="53"/>
    <cellStyle name="Comma 15" xfId="57"/>
    <cellStyle name="Comma 19" xfId="70"/>
    <cellStyle name="Comma 2" xfId="2"/>
    <cellStyle name="Comma 2 10" xfId="35"/>
    <cellStyle name="Comma 2 11" xfId="38"/>
    <cellStyle name="Comma 2 12" xfId="37"/>
    <cellStyle name="Comma 2 13" xfId="43"/>
    <cellStyle name="Comma 2 14" xfId="45"/>
    <cellStyle name="Comma 2 15" xfId="48"/>
    <cellStyle name="Comma 2 16" xfId="52"/>
    <cellStyle name="Comma 2 17" xfId="56"/>
    <cellStyle name="Comma 2 18" xfId="60"/>
    <cellStyle name="Comma 2 19" xfId="62"/>
    <cellStyle name="Comma 2 2" xfId="10"/>
    <cellStyle name="Comma 2 20" xfId="69"/>
    <cellStyle name="Comma 2 21" xfId="71"/>
    <cellStyle name="Comma 2 22" xfId="72"/>
    <cellStyle name="Comma 2 23" xfId="79"/>
    <cellStyle name="Comma 2 24" xfId="76"/>
    <cellStyle name="Comma 2 25" xfId="81"/>
    <cellStyle name="Comma 2 26" xfId="83"/>
    <cellStyle name="Comma 2 27" xfId="85"/>
    <cellStyle name="Comma 2 28" xfId="91"/>
    <cellStyle name="Comma 2 29" xfId="92"/>
    <cellStyle name="Comma 2 3" xfId="14"/>
    <cellStyle name="Comma 2 30" xfId="93"/>
    <cellStyle name="Comma 2 31" xfId="95"/>
    <cellStyle name="Comma 2 32" xfId="97"/>
    <cellStyle name="Comma 2 33" xfId="99"/>
    <cellStyle name="Comma 2 34" xfId="101"/>
    <cellStyle name="Comma 2 35" xfId="104"/>
    <cellStyle name="Comma 2 36" xfId="107"/>
    <cellStyle name="Comma 2 37" xfId="111"/>
    <cellStyle name="Comma 2 38" xfId="114"/>
    <cellStyle name="Comma 2 39" xfId="117"/>
    <cellStyle name="Comma 2 4" xfId="17"/>
    <cellStyle name="Comma 2 40" xfId="120"/>
    <cellStyle name="Comma 2 41" xfId="122"/>
    <cellStyle name="Comma 2 42" xfId="125"/>
    <cellStyle name="Comma 2 43" xfId="128"/>
    <cellStyle name="Comma 2 44" xfId="131"/>
    <cellStyle name="Comma 2 45" xfId="134"/>
    <cellStyle name="Comma 2 46" xfId="136"/>
    <cellStyle name="Comma 2 47" xfId="139"/>
    <cellStyle name="Comma 2 5" xfId="19"/>
    <cellStyle name="Comma 2 6" xfId="23"/>
    <cellStyle name="Comma 2 7" xfId="27"/>
    <cellStyle name="Comma 2 8" xfId="32"/>
    <cellStyle name="Comma 2 9" xfId="31"/>
    <cellStyle name="Comma 20" xfId="66"/>
    <cellStyle name="Comma 21" xfId="75"/>
    <cellStyle name="Comma 22" xfId="84"/>
    <cellStyle name="Comma 23" xfId="89"/>
    <cellStyle name="Comma 29" xfId="105"/>
    <cellStyle name="Comma 3" xfId="16"/>
    <cellStyle name="Comma 3 2" xfId="13"/>
    <cellStyle name="Comma 30" xfId="108"/>
    <cellStyle name="Comma 35" xfId="123"/>
    <cellStyle name="Comma 36" xfId="126"/>
    <cellStyle name="Comma 38" xfId="132"/>
    <cellStyle name="Comma 4" xfId="12"/>
    <cellStyle name="Comma 4 2" xfId="9"/>
    <cellStyle name="Comma 40" xfId="137"/>
    <cellStyle name="Comma 5" xfId="15"/>
    <cellStyle name="Comma 6" xfId="21"/>
    <cellStyle name="Comma 7" xfId="25"/>
    <cellStyle name="Comma 8" xfId="30"/>
    <cellStyle name="Comma 9" xfId="4"/>
    <cellStyle name="Comma 9 2" xfId="143"/>
    <cellStyle name="Normal" xfId="0" builtinId="0"/>
    <cellStyle name="Normal 10" xfId="47"/>
    <cellStyle name="Normal 11" xfId="50"/>
    <cellStyle name="Normal 12" xfId="54"/>
    <cellStyle name="Normal 13" xfId="58"/>
    <cellStyle name="Normal 16" xfId="68"/>
    <cellStyle name="Normal 17" xfId="64"/>
    <cellStyle name="Normal 18" xfId="74"/>
    <cellStyle name="Normal 19" xfId="86"/>
    <cellStyle name="Normal 2" xfId="1"/>
    <cellStyle name="Normal 2 10" xfId="34"/>
    <cellStyle name="Normal 2 11" xfId="36"/>
    <cellStyle name="Normal 2 12" xfId="39"/>
    <cellStyle name="Normal 2 13" xfId="40"/>
    <cellStyle name="Normal 2 14" xfId="41"/>
    <cellStyle name="Normal 2 15" xfId="49"/>
    <cellStyle name="Normal 2 16" xfId="51"/>
    <cellStyle name="Normal 2 17" xfId="55"/>
    <cellStyle name="Normal 2 18" xfId="59"/>
    <cellStyle name="Normal 2 19" xfId="61"/>
    <cellStyle name="Normal 2 2" xfId="3"/>
    <cellStyle name="Normal 2 2 2" xfId="5"/>
    <cellStyle name="Normal 2 2 4" xfId="142"/>
    <cellStyle name="Normal 2 2 5" xfId="141"/>
    <cellStyle name="Normal 2 20" xfId="63"/>
    <cellStyle name="Normal 2 21" xfId="65"/>
    <cellStyle name="Normal 2 22" xfId="67"/>
    <cellStyle name="Normal 2 23" xfId="73"/>
    <cellStyle name="Normal 2 24" xfId="77"/>
    <cellStyle name="Normal 2 25" xfId="78"/>
    <cellStyle name="Normal 2 26" xfId="80"/>
    <cellStyle name="Normal 2 27" xfId="82"/>
    <cellStyle name="Normal 2 28" xfId="87"/>
    <cellStyle name="Normal 2 29" xfId="88"/>
    <cellStyle name="Normal 2 3" xfId="6"/>
    <cellStyle name="Normal 2 30" xfId="94"/>
    <cellStyle name="Normal 2 31" xfId="96"/>
    <cellStyle name="Normal 2 32" xfId="98"/>
    <cellStyle name="Normal 2 33" xfId="100"/>
    <cellStyle name="Normal 2 34" xfId="102"/>
    <cellStyle name="Normal 2 35" xfId="103"/>
    <cellStyle name="Normal 2 36" xfId="106"/>
    <cellStyle name="Normal 2 37" xfId="110"/>
    <cellStyle name="Normal 2 38" xfId="113"/>
    <cellStyle name="Normal 2 39" xfId="116"/>
    <cellStyle name="Normal 2 4" xfId="7"/>
    <cellStyle name="Normal 2 40" xfId="119"/>
    <cellStyle name="Normal 2 41" xfId="121"/>
    <cellStyle name="Normal 2 42" xfId="124"/>
    <cellStyle name="Normal 2 43" xfId="127"/>
    <cellStyle name="Normal 2 44" xfId="130"/>
    <cellStyle name="Normal 2 45" xfId="133"/>
    <cellStyle name="Normal 2 46" xfId="135"/>
    <cellStyle name="Normal 2 47" xfId="138"/>
    <cellStyle name="Normal 2 5" xfId="18"/>
    <cellStyle name="Normal 2 6" xfId="22"/>
    <cellStyle name="Normal 2 7" xfId="26"/>
    <cellStyle name="Normal 2 8" xfId="28"/>
    <cellStyle name="Normal 2 9" xfId="33"/>
    <cellStyle name="Normal 20" xfId="90"/>
    <cellStyle name="Normal 28" xfId="109"/>
    <cellStyle name="Normal 29" xfId="112"/>
    <cellStyle name="Normal 3" xfId="11"/>
    <cellStyle name="Normal 30" xfId="115"/>
    <cellStyle name="Normal 31" xfId="118"/>
    <cellStyle name="Normal 35" xfId="129"/>
    <cellStyle name="Normal 4" xfId="20"/>
    <cellStyle name="Normal 5" xfId="24"/>
    <cellStyle name="Normal 6" xfId="29"/>
    <cellStyle name="Normal 9" xfId="42"/>
    <cellStyle name="Percent 4" xfId="8"/>
  </cellStyles>
  <dxfs count="4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58"/>
  <sheetViews>
    <sheetView tabSelected="1" view="pageBreakPreview" topLeftCell="A1525" zoomScale="88" zoomScaleNormal="70" zoomScaleSheetLayoutView="88" workbookViewId="0">
      <selection activeCell="O11" sqref="O11"/>
    </sheetView>
  </sheetViews>
  <sheetFormatPr defaultColWidth="9" defaultRowHeight="18.75" x14ac:dyDescent="0.25"/>
  <cols>
    <col min="1" max="1" width="10.5703125" style="472" customWidth="1"/>
    <col min="2" max="2" width="18.7109375" style="103" customWidth="1"/>
    <col min="3" max="3" width="43.140625" style="103" customWidth="1"/>
    <col min="4" max="4" width="42" style="103" customWidth="1"/>
    <col min="5" max="5" width="14" style="473" customWidth="1"/>
    <col min="6" max="6" width="0.140625" style="473" customWidth="1"/>
    <col min="7" max="7" width="15.140625" style="474" hidden="1" customWidth="1"/>
    <col min="8" max="8" width="10.42578125" style="475" hidden="1" customWidth="1"/>
    <col min="9" max="9" width="15.42578125" style="475" hidden="1" customWidth="1"/>
    <col min="10" max="11" width="15.5703125" style="475" hidden="1" customWidth="1"/>
    <col min="12" max="12" width="14" style="476" hidden="1" customWidth="1"/>
    <col min="13" max="14" width="12" style="475" hidden="1" customWidth="1"/>
    <col min="15" max="15" width="11.7109375" style="475" customWidth="1"/>
    <col min="16" max="16" width="12" style="475" hidden="1" customWidth="1"/>
    <col min="17" max="17" width="0.140625" style="475" hidden="1" customWidth="1"/>
    <col min="18" max="18" width="12.42578125" style="477" hidden="1" customWidth="1"/>
    <col min="19" max="16384" width="9" style="103"/>
  </cols>
  <sheetData>
    <row r="1" spans="1:18" x14ac:dyDescent="0.25">
      <c r="A1" s="935" t="s">
        <v>3212</v>
      </c>
      <c r="B1" s="935"/>
      <c r="C1" s="935"/>
      <c r="D1" s="935"/>
      <c r="E1" s="935"/>
      <c r="F1" s="935"/>
      <c r="G1" s="935"/>
      <c r="H1" s="935"/>
      <c r="I1" s="935"/>
      <c r="J1" s="935"/>
      <c r="K1" s="935"/>
      <c r="L1" s="935"/>
      <c r="M1" s="935"/>
      <c r="N1" s="935"/>
      <c r="O1" s="935"/>
      <c r="P1" s="935"/>
      <c r="Q1" s="935"/>
      <c r="R1" s="935"/>
    </row>
    <row r="2" spans="1:18" x14ac:dyDescent="0.25">
      <c r="A2" s="935" t="s">
        <v>896</v>
      </c>
      <c r="B2" s="935"/>
      <c r="C2" s="935"/>
      <c r="D2" s="935"/>
      <c r="E2" s="935"/>
      <c r="F2" s="935"/>
      <c r="G2" s="935"/>
      <c r="H2" s="935"/>
      <c r="I2" s="935"/>
      <c r="J2" s="935"/>
      <c r="K2" s="935"/>
      <c r="L2" s="935"/>
      <c r="M2" s="935"/>
      <c r="N2" s="935"/>
      <c r="O2" s="935"/>
      <c r="P2" s="935"/>
      <c r="Q2" s="935"/>
      <c r="R2" s="935"/>
    </row>
    <row r="3" spans="1:18" x14ac:dyDescent="0.25">
      <c r="A3" s="937" t="s">
        <v>3216</v>
      </c>
      <c r="B3" s="935"/>
      <c r="C3" s="935"/>
      <c r="D3" s="935"/>
      <c r="E3" s="935"/>
      <c r="F3" s="935"/>
      <c r="G3" s="935"/>
      <c r="H3" s="935"/>
      <c r="I3" s="935"/>
      <c r="J3" s="935"/>
      <c r="K3" s="935"/>
      <c r="L3" s="935"/>
      <c r="M3" s="935"/>
      <c r="N3" s="935"/>
      <c r="O3" s="935"/>
      <c r="P3" s="935"/>
      <c r="Q3" s="935"/>
      <c r="R3" s="935"/>
    </row>
    <row r="4" spans="1:18" x14ac:dyDescent="0.25">
      <c r="A4" s="936" t="s">
        <v>304</v>
      </c>
      <c r="B4" s="936"/>
      <c r="C4" s="936"/>
      <c r="D4" s="936"/>
      <c r="E4" s="936"/>
      <c r="F4" s="936"/>
      <c r="G4" s="936"/>
      <c r="H4" s="936"/>
      <c r="I4" s="936"/>
      <c r="J4" s="936"/>
      <c r="K4" s="936"/>
      <c r="L4" s="936"/>
      <c r="M4" s="936"/>
      <c r="N4" s="936"/>
      <c r="O4" s="936"/>
      <c r="P4" s="936"/>
      <c r="Q4" s="936"/>
      <c r="R4" s="936"/>
    </row>
    <row r="5" spans="1:18" s="445" customFormat="1" ht="21.75" customHeight="1" x14ac:dyDescent="0.25">
      <c r="A5" s="939" t="s">
        <v>0</v>
      </c>
      <c r="B5" s="504" t="s">
        <v>306</v>
      </c>
      <c r="C5" s="504"/>
      <c r="D5" s="504"/>
      <c r="E5" s="504"/>
      <c r="F5" s="504"/>
      <c r="G5" s="504"/>
      <c r="H5" s="504"/>
      <c r="I5" s="504"/>
      <c r="J5" s="504"/>
      <c r="K5" s="680"/>
      <c r="L5" s="504"/>
      <c r="M5" s="504"/>
      <c r="N5" s="504"/>
      <c r="O5" s="680"/>
      <c r="P5" s="680"/>
      <c r="Q5" s="680"/>
      <c r="R5" s="504"/>
    </row>
    <row r="6" spans="1:18" s="445" customFormat="1" ht="37.9" customHeight="1" x14ac:dyDescent="0.25">
      <c r="A6" s="939"/>
      <c r="B6" s="939" t="s">
        <v>1</v>
      </c>
      <c r="C6" s="504" t="s">
        <v>2</v>
      </c>
      <c r="D6" s="504"/>
      <c r="E6" s="939" t="s">
        <v>356</v>
      </c>
      <c r="F6" s="940" t="s">
        <v>305</v>
      </c>
      <c r="G6" s="942" t="s">
        <v>307</v>
      </c>
      <c r="H6" s="944" t="s">
        <v>361</v>
      </c>
      <c r="I6" s="938" t="s">
        <v>3159</v>
      </c>
      <c r="J6" s="938" t="s">
        <v>3160</v>
      </c>
      <c r="K6" s="679"/>
      <c r="L6" s="938" t="s">
        <v>3161</v>
      </c>
      <c r="M6" s="939" t="s">
        <v>362</v>
      </c>
      <c r="N6" s="939" t="s">
        <v>362</v>
      </c>
      <c r="O6" s="939" t="s">
        <v>3185</v>
      </c>
      <c r="P6" s="939" t="s">
        <v>3180</v>
      </c>
      <c r="Q6" s="939" t="s">
        <v>3180</v>
      </c>
      <c r="R6" s="939" t="s">
        <v>3</v>
      </c>
    </row>
    <row r="7" spans="1:18" s="445" customFormat="1" ht="61.5" customHeight="1" x14ac:dyDescent="0.25">
      <c r="A7" s="939"/>
      <c r="B7" s="939"/>
      <c r="C7" s="504" t="s">
        <v>4</v>
      </c>
      <c r="D7" s="504" t="s">
        <v>5</v>
      </c>
      <c r="E7" s="939"/>
      <c r="F7" s="941"/>
      <c r="G7" s="943"/>
      <c r="H7" s="945"/>
      <c r="I7" s="938"/>
      <c r="J7" s="938"/>
      <c r="K7" s="679"/>
      <c r="L7" s="938"/>
      <c r="M7" s="939"/>
      <c r="N7" s="939"/>
      <c r="O7" s="939"/>
      <c r="P7" s="939"/>
      <c r="Q7" s="939"/>
      <c r="R7" s="939"/>
    </row>
    <row r="8" spans="1:18" s="445" customFormat="1" ht="19.5" x14ac:dyDescent="0.25">
      <c r="A8" s="525">
        <v>1</v>
      </c>
      <c r="B8" s="525">
        <v>2</v>
      </c>
      <c r="C8" s="525">
        <v>3</v>
      </c>
      <c r="D8" s="525">
        <v>4</v>
      </c>
      <c r="E8" s="525">
        <v>5</v>
      </c>
      <c r="F8" s="525">
        <v>6</v>
      </c>
      <c r="G8" s="525">
        <v>7</v>
      </c>
      <c r="H8" s="525">
        <v>8</v>
      </c>
      <c r="I8" s="525">
        <v>5</v>
      </c>
      <c r="J8" s="525">
        <v>6</v>
      </c>
      <c r="K8" s="525"/>
      <c r="L8" s="525">
        <v>7</v>
      </c>
      <c r="M8" s="525" t="s">
        <v>3164</v>
      </c>
      <c r="N8" s="525" t="s">
        <v>3165</v>
      </c>
      <c r="O8" s="525">
        <v>6</v>
      </c>
      <c r="P8" s="525" t="s">
        <v>3184</v>
      </c>
      <c r="Q8" s="525"/>
      <c r="R8" s="525">
        <v>8</v>
      </c>
    </row>
    <row r="9" spans="1:18" s="445" customFormat="1" ht="19.5" x14ac:dyDescent="0.25">
      <c r="A9" s="594" t="s">
        <v>863</v>
      </c>
      <c r="B9" s="926" t="s">
        <v>3157</v>
      </c>
      <c r="C9" s="927"/>
      <c r="D9" s="525"/>
      <c r="E9" s="525"/>
      <c r="F9" s="525"/>
      <c r="G9" s="525"/>
      <c r="H9" s="525"/>
      <c r="I9" s="525"/>
      <c r="J9" s="525"/>
      <c r="K9" s="525"/>
      <c r="L9" s="525"/>
      <c r="M9" s="525"/>
      <c r="N9" s="525"/>
      <c r="O9" s="525"/>
      <c r="P9" s="525"/>
      <c r="Q9" s="525"/>
      <c r="R9" s="525"/>
    </row>
    <row r="10" spans="1:18" s="445" customFormat="1" x14ac:dyDescent="0.25">
      <c r="A10" s="504" t="s">
        <v>6</v>
      </c>
      <c r="B10" s="517" t="s">
        <v>235</v>
      </c>
      <c r="C10" s="517"/>
      <c r="D10" s="517"/>
      <c r="E10" s="100"/>
      <c r="F10" s="164"/>
      <c r="G10" s="83"/>
      <c r="H10" s="83"/>
      <c r="I10" s="104"/>
      <c r="J10" s="104"/>
      <c r="K10" s="104"/>
      <c r="L10" s="104"/>
      <c r="M10" s="83"/>
      <c r="N10" s="83"/>
      <c r="O10" s="83"/>
      <c r="P10" s="83"/>
      <c r="Q10" s="83"/>
      <c r="R10" s="503"/>
    </row>
    <row r="11" spans="1:18" s="445" customFormat="1" ht="37.5" x14ac:dyDescent="0.25">
      <c r="A11" s="883">
        <v>1</v>
      </c>
      <c r="B11" s="880" t="s">
        <v>236</v>
      </c>
      <c r="C11" s="503" t="s">
        <v>278</v>
      </c>
      <c r="D11" s="503" t="s">
        <v>372</v>
      </c>
      <c r="E11" s="104">
        <v>650</v>
      </c>
      <c r="F11" s="98">
        <v>1200</v>
      </c>
      <c r="G11" s="98">
        <v>1200</v>
      </c>
      <c r="H11" s="354">
        <v>1.9</v>
      </c>
      <c r="I11" s="98">
        <f>E11*H11</f>
        <v>1235</v>
      </c>
      <c r="J11" s="98">
        <v>1200</v>
      </c>
      <c r="K11" s="98"/>
      <c r="L11" s="92">
        <v>900</v>
      </c>
      <c r="M11" s="83">
        <f>(L11-I11)/I11*100</f>
        <v>-27.125506072874494</v>
      </c>
      <c r="N11" s="83">
        <f>(L11-J11)/J11*100</f>
        <v>-25</v>
      </c>
      <c r="O11" s="83">
        <f>E11*1.2</f>
        <v>780</v>
      </c>
      <c r="P11" s="83">
        <f>(O11-E11)/E11*100</f>
        <v>20</v>
      </c>
      <c r="Q11" s="83"/>
      <c r="R11" s="503"/>
    </row>
    <row r="12" spans="1:18" s="445" customFormat="1" ht="37.5" x14ac:dyDescent="0.25">
      <c r="A12" s="884"/>
      <c r="B12" s="881"/>
      <c r="C12" s="503" t="s">
        <v>372</v>
      </c>
      <c r="D12" s="503" t="s">
        <v>384</v>
      </c>
      <c r="E12" s="104">
        <v>650</v>
      </c>
      <c r="F12" s="98">
        <v>2000</v>
      </c>
      <c r="G12" s="98">
        <v>2000</v>
      </c>
      <c r="H12" s="131">
        <v>2.1</v>
      </c>
      <c r="I12" s="98">
        <v>1365</v>
      </c>
      <c r="J12" s="98">
        <v>2000</v>
      </c>
      <c r="K12" s="98"/>
      <c r="L12" s="92">
        <v>1100</v>
      </c>
      <c r="M12" s="83">
        <f t="shared" ref="M12:M75" si="0">(L12-I12)/I12*100</f>
        <v>-19.413919413919416</v>
      </c>
      <c r="N12" s="83">
        <f t="shared" ref="N12:N75" si="1">(L12-J12)/J12*100</f>
        <v>-45</v>
      </c>
      <c r="O12" s="83">
        <f t="shared" ref="O12:O32" si="2">E12*1.2</f>
        <v>780</v>
      </c>
      <c r="P12" s="83">
        <f t="shared" ref="P12:P75" si="3">(O12-E12)/E12*100</f>
        <v>20</v>
      </c>
      <c r="Q12" s="83"/>
      <c r="R12" s="503"/>
    </row>
    <row r="13" spans="1:18" s="445" customFormat="1" ht="37.5" x14ac:dyDescent="0.25">
      <c r="A13" s="884"/>
      <c r="B13" s="881"/>
      <c r="C13" s="503" t="s">
        <v>384</v>
      </c>
      <c r="D13" s="503" t="s">
        <v>385</v>
      </c>
      <c r="E13" s="104">
        <v>650</v>
      </c>
      <c r="F13" s="98">
        <v>970</v>
      </c>
      <c r="G13" s="104">
        <v>970</v>
      </c>
      <c r="H13" s="131">
        <v>1.5</v>
      </c>
      <c r="I13" s="98">
        <v>975</v>
      </c>
      <c r="J13" s="98">
        <v>970</v>
      </c>
      <c r="K13" s="98"/>
      <c r="L13" s="92">
        <v>800</v>
      </c>
      <c r="M13" s="83">
        <f t="shared" si="0"/>
        <v>-17.948717948717949</v>
      </c>
      <c r="N13" s="83">
        <f t="shared" si="1"/>
        <v>-17.525773195876287</v>
      </c>
      <c r="O13" s="83">
        <f t="shared" si="2"/>
        <v>780</v>
      </c>
      <c r="P13" s="83">
        <f t="shared" si="3"/>
        <v>20</v>
      </c>
      <c r="Q13" s="83"/>
      <c r="R13" s="503"/>
    </row>
    <row r="14" spans="1:18" s="445" customFormat="1" x14ac:dyDescent="0.25">
      <c r="A14" s="884"/>
      <c r="B14" s="881"/>
      <c r="C14" s="503" t="s">
        <v>385</v>
      </c>
      <c r="D14" s="503" t="s">
        <v>373</v>
      </c>
      <c r="E14" s="104">
        <v>650</v>
      </c>
      <c r="F14" s="98">
        <v>3000</v>
      </c>
      <c r="G14" s="98">
        <v>3000</v>
      </c>
      <c r="H14" s="131">
        <v>1.9</v>
      </c>
      <c r="I14" s="98">
        <v>1235</v>
      </c>
      <c r="J14" s="98">
        <v>3000</v>
      </c>
      <c r="K14" s="98"/>
      <c r="L14" s="92">
        <v>1500</v>
      </c>
      <c r="M14" s="83">
        <f t="shared" si="0"/>
        <v>21.457489878542511</v>
      </c>
      <c r="N14" s="83">
        <f t="shared" si="1"/>
        <v>-50</v>
      </c>
      <c r="O14" s="83">
        <f t="shared" si="2"/>
        <v>780</v>
      </c>
      <c r="P14" s="83">
        <f t="shared" si="3"/>
        <v>20</v>
      </c>
      <c r="Q14" s="83"/>
      <c r="R14" s="503"/>
    </row>
    <row r="15" spans="1:18" s="445" customFormat="1" x14ac:dyDescent="0.25">
      <c r="A15" s="884"/>
      <c r="B15" s="881"/>
      <c r="C15" s="503" t="s">
        <v>373</v>
      </c>
      <c r="D15" s="503" t="s">
        <v>374</v>
      </c>
      <c r="E15" s="104">
        <v>400</v>
      </c>
      <c r="F15" s="98">
        <v>970</v>
      </c>
      <c r="G15" s="98">
        <v>600</v>
      </c>
      <c r="H15" s="131">
        <v>1.5</v>
      </c>
      <c r="I15" s="98">
        <v>975</v>
      </c>
      <c r="J15" s="98">
        <v>970</v>
      </c>
      <c r="K15" s="98"/>
      <c r="L15" s="92">
        <v>700</v>
      </c>
      <c r="M15" s="83">
        <f t="shared" si="0"/>
        <v>-28.205128205128204</v>
      </c>
      <c r="N15" s="83">
        <f t="shared" si="1"/>
        <v>-27.835051546391753</v>
      </c>
      <c r="O15" s="83">
        <f t="shared" si="2"/>
        <v>480</v>
      </c>
      <c r="P15" s="83">
        <f t="shared" si="3"/>
        <v>20</v>
      </c>
      <c r="Q15" s="83"/>
      <c r="R15" s="503"/>
    </row>
    <row r="16" spans="1:18" s="445" customFormat="1" x14ac:dyDescent="0.25">
      <c r="A16" s="884"/>
      <c r="B16" s="881"/>
      <c r="C16" s="503" t="s">
        <v>374</v>
      </c>
      <c r="D16" s="503" t="s">
        <v>279</v>
      </c>
      <c r="E16" s="104">
        <v>400</v>
      </c>
      <c r="F16" s="98">
        <v>700</v>
      </c>
      <c r="G16" s="98">
        <v>600</v>
      </c>
      <c r="H16" s="131">
        <v>1.5</v>
      </c>
      <c r="I16" s="98">
        <v>975</v>
      </c>
      <c r="J16" s="98">
        <v>700</v>
      </c>
      <c r="K16" s="98"/>
      <c r="L16" s="92">
        <v>500</v>
      </c>
      <c r="M16" s="83">
        <f t="shared" si="0"/>
        <v>-48.717948717948715</v>
      </c>
      <c r="N16" s="83">
        <f t="shared" si="1"/>
        <v>-28.571428571428569</v>
      </c>
      <c r="O16" s="83">
        <f t="shared" si="2"/>
        <v>480</v>
      </c>
      <c r="P16" s="83">
        <f t="shared" si="3"/>
        <v>20</v>
      </c>
      <c r="Q16" s="83"/>
      <c r="R16" s="503"/>
    </row>
    <row r="17" spans="1:18" s="445" customFormat="1" x14ac:dyDescent="0.25">
      <c r="A17" s="885"/>
      <c r="B17" s="882"/>
      <c r="C17" s="503" t="s">
        <v>279</v>
      </c>
      <c r="D17" s="503" t="s">
        <v>267</v>
      </c>
      <c r="E17" s="104">
        <v>400</v>
      </c>
      <c r="F17" s="98">
        <v>600</v>
      </c>
      <c r="G17" s="98">
        <v>600</v>
      </c>
      <c r="H17" s="131">
        <v>1.5</v>
      </c>
      <c r="I17" s="98">
        <v>975</v>
      </c>
      <c r="J17" s="98">
        <v>600</v>
      </c>
      <c r="K17" s="98"/>
      <c r="L17" s="92">
        <v>400</v>
      </c>
      <c r="M17" s="83">
        <f t="shared" si="0"/>
        <v>-58.974358974358978</v>
      </c>
      <c r="N17" s="83">
        <f t="shared" si="1"/>
        <v>-33.333333333333329</v>
      </c>
      <c r="O17" s="83">
        <f t="shared" si="2"/>
        <v>480</v>
      </c>
      <c r="P17" s="83">
        <f t="shared" si="3"/>
        <v>20</v>
      </c>
      <c r="Q17" s="83"/>
      <c r="R17" s="503"/>
    </row>
    <row r="18" spans="1:18" s="445" customFormat="1" x14ac:dyDescent="0.25">
      <c r="A18" s="500">
        <v>2</v>
      </c>
      <c r="B18" s="886" t="s">
        <v>280</v>
      </c>
      <c r="C18" s="890"/>
      <c r="D18" s="887"/>
      <c r="E18" s="104"/>
      <c r="F18" s="98"/>
      <c r="G18" s="98"/>
      <c r="H18" s="83"/>
      <c r="I18" s="98"/>
      <c r="J18" s="98"/>
      <c r="K18" s="98"/>
      <c r="L18" s="92"/>
      <c r="M18" s="83"/>
      <c r="N18" s="83"/>
      <c r="O18" s="83"/>
      <c r="P18" s="83"/>
      <c r="Q18" s="83"/>
      <c r="R18" s="503"/>
    </row>
    <row r="19" spans="1:18" s="445" customFormat="1" ht="37.5" x14ac:dyDescent="0.25">
      <c r="A19" s="883" t="s">
        <v>237</v>
      </c>
      <c r="B19" s="880" t="s">
        <v>418</v>
      </c>
      <c r="C19" s="503" t="s">
        <v>386</v>
      </c>
      <c r="D19" s="503" t="s">
        <v>387</v>
      </c>
      <c r="E19" s="104">
        <v>270</v>
      </c>
      <c r="F19" s="98">
        <v>1000</v>
      </c>
      <c r="G19" s="98">
        <v>1000</v>
      </c>
      <c r="H19" s="131">
        <v>2.2999999999999998</v>
      </c>
      <c r="I19" s="98">
        <v>621</v>
      </c>
      <c r="J19" s="98">
        <v>1000</v>
      </c>
      <c r="K19" s="98"/>
      <c r="L19" s="92">
        <v>700</v>
      </c>
      <c r="M19" s="83">
        <f t="shared" si="0"/>
        <v>12.721417069243158</v>
      </c>
      <c r="N19" s="83">
        <f t="shared" si="1"/>
        <v>-30</v>
      </c>
      <c r="O19" s="83">
        <f t="shared" si="2"/>
        <v>324</v>
      </c>
      <c r="P19" s="83">
        <f t="shared" si="3"/>
        <v>20</v>
      </c>
      <c r="Q19" s="83"/>
      <c r="R19" s="550"/>
    </row>
    <row r="20" spans="1:18" s="445" customFormat="1" x14ac:dyDescent="0.25">
      <c r="A20" s="885"/>
      <c r="B20" s="882"/>
      <c r="C20" s="503" t="s">
        <v>387</v>
      </c>
      <c r="D20" s="503" t="s">
        <v>388</v>
      </c>
      <c r="E20" s="104">
        <v>260</v>
      </c>
      <c r="F20" s="98">
        <v>500</v>
      </c>
      <c r="G20" s="98">
        <v>500</v>
      </c>
      <c r="H20" s="131">
        <v>1.3</v>
      </c>
      <c r="I20" s="98">
        <v>338</v>
      </c>
      <c r="J20" s="98">
        <v>500</v>
      </c>
      <c r="K20" s="98"/>
      <c r="L20" s="92">
        <v>300</v>
      </c>
      <c r="M20" s="83">
        <f t="shared" si="0"/>
        <v>-11.242603550295858</v>
      </c>
      <c r="N20" s="83">
        <f t="shared" si="1"/>
        <v>-40</v>
      </c>
      <c r="O20" s="83">
        <f t="shared" si="2"/>
        <v>312</v>
      </c>
      <c r="P20" s="83">
        <f t="shared" si="3"/>
        <v>20</v>
      </c>
      <c r="Q20" s="83"/>
      <c r="R20" s="550"/>
    </row>
    <row r="21" spans="1:18" s="445" customFormat="1" ht="56.25" x14ac:dyDescent="0.25">
      <c r="A21" s="883" t="s">
        <v>238</v>
      </c>
      <c r="B21" s="880" t="s">
        <v>281</v>
      </c>
      <c r="C21" s="503" t="s">
        <v>460</v>
      </c>
      <c r="D21" s="503" t="s">
        <v>282</v>
      </c>
      <c r="E21" s="104">
        <v>260</v>
      </c>
      <c r="F21" s="98">
        <v>800</v>
      </c>
      <c r="G21" s="98">
        <v>800</v>
      </c>
      <c r="H21" s="131">
        <v>1.5</v>
      </c>
      <c r="I21" s="98">
        <f>E21*H21</f>
        <v>390</v>
      </c>
      <c r="J21" s="98">
        <v>800</v>
      </c>
      <c r="K21" s="98"/>
      <c r="L21" s="92">
        <v>700</v>
      </c>
      <c r="M21" s="83">
        <f t="shared" si="0"/>
        <v>79.487179487179489</v>
      </c>
      <c r="N21" s="83">
        <f t="shared" si="1"/>
        <v>-12.5</v>
      </c>
      <c r="O21" s="83">
        <f t="shared" si="2"/>
        <v>312</v>
      </c>
      <c r="P21" s="83">
        <f t="shared" si="3"/>
        <v>20</v>
      </c>
      <c r="Q21" s="83"/>
      <c r="R21" s="550"/>
    </row>
    <row r="22" spans="1:18" s="445" customFormat="1" ht="42" customHeight="1" x14ac:dyDescent="0.25">
      <c r="A22" s="884"/>
      <c r="B22" s="881"/>
      <c r="C22" s="503" t="s">
        <v>282</v>
      </c>
      <c r="D22" s="503" t="s">
        <v>283</v>
      </c>
      <c r="E22" s="104">
        <v>260</v>
      </c>
      <c r="F22" s="98">
        <v>400</v>
      </c>
      <c r="G22" s="98">
        <v>400</v>
      </c>
      <c r="H22" s="131">
        <v>1.5</v>
      </c>
      <c r="I22" s="98">
        <f>E22*H22</f>
        <v>390</v>
      </c>
      <c r="J22" s="98">
        <v>400</v>
      </c>
      <c r="K22" s="98"/>
      <c r="L22" s="92">
        <v>300</v>
      </c>
      <c r="M22" s="83">
        <f t="shared" si="0"/>
        <v>-23.076923076923077</v>
      </c>
      <c r="N22" s="83">
        <f t="shared" si="1"/>
        <v>-25</v>
      </c>
      <c r="O22" s="83">
        <f t="shared" si="2"/>
        <v>312</v>
      </c>
      <c r="P22" s="83">
        <f t="shared" si="3"/>
        <v>20</v>
      </c>
      <c r="Q22" s="83"/>
      <c r="R22" s="550"/>
    </row>
    <row r="23" spans="1:18" s="445" customFormat="1" ht="37.5" x14ac:dyDescent="0.25">
      <c r="A23" s="885"/>
      <c r="B23" s="882"/>
      <c r="C23" s="503" t="s">
        <v>283</v>
      </c>
      <c r="D23" s="503" t="s">
        <v>284</v>
      </c>
      <c r="E23" s="104">
        <v>260</v>
      </c>
      <c r="F23" s="98">
        <v>600</v>
      </c>
      <c r="G23" s="98">
        <v>600</v>
      </c>
      <c r="H23" s="131">
        <v>1.5</v>
      </c>
      <c r="I23" s="98">
        <f>E23*H23</f>
        <v>390</v>
      </c>
      <c r="J23" s="98">
        <v>600</v>
      </c>
      <c r="K23" s="98"/>
      <c r="L23" s="98">
        <v>600</v>
      </c>
      <c r="M23" s="83">
        <f t="shared" si="0"/>
        <v>53.846153846153847</v>
      </c>
      <c r="N23" s="83">
        <f t="shared" si="1"/>
        <v>0</v>
      </c>
      <c r="O23" s="83">
        <f t="shared" si="2"/>
        <v>312</v>
      </c>
      <c r="P23" s="83">
        <f t="shared" si="3"/>
        <v>20</v>
      </c>
      <c r="Q23" s="83"/>
      <c r="R23" s="550"/>
    </row>
    <row r="24" spans="1:18" s="445" customFormat="1" ht="37.5" customHeight="1" x14ac:dyDescent="0.25">
      <c r="A24" s="883" t="s">
        <v>239</v>
      </c>
      <c r="B24" s="880" t="s">
        <v>376</v>
      </c>
      <c r="C24" s="503" t="s">
        <v>377</v>
      </c>
      <c r="D24" s="503" t="s">
        <v>285</v>
      </c>
      <c r="E24" s="104">
        <v>300</v>
      </c>
      <c r="F24" s="98">
        <v>630</v>
      </c>
      <c r="G24" s="98">
        <v>600</v>
      </c>
      <c r="H24" s="131">
        <v>2.1</v>
      </c>
      <c r="I24" s="98">
        <v>630</v>
      </c>
      <c r="J24" s="98">
        <v>630</v>
      </c>
      <c r="K24" s="98"/>
      <c r="L24" s="92">
        <v>400</v>
      </c>
      <c r="M24" s="83">
        <f t="shared" si="0"/>
        <v>-36.507936507936506</v>
      </c>
      <c r="N24" s="83">
        <f t="shared" si="1"/>
        <v>-36.507936507936506</v>
      </c>
      <c r="O24" s="83">
        <f t="shared" si="2"/>
        <v>360</v>
      </c>
      <c r="P24" s="83">
        <f t="shared" si="3"/>
        <v>20</v>
      </c>
      <c r="Q24" s="83"/>
      <c r="R24" s="550"/>
    </row>
    <row r="25" spans="1:18" s="445" customFormat="1" x14ac:dyDescent="0.25">
      <c r="A25" s="884"/>
      <c r="B25" s="881"/>
      <c r="C25" s="503" t="s">
        <v>240</v>
      </c>
      <c r="D25" s="503" t="s">
        <v>378</v>
      </c>
      <c r="E25" s="104">
        <v>270</v>
      </c>
      <c r="F25" s="98">
        <v>600</v>
      </c>
      <c r="G25" s="98">
        <v>600</v>
      </c>
      <c r="H25" s="131">
        <v>1.5</v>
      </c>
      <c r="I25" s="98">
        <v>405</v>
      </c>
      <c r="J25" s="98">
        <v>600</v>
      </c>
      <c r="K25" s="98"/>
      <c r="L25" s="92">
        <v>400</v>
      </c>
      <c r="M25" s="83">
        <f t="shared" si="0"/>
        <v>-1.2345679012345678</v>
      </c>
      <c r="N25" s="83">
        <f t="shared" si="1"/>
        <v>-33.333333333333329</v>
      </c>
      <c r="O25" s="83">
        <f t="shared" si="2"/>
        <v>324</v>
      </c>
      <c r="P25" s="83">
        <f t="shared" si="3"/>
        <v>20</v>
      </c>
      <c r="Q25" s="83"/>
      <c r="R25" s="550"/>
    </row>
    <row r="26" spans="1:18" s="445" customFormat="1" x14ac:dyDescent="0.25">
      <c r="A26" s="884"/>
      <c r="B26" s="881"/>
      <c r="C26" s="503" t="s">
        <v>241</v>
      </c>
      <c r="D26" s="503" t="s">
        <v>286</v>
      </c>
      <c r="E26" s="104">
        <v>260</v>
      </c>
      <c r="F26" s="98">
        <v>500</v>
      </c>
      <c r="G26" s="98">
        <v>500</v>
      </c>
      <c r="H26" s="131">
        <v>1.2</v>
      </c>
      <c r="I26" s="98">
        <v>312</v>
      </c>
      <c r="J26" s="98">
        <v>500</v>
      </c>
      <c r="K26" s="98"/>
      <c r="L26" s="92">
        <v>400</v>
      </c>
      <c r="M26" s="83">
        <f t="shared" si="0"/>
        <v>28.205128205128204</v>
      </c>
      <c r="N26" s="83">
        <f t="shared" si="1"/>
        <v>-20</v>
      </c>
      <c r="O26" s="83">
        <f t="shared" si="2"/>
        <v>312</v>
      </c>
      <c r="P26" s="83">
        <f t="shared" si="3"/>
        <v>20</v>
      </c>
      <c r="Q26" s="83"/>
      <c r="R26" s="550"/>
    </row>
    <row r="27" spans="1:18" s="445" customFormat="1" ht="37.5" x14ac:dyDescent="0.25">
      <c r="A27" s="884"/>
      <c r="B27" s="881"/>
      <c r="C27" s="503" t="s">
        <v>242</v>
      </c>
      <c r="D27" s="503" t="s">
        <v>287</v>
      </c>
      <c r="E27" s="104">
        <v>260</v>
      </c>
      <c r="F27" s="98">
        <v>500</v>
      </c>
      <c r="G27" s="98">
        <v>500</v>
      </c>
      <c r="H27" s="131">
        <v>1.3</v>
      </c>
      <c r="I27" s="98">
        <v>338</v>
      </c>
      <c r="J27" s="98">
        <v>500</v>
      </c>
      <c r="K27" s="98"/>
      <c r="L27" s="92">
        <v>400</v>
      </c>
      <c r="M27" s="83">
        <f t="shared" si="0"/>
        <v>18.34319526627219</v>
      </c>
      <c r="N27" s="83">
        <f t="shared" si="1"/>
        <v>-20</v>
      </c>
      <c r="O27" s="83">
        <f t="shared" si="2"/>
        <v>312</v>
      </c>
      <c r="P27" s="83">
        <f t="shared" si="3"/>
        <v>20</v>
      </c>
      <c r="Q27" s="83"/>
      <c r="R27" s="550"/>
    </row>
    <row r="28" spans="1:18" s="445" customFormat="1" x14ac:dyDescent="0.25">
      <c r="A28" s="884"/>
      <c r="B28" s="881"/>
      <c r="C28" s="503" t="s">
        <v>243</v>
      </c>
      <c r="D28" s="503" t="s">
        <v>266</v>
      </c>
      <c r="E28" s="104">
        <v>260</v>
      </c>
      <c r="F28" s="98">
        <v>400</v>
      </c>
      <c r="G28" s="98">
        <v>400</v>
      </c>
      <c r="H28" s="131">
        <v>1.2</v>
      </c>
      <c r="I28" s="98">
        <v>312</v>
      </c>
      <c r="J28" s="98">
        <v>400</v>
      </c>
      <c r="K28" s="98"/>
      <c r="L28" s="92">
        <v>300</v>
      </c>
      <c r="M28" s="83">
        <f t="shared" si="0"/>
        <v>-3.8461538461538463</v>
      </c>
      <c r="N28" s="83">
        <f t="shared" si="1"/>
        <v>-25</v>
      </c>
      <c r="O28" s="83">
        <f t="shared" si="2"/>
        <v>312</v>
      </c>
      <c r="P28" s="83">
        <f t="shared" si="3"/>
        <v>20</v>
      </c>
      <c r="Q28" s="83"/>
      <c r="R28" s="550"/>
    </row>
    <row r="29" spans="1:18" s="445" customFormat="1" ht="37.5" customHeight="1" x14ac:dyDescent="0.25">
      <c r="A29" s="884"/>
      <c r="B29" s="881"/>
      <c r="C29" s="503" t="s">
        <v>379</v>
      </c>
      <c r="D29" s="503" t="s">
        <v>461</v>
      </c>
      <c r="E29" s="104">
        <v>260</v>
      </c>
      <c r="F29" s="98">
        <v>400</v>
      </c>
      <c r="G29" s="98">
        <v>400</v>
      </c>
      <c r="H29" s="131">
        <v>1.2</v>
      </c>
      <c r="I29" s="98">
        <v>312</v>
      </c>
      <c r="J29" s="98">
        <v>400</v>
      </c>
      <c r="K29" s="98"/>
      <c r="L29" s="92">
        <v>300</v>
      </c>
      <c r="M29" s="83">
        <f t="shared" si="0"/>
        <v>-3.8461538461538463</v>
      </c>
      <c r="N29" s="83">
        <f t="shared" si="1"/>
        <v>-25</v>
      </c>
      <c r="O29" s="83">
        <f t="shared" si="2"/>
        <v>312</v>
      </c>
      <c r="P29" s="83">
        <f t="shared" si="3"/>
        <v>20</v>
      </c>
      <c r="Q29" s="83"/>
      <c r="R29" s="550"/>
    </row>
    <row r="30" spans="1:18" s="445" customFormat="1" x14ac:dyDescent="0.25">
      <c r="A30" s="884"/>
      <c r="B30" s="881"/>
      <c r="C30" s="503" t="s">
        <v>244</v>
      </c>
      <c r="D30" s="503" t="s">
        <v>33</v>
      </c>
      <c r="E30" s="104">
        <v>260</v>
      </c>
      <c r="F30" s="98">
        <v>650</v>
      </c>
      <c r="G30" s="98">
        <v>800</v>
      </c>
      <c r="H30" s="131">
        <v>1</v>
      </c>
      <c r="I30" s="98">
        <v>260</v>
      </c>
      <c r="J30" s="98">
        <v>650</v>
      </c>
      <c r="K30" s="98"/>
      <c r="L30" s="92">
        <v>300</v>
      </c>
      <c r="M30" s="83">
        <f t="shared" si="0"/>
        <v>15.384615384615385</v>
      </c>
      <c r="N30" s="83">
        <f t="shared" si="1"/>
        <v>-53.846153846153847</v>
      </c>
      <c r="O30" s="83">
        <f t="shared" si="2"/>
        <v>312</v>
      </c>
      <c r="P30" s="83">
        <f t="shared" si="3"/>
        <v>20</v>
      </c>
      <c r="Q30" s="83"/>
      <c r="R30" s="550"/>
    </row>
    <row r="31" spans="1:18" s="445" customFormat="1" x14ac:dyDescent="0.25">
      <c r="A31" s="884"/>
      <c r="B31" s="881"/>
      <c r="C31" s="503" t="s">
        <v>245</v>
      </c>
      <c r="D31" s="503" t="s">
        <v>33</v>
      </c>
      <c r="E31" s="104">
        <v>260</v>
      </c>
      <c r="F31" s="98">
        <v>550</v>
      </c>
      <c r="G31" s="98">
        <v>600</v>
      </c>
      <c r="H31" s="131">
        <v>1</v>
      </c>
      <c r="I31" s="98">
        <v>260</v>
      </c>
      <c r="J31" s="98">
        <v>550</v>
      </c>
      <c r="K31" s="98"/>
      <c r="L31" s="92">
        <v>300</v>
      </c>
      <c r="M31" s="83">
        <f t="shared" si="0"/>
        <v>15.384615384615385</v>
      </c>
      <c r="N31" s="83">
        <f t="shared" si="1"/>
        <v>-45.454545454545453</v>
      </c>
      <c r="O31" s="83">
        <f t="shared" si="2"/>
        <v>312</v>
      </c>
      <c r="P31" s="83">
        <f t="shared" si="3"/>
        <v>20</v>
      </c>
      <c r="Q31" s="83"/>
      <c r="R31" s="550"/>
    </row>
    <row r="32" spans="1:18" s="445" customFormat="1" ht="39.75" customHeight="1" x14ac:dyDescent="0.25">
      <c r="A32" s="885"/>
      <c r="B32" s="882"/>
      <c r="C32" s="701" t="s">
        <v>3200</v>
      </c>
      <c r="D32" s="503" t="s">
        <v>246</v>
      </c>
      <c r="E32" s="104">
        <v>260</v>
      </c>
      <c r="F32" s="98">
        <v>600</v>
      </c>
      <c r="G32" s="98">
        <v>600</v>
      </c>
      <c r="H32" s="131">
        <v>1.1000000000000001</v>
      </c>
      <c r="I32" s="98">
        <v>286</v>
      </c>
      <c r="J32" s="98">
        <v>600</v>
      </c>
      <c r="K32" s="98"/>
      <c r="L32" s="92">
        <v>400</v>
      </c>
      <c r="M32" s="83">
        <f t="shared" si="0"/>
        <v>39.86013986013986</v>
      </c>
      <c r="N32" s="83">
        <f t="shared" si="1"/>
        <v>-33.333333333333329</v>
      </c>
      <c r="O32" s="83">
        <f t="shared" si="2"/>
        <v>312</v>
      </c>
      <c r="P32" s="83">
        <f t="shared" si="3"/>
        <v>20</v>
      </c>
      <c r="Q32" s="83"/>
      <c r="R32" s="550"/>
    </row>
    <row r="33" spans="1:18" s="445" customFormat="1" ht="30.6" customHeight="1" x14ac:dyDescent="0.25">
      <c r="A33" s="500">
        <v>3</v>
      </c>
      <c r="B33" s="886" t="s">
        <v>288</v>
      </c>
      <c r="C33" s="890"/>
      <c r="D33" s="887"/>
      <c r="E33" s="104">
        <v>280</v>
      </c>
      <c r="F33" s="98">
        <v>500</v>
      </c>
      <c r="G33" s="98">
        <v>800</v>
      </c>
      <c r="H33" s="131">
        <v>1.2</v>
      </c>
      <c r="I33" s="98">
        <v>336</v>
      </c>
      <c r="J33" s="98">
        <v>500</v>
      </c>
      <c r="K33" s="98"/>
      <c r="L33" s="92">
        <v>350</v>
      </c>
      <c r="M33" s="83">
        <f t="shared" si="0"/>
        <v>4.1666666666666661</v>
      </c>
      <c r="N33" s="83">
        <f t="shared" si="1"/>
        <v>-30</v>
      </c>
      <c r="O33" s="83">
        <f>E33</f>
        <v>280</v>
      </c>
      <c r="P33" s="83">
        <f t="shared" si="3"/>
        <v>0</v>
      </c>
      <c r="Q33" s="83"/>
      <c r="R33" s="550"/>
    </row>
    <row r="34" spans="1:18" s="445" customFormat="1" ht="18.75" customHeight="1" x14ac:dyDescent="0.25">
      <c r="A34" s="933">
        <v>4</v>
      </c>
      <c r="B34" s="880" t="s">
        <v>289</v>
      </c>
      <c r="C34" s="503" t="s">
        <v>290</v>
      </c>
      <c r="D34" s="503"/>
      <c r="E34" s="104">
        <v>150</v>
      </c>
      <c r="F34" s="98">
        <v>250</v>
      </c>
      <c r="G34" s="98">
        <v>200</v>
      </c>
      <c r="H34" s="131">
        <v>1.9</v>
      </c>
      <c r="I34" s="98">
        <v>285</v>
      </c>
      <c r="J34" s="98">
        <v>250</v>
      </c>
      <c r="K34" s="98"/>
      <c r="L34" s="92">
        <v>150</v>
      </c>
      <c r="M34" s="83">
        <f t="shared" si="0"/>
        <v>-47.368421052631575</v>
      </c>
      <c r="N34" s="83">
        <f t="shared" si="1"/>
        <v>-40</v>
      </c>
      <c r="O34" s="83">
        <f t="shared" ref="O34:O36" si="4">E34</f>
        <v>150</v>
      </c>
      <c r="P34" s="83">
        <f t="shared" si="3"/>
        <v>0</v>
      </c>
      <c r="Q34" s="83"/>
      <c r="R34" s="550"/>
    </row>
    <row r="35" spans="1:18" s="445" customFormat="1" x14ac:dyDescent="0.25">
      <c r="A35" s="934"/>
      <c r="B35" s="882"/>
      <c r="C35" s="503" t="s">
        <v>375</v>
      </c>
      <c r="D35" s="503"/>
      <c r="E35" s="104">
        <v>150</v>
      </c>
      <c r="F35" s="98">
        <v>300</v>
      </c>
      <c r="G35" s="98">
        <v>200</v>
      </c>
      <c r="H35" s="131">
        <v>1.9</v>
      </c>
      <c r="I35" s="98">
        <v>285</v>
      </c>
      <c r="J35" s="98">
        <v>300</v>
      </c>
      <c r="K35" s="98"/>
      <c r="L35" s="92">
        <v>200</v>
      </c>
      <c r="M35" s="83">
        <f t="shared" si="0"/>
        <v>-29.82456140350877</v>
      </c>
      <c r="N35" s="83">
        <f t="shared" si="1"/>
        <v>-33.333333333333329</v>
      </c>
      <c r="O35" s="83">
        <f t="shared" si="4"/>
        <v>150</v>
      </c>
      <c r="P35" s="83">
        <f t="shared" si="3"/>
        <v>0</v>
      </c>
      <c r="Q35" s="83"/>
      <c r="R35" s="550"/>
    </row>
    <row r="36" spans="1:18" s="445" customFormat="1" ht="18.75" customHeight="1" x14ac:dyDescent="0.25">
      <c r="A36" s="500">
        <v>5</v>
      </c>
      <c r="B36" s="503" t="s">
        <v>45</v>
      </c>
      <c r="C36" s="503"/>
      <c r="D36" s="503"/>
      <c r="E36" s="104">
        <v>150</v>
      </c>
      <c r="F36" s="98">
        <v>200</v>
      </c>
      <c r="G36" s="98">
        <v>200</v>
      </c>
      <c r="H36" s="131">
        <v>1.9</v>
      </c>
      <c r="I36" s="98">
        <v>285</v>
      </c>
      <c r="J36" s="98">
        <v>200</v>
      </c>
      <c r="K36" s="98"/>
      <c r="L36" s="92">
        <v>150</v>
      </c>
      <c r="M36" s="83">
        <f t="shared" si="0"/>
        <v>-47.368421052631575</v>
      </c>
      <c r="N36" s="83">
        <f t="shared" si="1"/>
        <v>-25</v>
      </c>
      <c r="O36" s="83">
        <f t="shared" si="4"/>
        <v>150</v>
      </c>
      <c r="P36" s="83">
        <f t="shared" si="3"/>
        <v>0</v>
      </c>
      <c r="Q36" s="83"/>
      <c r="R36" s="550"/>
    </row>
    <row r="37" spans="1:18" s="445" customFormat="1" ht="18.75" customHeight="1" x14ac:dyDescent="0.25">
      <c r="A37" s="883">
        <v>6</v>
      </c>
      <c r="B37" s="880" t="s">
        <v>247</v>
      </c>
      <c r="C37" s="503" t="s">
        <v>39</v>
      </c>
      <c r="D37" s="503"/>
      <c r="E37" s="104">
        <v>780</v>
      </c>
      <c r="F37" s="98">
        <v>3700</v>
      </c>
      <c r="G37" s="98">
        <v>2300</v>
      </c>
      <c r="H37" s="131">
        <v>1.6</v>
      </c>
      <c r="I37" s="98">
        <v>1248</v>
      </c>
      <c r="J37" s="98">
        <v>3700</v>
      </c>
      <c r="K37" s="98"/>
      <c r="L37" s="92">
        <v>980</v>
      </c>
      <c r="M37" s="83">
        <f t="shared" si="0"/>
        <v>-21.474358974358974</v>
      </c>
      <c r="N37" s="83">
        <f t="shared" si="1"/>
        <v>-73.513513513513516</v>
      </c>
      <c r="O37" s="83">
        <f>E37*1.2</f>
        <v>936</v>
      </c>
      <c r="P37" s="83">
        <f t="shared" si="3"/>
        <v>20</v>
      </c>
      <c r="Q37" s="83"/>
      <c r="R37" s="550"/>
    </row>
    <row r="38" spans="1:18" s="445" customFormat="1" x14ac:dyDescent="0.25">
      <c r="A38" s="885"/>
      <c r="B38" s="882"/>
      <c r="C38" s="503" t="s">
        <v>40</v>
      </c>
      <c r="D38" s="503"/>
      <c r="E38" s="104">
        <v>750</v>
      </c>
      <c r="F38" s="98">
        <v>3500</v>
      </c>
      <c r="G38" s="98">
        <v>2000</v>
      </c>
      <c r="H38" s="131">
        <v>1.3</v>
      </c>
      <c r="I38" s="98">
        <v>975</v>
      </c>
      <c r="J38" s="98">
        <v>3500</v>
      </c>
      <c r="K38" s="98"/>
      <c r="L38" s="92">
        <v>950</v>
      </c>
      <c r="M38" s="83">
        <f t="shared" si="0"/>
        <v>-2.5641025641025639</v>
      </c>
      <c r="N38" s="83">
        <f t="shared" si="1"/>
        <v>-72.857142857142847</v>
      </c>
      <c r="O38" s="104">
        <v>750</v>
      </c>
      <c r="P38" s="83">
        <f t="shared" si="3"/>
        <v>0</v>
      </c>
      <c r="Q38" s="83"/>
      <c r="R38" s="550"/>
    </row>
    <row r="39" spans="1:18" s="445" customFormat="1" x14ac:dyDescent="0.25">
      <c r="A39" s="505">
        <v>7</v>
      </c>
      <c r="B39" s="448" t="s">
        <v>462</v>
      </c>
      <c r="C39" s="448"/>
      <c r="D39" s="448"/>
      <c r="E39" s="164"/>
      <c r="F39" s="164">
        <v>300</v>
      </c>
      <c r="G39" s="83">
        <v>550</v>
      </c>
      <c r="H39" s="83"/>
      <c r="I39" s="164"/>
      <c r="J39" s="164">
        <v>300</v>
      </c>
      <c r="K39" s="164"/>
      <c r="L39" s="164">
        <v>300</v>
      </c>
      <c r="M39" s="83"/>
      <c r="N39" s="83">
        <f t="shared" si="1"/>
        <v>0</v>
      </c>
      <c r="O39" s="83">
        <v>300</v>
      </c>
      <c r="P39" s="83"/>
      <c r="Q39" s="83"/>
      <c r="R39" s="503" t="s">
        <v>271</v>
      </c>
    </row>
    <row r="40" spans="1:18" s="445" customFormat="1" ht="45" customHeight="1" x14ac:dyDescent="0.25">
      <c r="A40" s="505">
        <v>8</v>
      </c>
      <c r="B40" s="729" t="s">
        <v>3215</v>
      </c>
      <c r="C40" s="448" t="s">
        <v>292</v>
      </c>
      <c r="D40" s="448" t="s">
        <v>293</v>
      </c>
      <c r="E40" s="164"/>
      <c r="F40" s="164">
        <v>450</v>
      </c>
      <c r="G40" s="83">
        <v>800</v>
      </c>
      <c r="H40" s="83"/>
      <c r="I40" s="164"/>
      <c r="J40" s="164">
        <v>450</v>
      </c>
      <c r="K40" s="164"/>
      <c r="L40" s="358">
        <v>300</v>
      </c>
      <c r="M40" s="83"/>
      <c r="N40" s="83">
        <f t="shared" si="1"/>
        <v>-33.333333333333329</v>
      </c>
      <c r="O40" s="83">
        <v>300</v>
      </c>
      <c r="P40" s="83"/>
      <c r="Q40" s="83"/>
      <c r="R40" s="503" t="s">
        <v>271</v>
      </c>
    </row>
    <row r="41" spans="1:18" s="445" customFormat="1" x14ac:dyDescent="0.25">
      <c r="A41" s="733">
        <v>9</v>
      </c>
      <c r="B41" s="734" t="s">
        <v>125</v>
      </c>
      <c r="C41" s="449"/>
      <c r="D41" s="450"/>
      <c r="E41" s="358"/>
      <c r="F41" s="358"/>
      <c r="G41" s="84"/>
      <c r="H41" s="84"/>
      <c r="I41" s="358"/>
      <c r="J41" s="358"/>
      <c r="K41" s="358"/>
      <c r="L41" s="358">
        <v>1300</v>
      </c>
      <c r="M41" s="83"/>
      <c r="N41" s="83"/>
      <c r="O41" s="83">
        <v>1000</v>
      </c>
      <c r="P41" s="83"/>
      <c r="Q41" s="83"/>
      <c r="R41" s="521" t="s">
        <v>131</v>
      </c>
    </row>
    <row r="42" spans="1:18" s="445" customFormat="1" ht="26.25" customHeight="1" x14ac:dyDescent="0.25">
      <c r="A42" s="504" t="s">
        <v>61</v>
      </c>
      <c r="B42" s="517" t="s">
        <v>248</v>
      </c>
      <c r="C42" s="517"/>
      <c r="D42" s="517"/>
      <c r="E42" s="100"/>
      <c r="F42" s="164"/>
      <c r="G42" s="83"/>
      <c r="H42" s="83"/>
      <c r="I42" s="83"/>
      <c r="J42" s="83"/>
      <c r="K42" s="83"/>
      <c r="L42" s="83"/>
      <c r="M42" s="83"/>
      <c r="N42" s="83"/>
      <c r="O42" s="83"/>
      <c r="P42" s="83"/>
      <c r="Q42" s="83"/>
      <c r="R42" s="503"/>
    </row>
    <row r="43" spans="1:18" s="445" customFormat="1" ht="18.75" customHeight="1" x14ac:dyDescent="0.25">
      <c r="A43" s="500">
        <v>1</v>
      </c>
      <c r="B43" s="886" t="s">
        <v>249</v>
      </c>
      <c r="C43" s="890"/>
      <c r="D43" s="887"/>
      <c r="E43" s="104">
        <v>330</v>
      </c>
      <c r="F43" s="83">
        <v>1000</v>
      </c>
      <c r="G43" s="83">
        <v>1000</v>
      </c>
      <c r="H43" s="131">
        <v>2.2999999999999998</v>
      </c>
      <c r="I43" s="83">
        <v>758.99999999999989</v>
      </c>
      <c r="J43" s="83">
        <v>1000</v>
      </c>
      <c r="K43" s="83"/>
      <c r="L43" s="84">
        <v>400</v>
      </c>
      <c r="M43" s="83">
        <f t="shared" si="0"/>
        <v>-47.299077733860337</v>
      </c>
      <c r="N43" s="83">
        <f t="shared" si="1"/>
        <v>-60</v>
      </c>
      <c r="O43" s="83">
        <f t="shared" ref="O43" si="5">E43*1.2</f>
        <v>396</v>
      </c>
      <c r="P43" s="83">
        <f t="shared" si="3"/>
        <v>20</v>
      </c>
      <c r="Q43" s="83"/>
      <c r="R43" s="550"/>
    </row>
    <row r="44" spans="1:18" s="445" customFormat="1" ht="18.75" customHeight="1" x14ac:dyDescent="0.25">
      <c r="A44" s="500">
        <v>2</v>
      </c>
      <c r="B44" s="886" t="s">
        <v>250</v>
      </c>
      <c r="C44" s="890"/>
      <c r="D44" s="887"/>
      <c r="E44" s="104">
        <v>300</v>
      </c>
      <c r="F44" s="83">
        <v>900</v>
      </c>
      <c r="G44" s="83">
        <v>1200</v>
      </c>
      <c r="H44" s="131">
        <v>2.8</v>
      </c>
      <c r="I44" s="83">
        <v>840</v>
      </c>
      <c r="J44" s="83">
        <v>900</v>
      </c>
      <c r="K44" s="83"/>
      <c r="L44" s="84">
        <v>330</v>
      </c>
      <c r="M44" s="83">
        <f t="shared" si="0"/>
        <v>-60.714285714285708</v>
      </c>
      <c r="N44" s="83">
        <f t="shared" si="1"/>
        <v>-63.333333333333329</v>
      </c>
      <c r="O44" s="83">
        <f>E44</f>
        <v>300</v>
      </c>
      <c r="P44" s="83">
        <f t="shared" si="3"/>
        <v>0</v>
      </c>
      <c r="Q44" s="83"/>
      <c r="R44" s="550"/>
    </row>
    <row r="45" spans="1:18" s="445" customFormat="1" ht="18.75" customHeight="1" x14ac:dyDescent="0.25">
      <c r="A45" s="500">
        <v>3</v>
      </c>
      <c r="B45" s="886" t="s">
        <v>51</v>
      </c>
      <c r="C45" s="890"/>
      <c r="D45" s="887"/>
      <c r="E45" s="104">
        <v>200</v>
      </c>
      <c r="F45" s="83">
        <v>300</v>
      </c>
      <c r="G45" s="83">
        <v>700</v>
      </c>
      <c r="H45" s="131">
        <v>1.6</v>
      </c>
      <c r="I45" s="83">
        <v>320</v>
      </c>
      <c r="J45" s="83">
        <v>300</v>
      </c>
      <c r="K45" s="83"/>
      <c r="L45" s="84">
        <v>250</v>
      </c>
      <c r="M45" s="83">
        <f t="shared" si="0"/>
        <v>-21.875</v>
      </c>
      <c r="N45" s="83">
        <f t="shared" si="1"/>
        <v>-16.666666666666664</v>
      </c>
      <c r="O45" s="83">
        <f t="shared" ref="O45:O46" si="6">E45</f>
        <v>200</v>
      </c>
      <c r="P45" s="83">
        <f t="shared" si="3"/>
        <v>0</v>
      </c>
      <c r="Q45" s="83"/>
      <c r="R45" s="550"/>
    </row>
    <row r="46" spans="1:18" s="445" customFormat="1" ht="18.75" customHeight="1" x14ac:dyDescent="0.25">
      <c r="A46" s="500">
        <v>4</v>
      </c>
      <c r="B46" s="886" t="s">
        <v>251</v>
      </c>
      <c r="C46" s="890"/>
      <c r="D46" s="887"/>
      <c r="E46" s="104">
        <v>150</v>
      </c>
      <c r="F46" s="83">
        <v>250</v>
      </c>
      <c r="G46" s="83">
        <v>600</v>
      </c>
      <c r="H46" s="131">
        <v>1.5</v>
      </c>
      <c r="I46" s="83">
        <v>225</v>
      </c>
      <c r="J46" s="83">
        <v>250</v>
      </c>
      <c r="K46" s="83"/>
      <c r="L46" s="84">
        <v>200</v>
      </c>
      <c r="M46" s="83">
        <f t="shared" si="0"/>
        <v>-11.111111111111111</v>
      </c>
      <c r="N46" s="83">
        <f t="shared" si="1"/>
        <v>-20</v>
      </c>
      <c r="O46" s="83">
        <f t="shared" si="6"/>
        <v>150</v>
      </c>
      <c r="P46" s="83">
        <f t="shared" si="3"/>
        <v>0</v>
      </c>
      <c r="Q46" s="83"/>
      <c r="R46" s="550"/>
    </row>
    <row r="47" spans="1:18" s="445" customFormat="1" ht="18.75" customHeight="1" x14ac:dyDescent="0.25">
      <c r="A47" s="500">
        <v>5</v>
      </c>
      <c r="B47" s="886" t="s">
        <v>294</v>
      </c>
      <c r="C47" s="890"/>
      <c r="D47" s="887"/>
      <c r="E47" s="104">
        <v>390</v>
      </c>
      <c r="F47" s="83">
        <v>1200</v>
      </c>
      <c r="G47" s="83">
        <v>1200</v>
      </c>
      <c r="H47" s="131">
        <v>1.4</v>
      </c>
      <c r="I47" s="83">
        <v>546</v>
      </c>
      <c r="J47" s="83">
        <v>1200</v>
      </c>
      <c r="K47" s="83"/>
      <c r="L47" s="84">
        <v>600</v>
      </c>
      <c r="M47" s="83">
        <f t="shared" si="0"/>
        <v>9.8901098901098905</v>
      </c>
      <c r="N47" s="83">
        <f t="shared" si="1"/>
        <v>-50</v>
      </c>
      <c r="O47" s="83">
        <f>E47*1.2</f>
        <v>468</v>
      </c>
      <c r="P47" s="83">
        <f t="shared" si="3"/>
        <v>20</v>
      </c>
      <c r="Q47" s="83"/>
      <c r="R47" s="550"/>
    </row>
    <row r="48" spans="1:18" s="445" customFormat="1" x14ac:dyDescent="0.25">
      <c r="A48" s="883">
        <v>6</v>
      </c>
      <c r="B48" s="880" t="s">
        <v>58</v>
      </c>
      <c r="C48" s="503" t="s">
        <v>295</v>
      </c>
      <c r="D48" s="503" t="s">
        <v>296</v>
      </c>
      <c r="E48" s="104"/>
      <c r="F48" s="83"/>
      <c r="G48" s="83"/>
      <c r="H48" s="131"/>
      <c r="I48" s="83"/>
      <c r="J48" s="83"/>
      <c r="K48" s="83"/>
      <c r="L48" s="84"/>
      <c r="M48" s="83"/>
      <c r="N48" s="83"/>
      <c r="O48" s="83"/>
      <c r="P48" s="83"/>
      <c r="Q48" s="83"/>
      <c r="R48" s="503"/>
    </row>
    <row r="49" spans="1:18" s="445" customFormat="1" x14ac:dyDescent="0.25">
      <c r="A49" s="884"/>
      <c r="B49" s="881"/>
      <c r="C49" s="503" t="s">
        <v>39</v>
      </c>
      <c r="D49" s="503"/>
      <c r="E49" s="104">
        <v>400</v>
      </c>
      <c r="F49" s="83">
        <v>1600</v>
      </c>
      <c r="G49" s="83">
        <v>1100</v>
      </c>
      <c r="H49" s="131">
        <v>1.3</v>
      </c>
      <c r="I49" s="83">
        <v>520</v>
      </c>
      <c r="J49" s="83">
        <v>1600</v>
      </c>
      <c r="K49" s="83"/>
      <c r="L49" s="84">
        <v>1000</v>
      </c>
      <c r="M49" s="83">
        <f t="shared" si="0"/>
        <v>92.307692307692307</v>
      </c>
      <c r="N49" s="83">
        <f t="shared" si="1"/>
        <v>-37.5</v>
      </c>
      <c r="O49" s="83">
        <f t="shared" ref="O49:O55" si="7">E49*1.2</f>
        <v>480</v>
      </c>
      <c r="P49" s="83">
        <f t="shared" si="3"/>
        <v>20</v>
      </c>
      <c r="Q49" s="83"/>
      <c r="R49" s="550"/>
    </row>
    <row r="50" spans="1:18" s="445" customFormat="1" x14ac:dyDescent="0.25">
      <c r="A50" s="884"/>
      <c r="B50" s="881"/>
      <c r="C50" s="503" t="s">
        <v>40</v>
      </c>
      <c r="D50" s="503"/>
      <c r="E50" s="104">
        <v>380</v>
      </c>
      <c r="F50" s="83">
        <v>1400</v>
      </c>
      <c r="G50" s="83">
        <v>900</v>
      </c>
      <c r="H50" s="131">
        <v>1.3</v>
      </c>
      <c r="I50" s="83">
        <v>494</v>
      </c>
      <c r="J50" s="83">
        <v>1400</v>
      </c>
      <c r="K50" s="83"/>
      <c r="L50" s="84">
        <v>800</v>
      </c>
      <c r="M50" s="83">
        <f t="shared" si="0"/>
        <v>61.943319838056674</v>
      </c>
      <c r="N50" s="83">
        <f t="shared" si="1"/>
        <v>-42.857142857142854</v>
      </c>
      <c r="O50" s="104">
        <v>380</v>
      </c>
      <c r="P50" s="83">
        <f t="shared" si="3"/>
        <v>0</v>
      </c>
      <c r="Q50" s="83"/>
      <c r="R50" s="550"/>
    </row>
    <row r="51" spans="1:18" s="445" customFormat="1" x14ac:dyDescent="0.25">
      <c r="A51" s="884"/>
      <c r="B51" s="881"/>
      <c r="C51" s="503" t="s">
        <v>296</v>
      </c>
      <c r="D51" s="503" t="s">
        <v>297</v>
      </c>
      <c r="E51" s="104"/>
      <c r="F51" s="83"/>
      <c r="G51" s="83"/>
      <c r="H51" s="131"/>
      <c r="I51" s="83"/>
      <c r="J51" s="83"/>
      <c r="K51" s="83"/>
      <c r="L51" s="84"/>
      <c r="M51" s="83"/>
      <c r="N51" s="83"/>
      <c r="O51" s="83"/>
      <c r="P51" s="83"/>
      <c r="Q51" s="83"/>
      <c r="R51" s="503"/>
    </row>
    <row r="52" spans="1:18" s="445" customFormat="1" x14ac:dyDescent="0.25">
      <c r="A52" s="884"/>
      <c r="B52" s="881"/>
      <c r="C52" s="503" t="s">
        <v>39</v>
      </c>
      <c r="D52" s="503"/>
      <c r="E52" s="104">
        <v>400</v>
      </c>
      <c r="F52" s="83">
        <v>2600</v>
      </c>
      <c r="G52" s="83">
        <v>3000</v>
      </c>
      <c r="H52" s="131">
        <v>1.3</v>
      </c>
      <c r="I52" s="83">
        <v>520</v>
      </c>
      <c r="J52" s="83">
        <v>2600</v>
      </c>
      <c r="K52" s="83"/>
      <c r="L52" s="84">
        <v>700</v>
      </c>
      <c r="M52" s="83">
        <f t="shared" si="0"/>
        <v>34.615384615384613</v>
      </c>
      <c r="N52" s="83">
        <f t="shared" si="1"/>
        <v>-73.076923076923066</v>
      </c>
      <c r="O52" s="83">
        <f t="shared" si="7"/>
        <v>480</v>
      </c>
      <c r="P52" s="83">
        <f t="shared" si="3"/>
        <v>20</v>
      </c>
      <c r="Q52" s="83"/>
      <c r="R52" s="550"/>
    </row>
    <row r="53" spans="1:18" s="445" customFormat="1" x14ac:dyDescent="0.25">
      <c r="A53" s="884"/>
      <c r="B53" s="881"/>
      <c r="C53" s="503" t="s">
        <v>40</v>
      </c>
      <c r="D53" s="503"/>
      <c r="E53" s="104">
        <v>380</v>
      </c>
      <c r="F53" s="83">
        <v>2400</v>
      </c>
      <c r="G53" s="83">
        <v>2800</v>
      </c>
      <c r="H53" s="131">
        <v>1.3</v>
      </c>
      <c r="I53" s="83">
        <v>494</v>
      </c>
      <c r="J53" s="83">
        <v>2400</v>
      </c>
      <c r="K53" s="83"/>
      <c r="L53" s="84">
        <v>500</v>
      </c>
      <c r="M53" s="83">
        <f t="shared" si="0"/>
        <v>1.214574898785425</v>
      </c>
      <c r="N53" s="83">
        <f t="shared" si="1"/>
        <v>-79.166666666666657</v>
      </c>
      <c r="O53" s="104">
        <v>380</v>
      </c>
      <c r="P53" s="83">
        <f t="shared" si="3"/>
        <v>0</v>
      </c>
      <c r="Q53" s="83"/>
      <c r="R53" s="550"/>
    </row>
    <row r="54" spans="1:18" s="445" customFormat="1" x14ac:dyDescent="0.25">
      <c r="A54" s="884"/>
      <c r="B54" s="881"/>
      <c r="C54" s="503" t="s">
        <v>297</v>
      </c>
      <c r="D54" s="701" t="s">
        <v>3178</v>
      </c>
      <c r="E54" s="104"/>
      <c r="F54" s="83"/>
      <c r="G54" s="83"/>
      <c r="H54" s="131"/>
      <c r="I54" s="83"/>
      <c r="J54" s="83"/>
      <c r="K54" s="83"/>
      <c r="L54" s="84"/>
      <c r="M54" s="83"/>
      <c r="N54" s="83"/>
      <c r="O54" s="83"/>
      <c r="P54" s="83"/>
      <c r="Q54" s="83"/>
      <c r="R54" s="503"/>
    </row>
    <row r="55" spans="1:18" s="445" customFormat="1" x14ac:dyDescent="0.25">
      <c r="A55" s="884"/>
      <c r="B55" s="881"/>
      <c r="C55" s="503" t="s">
        <v>39</v>
      </c>
      <c r="D55" s="503"/>
      <c r="E55" s="104">
        <v>400</v>
      </c>
      <c r="F55" s="83">
        <v>2000</v>
      </c>
      <c r="G55" s="83">
        <v>2500</v>
      </c>
      <c r="H55" s="131">
        <v>1.3</v>
      </c>
      <c r="I55" s="83">
        <v>520</v>
      </c>
      <c r="J55" s="83">
        <v>2000</v>
      </c>
      <c r="K55" s="83"/>
      <c r="L55" s="84">
        <v>600</v>
      </c>
      <c r="M55" s="83">
        <f t="shared" si="0"/>
        <v>15.384615384615385</v>
      </c>
      <c r="N55" s="83">
        <f t="shared" si="1"/>
        <v>-70</v>
      </c>
      <c r="O55" s="83">
        <f t="shared" si="7"/>
        <v>480</v>
      </c>
      <c r="P55" s="83">
        <f t="shared" si="3"/>
        <v>20</v>
      </c>
      <c r="Q55" s="83"/>
      <c r="R55" s="550"/>
    </row>
    <row r="56" spans="1:18" s="445" customFormat="1" x14ac:dyDescent="0.25">
      <c r="A56" s="885"/>
      <c r="B56" s="882"/>
      <c r="C56" s="503" t="s">
        <v>40</v>
      </c>
      <c r="D56" s="503"/>
      <c r="E56" s="104">
        <v>380</v>
      </c>
      <c r="F56" s="83">
        <v>1800</v>
      </c>
      <c r="G56" s="83">
        <v>2300</v>
      </c>
      <c r="H56" s="131">
        <v>1.3</v>
      </c>
      <c r="I56" s="83">
        <v>494</v>
      </c>
      <c r="J56" s="83">
        <v>1800</v>
      </c>
      <c r="K56" s="83"/>
      <c r="L56" s="84">
        <v>400</v>
      </c>
      <c r="M56" s="83">
        <f t="shared" si="0"/>
        <v>-19.02834008097166</v>
      </c>
      <c r="N56" s="83">
        <f t="shared" si="1"/>
        <v>-77.777777777777786</v>
      </c>
      <c r="O56" s="104">
        <v>380</v>
      </c>
      <c r="P56" s="83">
        <f t="shared" si="3"/>
        <v>0</v>
      </c>
      <c r="Q56" s="83"/>
      <c r="R56" s="550"/>
    </row>
    <row r="57" spans="1:18" s="445" customFormat="1" ht="18.75" customHeight="1" x14ac:dyDescent="0.25">
      <c r="A57" s="500">
        <v>7</v>
      </c>
      <c r="B57" s="886" t="s">
        <v>298</v>
      </c>
      <c r="C57" s="890"/>
      <c r="D57" s="887"/>
      <c r="E57" s="104"/>
      <c r="F57" s="83">
        <v>400</v>
      </c>
      <c r="G57" s="83">
        <v>500</v>
      </c>
      <c r="H57" s="83"/>
      <c r="I57" s="83"/>
      <c r="J57" s="83">
        <v>400</v>
      </c>
      <c r="K57" s="83"/>
      <c r="L57" s="84">
        <v>330</v>
      </c>
      <c r="M57" s="83"/>
      <c r="N57" s="83">
        <f t="shared" si="1"/>
        <v>-17.5</v>
      </c>
      <c r="O57" s="83">
        <v>300</v>
      </c>
      <c r="P57" s="83"/>
      <c r="Q57" s="83"/>
      <c r="R57" s="503" t="s">
        <v>131</v>
      </c>
    </row>
    <row r="58" spans="1:18" s="99" customFormat="1" ht="25.5" customHeight="1" x14ac:dyDescent="0.3">
      <c r="A58" s="504" t="s">
        <v>264</v>
      </c>
      <c r="B58" s="926" t="s">
        <v>899</v>
      </c>
      <c r="C58" s="927"/>
      <c r="D58" s="504"/>
      <c r="E58" s="94"/>
      <c r="F58" s="94"/>
      <c r="G58" s="95"/>
      <c r="H58" s="96"/>
      <c r="I58" s="96"/>
      <c r="J58" s="97"/>
      <c r="K58" s="97"/>
      <c r="L58" s="107"/>
      <c r="M58" s="83"/>
      <c r="N58" s="83"/>
      <c r="O58" s="83"/>
      <c r="P58" s="83"/>
      <c r="Q58" s="83"/>
      <c r="R58" s="517"/>
    </row>
    <row r="59" spans="1:18" s="99" customFormat="1" ht="25.5" customHeight="1" x14ac:dyDescent="0.3">
      <c r="A59" s="108" t="s">
        <v>252</v>
      </c>
      <c r="B59" s="520" t="s">
        <v>992</v>
      </c>
      <c r="C59" s="520"/>
      <c r="D59" s="520"/>
      <c r="E59" s="109"/>
      <c r="F59" s="109"/>
      <c r="G59" s="110"/>
      <c r="H59" s="83"/>
      <c r="I59" s="83"/>
      <c r="J59" s="83"/>
      <c r="K59" s="83"/>
      <c r="L59" s="110"/>
      <c r="M59" s="83"/>
      <c r="N59" s="83"/>
      <c r="O59" s="83"/>
      <c r="P59" s="83"/>
      <c r="Q59" s="83"/>
      <c r="R59" s="520"/>
    </row>
    <row r="60" spans="1:18" x14ac:dyDescent="0.25">
      <c r="A60" s="505">
        <v>1</v>
      </c>
      <c r="B60" s="506" t="s">
        <v>256</v>
      </c>
      <c r="C60" s="511"/>
      <c r="D60" s="511"/>
      <c r="E60" s="111"/>
      <c r="F60" s="111"/>
      <c r="G60" s="112"/>
      <c r="H60" s="83"/>
      <c r="I60" s="83"/>
      <c r="J60" s="113"/>
      <c r="K60" s="113"/>
      <c r="L60" s="114"/>
      <c r="M60" s="83"/>
      <c r="N60" s="83"/>
      <c r="O60" s="83"/>
      <c r="P60" s="83"/>
      <c r="Q60" s="83"/>
      <c r="R60" s="511"/>
    </row>
    <row r="61" spans="1:18" ht="19.5" customHeight="1" x14ac:dyDescent="0.25">
      <c r="A61" s="888" t="s">
        <v>993</v>
      </c>
      <c r="B61" s="894" t="s">
        <v>994</v>
      </c>
      <c r="C61" s="115" t="s">
        <v>995</v>
      </c>
      <c r="D61" s="511"/>
      <c r="E61" s="111"/>
      <c r="F61" s="111"/>
      <c r="G61" s="112"/>
      <c r="H61" s="83"/>
      <c r="I61" s="83"/>
      <c r="J61" s="113"/>
      <c r="K61" s="113"/>
      <c r="L61" s="114"/>
      <c r="M61" s="83"/>
      <c r="N61" s="83"/>
      <c r="O61" s="83"/>
      <c r="P61" s="83"/>
      <c r="Q61" s="83"/>
      <c r="R61" s="511"/>
    </row>
    <row r="62" spans="1:18" x14ac:dyDescent="0.3">
      <c r="A62" s="911"/>
      <c r="B62" s="895"/>
      <c r="C62" s="511" t="s">
        <v>996</v>
      </c>
      <c r="D62" s="511" t="s">
        <v>997</v>
      </c>
      <c r="E62" s="111">
        <v>900</v>
      </c>
      <c r="F62" s="114">
        <v>1800</v>
      </c>
      <c r="G62" s="116">
        <v>3300</v>
      </c>
      <c r="H62" s="117">
        <v>2.1</v>
      </c>
      <c r="I62" s="118">
        <v>1890</v>
      </c>
      <c r="J62" s="116">
        <v>2000</v>
      </c>
      <c r="K62" s="116"/>
      <c r="L62" s="114">
        <v>2000</v>
      </c>
      <c r="M62" s="83">
        <f t="shared" si="0"/>
        <v>5.8201058201058196</v>
      </c>
      <c r="N62" s="83">
        <f t="shared" si="1"/>
        <v>0</v>
      </c>
      <c r="O62" s="114">
        <v>2000</v>
      </c>
      <c r="P62" s="83">
        <f t="shared" si="3"/>
        <v>122.22222222222223</v>
      </c>
      <c r="Q62" s="83"/>
      <c r="R62" s="550"/>
    </row>
    <row r="63" spans="1:18" x14ac:dyDescent="0.3">
      <c r="A63" s="889"/>
      <c r="B63" s="896"/>
      <c r="C63" s="511" t="s">
        <v>997</v>
      </c>
      <c r="D63" s="511" t="s">
        <v>998</v>
      </c>
      <c r="E63" s="111">
        <v>850</v>
      </c>
      <c r="F63" s="114">
        <v>1500</v>
      </c>
      <c r="G63" s="116">
        <v>3300</v>
      </c>
      <c r="H63" s="117">
        <v>2</v>
      </c>
      <c r="I63" s="118">
        <v>1700</v>
      </c>
      <c r="J63" s="116">
        <v>1700</v>
      </c>
      <c r="K63" s="116"/>
      <c r="L63" s="114">
        <v>1700</v>
      </c>
      <c r="M63" s="83">
        <f t="shared" si="0"/>
        <v>0</v>
      </c>
      <c r="N63" s="83">
        <f t="shared" si="1"/>
        <v>0</v>
      </c>
      <c r="O63" s="114">
        <v>1700</v>
      </c>
      <c r="P63" s="83">
        <f t="shared" si="3"/>
        <v>100</v>
      </c>
      <c r="Q63" s="83"/>
      <c r="R63" s="550"/>
    </row>
    <row r="64" spans="1:18" ht="19.5" customHeight="1" x14ac:dyDescent="0.3">
      <c r="A64" s="888" t="s">
        <v>999</v>
      </c>
      <c r="B64" s="894" t="s">
        <v>994</v>
      </c>
      <c r="C64" s="115" t="s">
        <v>1000</v>
      </c>
      <c r="D64" s="511"/>
      <c r="E64" s="111"/>
      <c r="F64" s="111"/>
      <c r="G64" s="112"/>
      <c r="H64" s="117"/>
      <c r="I64" s="118"/>
      <c r="J64" s="116"/>
      <c r="K64" s="116"/>
      <c r="L64" s="114"/>
      <c r="M64" s="83"/>
      <c r="N64" s="83"/>
      <c r="O64" s="114"/>
      <c r="P64" s="83"/>
      <c r="Q64" s="83"/>
      <c r="R64" s="511"/>
    </row>
    <row r="65" spans="1:18" x14ac:dyDescent="0.3">
      <c r="A65" s="911"/>
      <c r="B65" s="895"/>
      <c r="C65" s="511" t="s">
        <v>996</v>
      </c>
      <c r="D65" s="511" t="s">
        <v>1001</v>
      </c>
      <c r="E65" s="111">
        <v>850</v>
      </c>
      <c r="F65" s="114">
        <v>1500</v>
      </c>
      <c r="G65" s="116">
        <v>3300</v>
      </c>
      <c r="H65" s="117">
        <v>1.5</v>
      </c>
      <c r="I65" s="118">
        <v>1275</v>
      </c>
      <c r="J65" s="116">
        <v>1700</v>
      </c>
      <c r="K65" s="116"/>
      <c r="L65" s="114">
        <v>1700</v>
      </c>
      <c r="M65" s="83">
        <f t="shared" si="0"/>
        <v>33.333333333333329</v>
      </c>
      <c r="N65" s="83">
        <f t="shared" si="1"/>
        <v>0</v>
      </c>
      <c r="O65" s="114">
        <v>1700</v>
      </c>
      <c r="P65" s="83">
        <f t="shared" si="3"/>
        <v>100</v>
      </c>
      <c r="Q65" s="83"/>
      <c r="R65" s="550"/>
    </row>
    <row r="66" spans="1:18" x14ac:dyDescent="0.3">
      <c r="A66" s="889"/>
      <c r="B66" s="896"/>
      <c r="C66" s="511" t="s">
        <v>1001</v>
      </c>
      <c r="D66" s="511" t="s">
        <v>1002</v>
      </c>
      <c r="E66" s="111">
        <v>900</v>
      </c>
      <c r="F66" s="114">
        <v>1800</v>
      </c>
      <c r="G66" s="116">
        <v>3300</v>
      </c>
      <c r="H66" s="117">
        <v>2.6</v>
      </c>
      <c r="I66" s="118">
        <v>2340</v>
      </c>
      <c r="J66" s="116">
        <v>2000</v>
      </c>
      <c r="K66" s="116"/>
      <c r="L66" s="114">
        <v>2000</v>
      </c>
      <c r="M66" s="83">
        <f t="shared" si="0"/>
        <v>-14.529914529914532</v>
      </c>
      <c r="N66" s="83">
        <f t="shared" si="1"/>
        <v>0</v>
      </c>
      <c r="O66" s="114">
        <v>2000</v>
      </c>
      <c r="P66" s="83">
        <f t="shared" si="3"/>
        <v>122.22222222222223</v>
      </c>
      <c r="Q66" s="83"/>
      <c r="R66" s="550"/>
    </row>
    <row r="67" spans="1:18" ht="18.75" customHeight="1" x14ac:dyDescent="0.3">
      <c r="A67" s="888" t="s">
        <v>1003</v>
      </c>
      <c r="B67" s="894" t="s">
        <v>1004</v>
      </c>
      <c r="C67" s="511" t="s">
        <v>1005</v>
      </c>
      <c r="D67" s="511" t="s">
        <v>1006</v>
      </c>
      <c r="E67" s="114">
        <v>1500</v>
      </c>
      <c r="F67" s="114">
        <v>2000</v>
      </c>
      <c r="G67" s="116">
        <v>5400</v>
      </c>
      <c r="H67" s="117">
        <v>1.8</v>
      </c>
      <c r="I67" s="118">
        <v>2700</v>
      </c>
      <c r="J67" s="116">
        <v>2500</v>
      </c>
      <c r="K67" s="116"/>
      <c r="L67" s="120">
        <v>2800</v>
      </c>
      <c r="M67" s="83">
        <f t="shared" si="0"/>
        <v>3.7037037037037033</v>
      </c>
      <c r="N67" s="83">
        <f t="shared" si="1"/>
        <v>12</v>
      </c>
      <c r="O67" s="120">
        <v>2800</v>
      </c>
      <c r="P67" s="83">
        <f t="shared" si="3"/>
        <v>86.666666666666671</v>
      </c>
      <c r="Q67" s="83"/>
      <c r="R67" s="550"/>
    </row>
    <row r="68" spans="1:18" x14ac:dyDescent="0.3">
      <c r="A68" s="911"/>
      <c r="B68" s="895"/>
      <c r="C68" s="511" t="s">
        <v>1007</v>
      </c>
      <c r="D68" s="511" t="s">
        <v>1008</v>
      </c>
      <c r="E68" s="111"/>
      <c r="F68" s="111"/>
      <c r="G68" s="112"/>
      <c r="H68" s="117"/>
      <c r="I68" s="118"/>
      <c r="J68" s="116"/>
      <c r="K68" s="116"/>
      <c r="L68" s="114"/>
      <c r="M68" s="83"/>
      <c r="N68" s="83"/>
      <c r="O68" s="114"/>
      <c r="P68" s="83"/>
      <c r="Q68" s="83"/>
      <c r="R68" s="511"/>
    </row>
    <row r="69" spans="1:18" x14ac:dyDescent="0.3">
      <c r="A69" s="911"/>
      <c r="B69" s="895"/>
      <c r="C69" s="511"/>
      <c r="D69" s="511" t="s">
        <v>1009</v>
      </c>
      <c r="E69" s="111">
        <v>900</v>
      </c>
      <c r="F69" s="111">
        <v>1500</v>
      </c>
      <c r="G69" s="112">
        <v>3400</v>
      </c>
      <c r="H69" s="117">
        <v>1.9</v>
      </c>
      <c r="I69" s="118">
        <v>1710</v>
      </c>
      <c r="J69" s="116">
        <v>2000</v>
      </c>
      <c r="K69" s="116"/>
      <c r="L69" s="114">
        <v>2000</v>
      </c>
      <c r="M69" s="83">
        <f t="shared" si="0"/>
        <v>16.959064327485379</v>
      </c>
      <c r="N69" s="83">
        <f t="shared" si="1"/>
        <v>0</v>
      </c>
      <c r="O69" s="114">
        <v>2000</v>
      </c>
      <c r="P69" s="83">
        <f t="shared" si="3"/>
        <v>122.22222222222223</v>
      </c>
      <c r="Q69" s="83"/>
      <c r="R69" s="550"/>
    </row>
    <row r="70" spans="1:18" x14ac:dyDescent="0.3">
      <c r="A70" s="911"/>
      <c r="B70" s="895"/>
      <c r="C70" s="511"/>
      <c r="D70" s="511" t="s">
        <v>1010</v>
      </c>
      <c r="E70" s="111">
        <v>800</v>
      </c>
      <c r="F70" s="111">
        <v>1400</v>
      </c>
      <c r="G70" s="112">
        <v>3200</v>
      </c>
      <c r="H70" s="117">
        <v>2.1</v>
      </c>
      <c r="I70" s="118">
        <v>1680</v>
      </c>
      <c r="J70" s="116">
        <v>1900</v>
      </c>
      <c r="K70" s="116"/>
      <c r="L70" s="120">
        <v>1800</v>
      </c>
      <c r="M70" s="83">
        <f t="shared" si="0"/>
        <v>7.1428571428571423</v>
      </c>
      <c r="N70" s="83">
        <f t="shared" si="1"/>
        <v>-5.2631578947368416</v>
      </c>
      <c r="O70" s="120">
        <v>1500</v>
      </c>
      <c r="P70" s="83">
        <f t="shared" si="3"/>
        <v>87.5</v>
      </c>
      <c r="Q70" s="83"/>
      <c r="R70" s="550"/>
    </row>
    <row r="71" spans="1:18" x14ac:dyDescent="0.3">
      <c r="A71" s="889"/>
      <c r="B71" s="896"/>
      <c r="C71" s="511" t="s">
        <v>1011</v>
      </c>
      <c r="D71" s="511" t="s">
        <v>479</v>
      </c>
      <c r="E71" s="111">
        <v>850</v>
      </c>
      <c r="F71" s="111">
        <v>1400</v>
      </c>
      <c r="G71" s="112">
        <v>3300</v>
      </c>
      <c r="H71" s="117">
        <v>1.8</v>
      </c>
      <c r="I71" s="118">
        <v>1530</v>
      </c>
      <c r="J71" s="116">
        <v>1900</v>
      </c>
      <c r="K71" s="116"/>
      <c r="L71" s="120">
        <v>2000</v>
      </c>
      <c r="M71" s="83">
        <f t="shared" si="0"/>
        <v>30.718954248366014</v>
      </c>
      <c r="N71" s="83">
        <f t="shared" si="1"/>
        <v>5.2631578947368416</v>
      </c>
      <c r="O71" s="120">
        <v>2000</v>
      </c>
      <c r="P71" s="83">
        <f t="shared" si="3"/>
        <v>135.29411764705884</v>
      </c>
      <c r="Q71" s="83"/>
      <c r="R71" s="550"/>
    </row>
    <row r="72" spans="1:18" x14ac:dyDescent="0.3">
      <c r="A72" s="888">
        <v>2</v>
      </c>
      <c r="B72" s="894" t="s">
        <v>1012</v>
      </c>
      <c r="C72" s="511" t="s">
        <v>1013</v>
      </c>
      <c r="D72" s="511" t="s">
        <v>1014</v>
      </c>
      <c r="E72" s="111">
        <v>650</v>
      </c>
      <c r="F72" s="111">
        <v>1200</v>
      </c>
      <c r="G72" s="112">
        <v>3000</v>
      </c>
      <c r="H72" s="117">
        <v>3.2</v>
      </c>
      <c r="I72" s="118">
        <v>2080</v>
      </c>
      <c r="J72" s="116">
        <v>1800</v>
      </c>
      <c r="K72" s="116"/>
      <c r="L72" s="120">
        <v>1200</v>
      </c>
      <c r="M72" s="83">
        <f t="shared" si="0"/>
        <v>-42.307692307692307</v>
      </c>
      <c r="N72" s="83">
        <f t="shared" si="1"/>
        <v>-33.333333333333329</v>
      </c>
      <c r="O72" s="120">
        <v>1200</v>
      </c>
      <c r="P72" s="83">
        <f t="shared" si="3"/>
        <v>84.615384615384613</v>
      </c>
      <c r="Q72" s="83"/>
      <c r="R72" s="550"/>
    </row>
    <row r="73" spans="1:18" x14ac:dyDescent="0.3">
      <c r="A73" s="911"/>
      <c r="B73" s="895"/>
      <c r="C73" s="511" t="s">
        <v>1014</v>
      </c>
      <c r="D73" s="511" t="s">
        <v>1015</v>
      </c>
      <c r="E73" s="111">
        <v>300</v>
      </c>
      <c r="F73" s="111">
        <v>700</v>
      </c>
      <c r="G73" s="112">
        <v>2400</v>
      </c>
      <c r="H73" s="117">
        <v>2.9</v>
      </c>
      <c r="I73" s="118">
        <v>870</v>
      </c>
      <c r="J73" s="116">
        <v>1400</v>
      </c>
      <c r="K73" s="116"/>
      <c r="L73" s="120">
        <v>800</v>
      </c>
      <c r="M73" s="83">
        <f t="shared" si="0"/>
        <v>-8.0459770114942533</v>
      </c>
      <c r="N73" s="83">
        <f t="shared" si="1"/>
        <v>-42.857142857142854</v>
      </c>
      <c r="O73" s="120">
        <v>800</v>
      </c>
      <c r="P73" s="83">
        <f t="shared" si="3"/>
        <v>166.66666666666669</v>
      </c>
      <c r="Q73" s="83"/>
      <c r="R73" s="550"/>
    </row>
    <row r="74" spans="1:18" ht="50.25" customHeight="1" x14ac:dyDescent="0.3">
      <c r="A74" s="911"/>
      <c r="B74" s="895"/>
      <c r="C74" s="511" t="s">
        <v>1017</v>
      </c>
      <c r="D74" s="511" t="s">
        <v>1018</v>
      </c>
      <c r="E74" s="111">
        <v>300</v>
      </c>
      <c r="F74" s="111">
        <v>600</v>
      </c>
      <c r="G74" s="112">
        <v>2400</v>
      </c>
      <c r="H74" s="117">
        <v>2.9</v>
      </c>
      <c r="I74" s="118">
        <v>870</v>
      </c>
      <c r="J74" s="116">
        <v>1200</v>
      </c>
      <c r="K74" s="116"/>
      <c r="L74" s="120">
        <v>700</v>
      </c>
      <c r="M74" s="83">
        <f t="shared" si="0"/>
        <v>-19.540229885057471</v>
      </c>
      <c r="N74" s="83">
        <f t="shared" si="1"/>
        <v>-41.666666666666671</v>
      </c>
      <c r="O74" s="120">
        <v>700</v>
      </c>
      <c r="P74" s="83">
        <f t="shared" si="3"/>
        <v>133.33333333333331</v>
      </c>
      <c r="Q74" s="83"/>
      <c r="R74" s="550"/>
    </row>
    <row r="75" spans="1:18" x14ac:dyDescent="0.3">
      <c r="A75" s="889"/>
      <c r="B75" s="896"/>
      <c r="C75" s="511" t="s">
        <v>1018</v>
      </c>
      <c r="D75" s="511" t="s">
        <v>1019</v>
      </c>
      <c r="E75" s="111">
        <v>200</v>
      </c>
      <c r="F75" s="111">
        <v>400</v>
      </c>
      <c r="G75" s="112">
        <v>1600</v>
      </c>
      <c r="H75" s="117">
        <v>2.1</v>
      </c>
      <c r="I75" s="118">
        <v>420</v>
      </c>
      <c r="J75" s="116">
        <v>900</v>
      </c>
      <c r="K75" s="116"/>
      <c r="L75" s="120">
        <v>600</v>
      </c>
      <c r="M75" s="83">
        <f t="shared" si="0"/>
        <v>42.857142857142854</v>
      </c>
      <c r="N75" s="83">
        <f t="shared" si="1"/>
        <v>-33.333333333333329</v>
      </c>
      <c r="O75" s="120">
        <v>600</v>
      </c>
      <c r="P75" s="83">
        <f t="shared" si="3"/>
        <v>200</v>
      </c>
      <c r="Q75" s="83"/>
      <c r="R75" s="550"/>
    </row>
    <row r="76" spans="1:18" ht="37.5" x14ac:dyDescent="0.3">
      <c r="A76" s="888">
        <v>3</v>
      </c>
      <c r="B76" s="894" t="s">
        <v>1020</v>
      </c>
      <c r="C76" s="511" t="s">
        <v>1021</v>
      </c>
      <c r="D76" s="511" t="s">
        <v>1022</v>
      </c>
      <c r="E76" s="111">
        <v>300</v>
      </c>
      <c r="F76" s="111">
        <v>400</v>
      </c>
      <c r="G76" s="112">
        <v>600</v>
      </c>
      <c r="H76" s="117">
        <v>2.9</v>
      </c>
      <c r="I76" s="118">
        <v>870</v>
      </c>
      <c r="J76" s="116">
        <v>400</v>
      </c>
      <c r="K76" s="116"/>
      <c r="L76" s="120">
        <v>600</v>
      </c>
      <c r="M76" s="83">
        <f t="shared" ref="M76:M139" si="8">(L76-I76)/I76*100</f>
        <v>-31.03448275862069</v>
      </c>
      <c r="N76" s="83">
        <f t="shared" ref="N76:N139" si="9">(L76-J76)/J76*100</f>
        <v>50</v>
      </c>
      <c r="O76" s="120">
        <v>600</v>
      </c>
      <c r="P76" s="83">
        <f t="shared" ref="P76:P139" si="10">(O76-E76)/E76*100</f>
        <v>100</v>
      </c>
      <c r="Q76" s="83"/>
      <c r="R76" s="550"/>
    </row>
    <row r="77" spans="1:18" x14ac:dyDescent="0.3">
      <c r="A77" s="911"/>
      <c r="B77" s="895"/>
      <c r="C77" s="511" t="s">
        <v>1022</v>
      </c>
      <c r="D77" s="511" t="s">
        <v>1023</v>
      </c>
      <c r="E77" s="111">
        <v>300</v>
      </c>
      <c r="F77" s="111">
        <v>350</v>
      </c>
      <c r="G77" s="112">
        <v>600</v>
      </c>
      <c r="H77" s="117">
        <v>2.9</v>
      </c>
      <c r="I77" s="118">
        <v>870</v>
      </c>
      <c r="J77" s="116">
        <v>360</v>
      </c>
      <c r="K77" s="116"/>
      <c r="L77" s="120">
        <v>400</v>
      </c>
      <c r="M77" s="83">
        <f t="shared" si="8"/>
        <v>-54.022988505747129</v>
      </c>
      <c r="N77" s="83">
        <f t="shared" si="9"/>
        <v>11.111111111111111</v>
      </c>
      <c r="O77" s="120">
        <v>400</v>
      </c>
      <c r="P77" s="83">
        <f t="shared" si="10"/>
        <v>33.333333333333329</v>
      </c>
      <c r="Q77" s="83"/>
      <c r="R77" s="550"/>
    </row>
    <row r="78" spans="1:18" x14ac:dyDescent="0.3">
      <c r="A78" s="911"/>
      <c r="B78" s="895"/>
      <c r="C78" s="122" t="s">
        <v>1024</v>
      </c>
      <c r="D78" s="122" t="s">
        <v>1025</v>
      </c>
      <c r="E78" s="111">
        <v>100</v>
      </c>
      <c r="F78" s="111">
        <v>400</v>
      </c>
      <c r="G78" s="112">
        <v>600</v>
      </c>
      <c r="H78" s="117">
        <v>3.7</v>
      </c>
      <c r="I78" s="118">
        <v>370</v>
      </c>
      <c r="J78" s="116">
        <v>400</v>
      </c>
      <c r="K78" s="116"/>
      <c r="L78" s="120">
        <v>300</v>
      </c>
      <c r="M78" s="83">
        <f t="shared" si="8"/>
        <v>-18.918918918918919</v>
      </c>
      <c r="N78" s="83">
        <f t="shared" si="9"/>
        <v>-25</v>
      </c>
      <c r="O78" s="120">
        <v>300</v>
      </c>
      <c r="P78" s="83">
        <f t="shared" si="10"/>
        <v>200</v>
      </c>
      <c r="Q78" s="83"/>
      <c r="R78" s="550"/>
    </row>
    <row r="79" spans="1:18" ht="18.75" customHeight="1" x14ac:dyDescent="0.3">
      <c r="A79" s="889"/>
      <c r="B79" s="896"/>
      <c r="C79" s="122" t="s">
        <v>1025</v>
      </c>
      <c r="D79" s="122" t="s">
        <v>893</v>
      </c>
      <c r="E79" s="111">
        <v>100</v>
      </c>
      <c r="F79" s="111">
        <v>400</v>
      </c>
      <c r="G79" s="112">
        <v>600</v>
      </c>
      <c r="H79" s="117">
        <v>3.7</v>
      </c>
      <c r="I79" s="118">
        <v>370</v>
      </c>
      <c r="J79" s="116">
        <v>400</v>
      </c>
      <c r="K79" s="116"/>
      <c r="L79" s="120">
        <v>400</v>
      </c>
      <c r="M79" s="83">
        <f t="shared" si="8"/>
        <v>8.1081081081081088</v>
      </c>
      <c r="N79" s="83">
        <f t="shared" si="9"/>
        <v>0</v>
      </c>
      <c r="O79" s="120">
        <v>400</v>
      </c>
      <c r="P79" s="83">
        <f t="shared" si="10"/>
        <v>300</v>
      </c>
      <c r="Q79" s="83"/>
      <c r="R79" s="550"/>
    </row>
    <row r="80" spans="1:18" x14ac:dyDescent="0.3">
      <c r="A80" s="888">
        <v>4</v>
      </c>
      <c r="B80" s="894" t="s">
        <v>1026</v>
      </c>
      <c r="C80" s="511" t="s">
        <v>1027</v>
      </c>
      <c r="D80" s="122" t="s">
        <v>1028</v>
      </c>
      <c r="E80" s="111">
        <v>150</v>
      </c>
      <c r="F80" s="111">
        <v>400</v>
      </c>
      <c r="G80" s="112">
        <v>1200</v>
      </c>
      <c r="H80" s="117">
        <v>2.7</v>
      </c>
      <c r="I80" s="118">
        <v>405</v>
      </c>
      <c r="J80" s="116">
        <v>500</v>
      </c>
      <c r="K80" s="116"/>
      <c r="L80" s="120">
        <v>350</v>
      </c>
      <c r="M80" s="83">
        <f t="shared" si="8"/>
        <v>-13.580246913580247</v>
      </c>
      <c r="N80" s="83">
        <f t="shared" si="9"/>
        <v>-30</v>
      </c>
      <c r="O80" s="120">
        <v>350</v>
      </c>
      <c r="P80" s="83">
        <f t="shared" si="10"/>
        <v>133.33333333333331</v>
      </c>
      <c r="Q80" s="83"/>
      <c r="R80" s="550"/>
    </row>
    <row r="81" spans="1:18" x14ac:dyDescent="0.3">
      <c r="A81" s="911"/>
      <c r="B81" s="895"/>
      <c r="C81" s="511" t="s">
        <v>1029</v>
      </c>
      <c r="D81" s="511" t="s">
        <v>1030</v>
      </c>
      <c r="E81" s="111">
        <v>400</v>
      </c>
      <c r="F81" s="111">
        <v>1000</v>
      </c>
      <c r="G81" s="112">
        <v>1800</v>
      </c>
      <c r="H81" s="117">
        <v>2</v>
      </c>
      <c r="I81" s="118">
        <v>800</v>
      </c>
      <c r="J81" s="116">
        <v>1100</v>
      </c>
      <c r="K81" s="116"/>
      <c r="L81" s="120">
        <v>1000</v>
      </c>
      <c r="M81" s="83">
        <f t="shared" si="8"/>
        <v>25</v>
      </c>
      <c r="N81" s="83">
        <f t="shared" si="9"/>
        <v>-9.0909090909090917</v>
      </c>
      <c r="O81" s="120">
        <v>1000</v>
      </c>
      <c r="P81" s="83">
        <f t="shared" si="10"/>
        <v>150</v>
      </c>
      <c r="Q81" s="83"/>
      <c r="R81" s="550"/>
    </row>
    <row r="82" spans="1:18" x14ac:dyDescent="0.3">
      <c r="A82" s="889"/>
      <c r="B82" s="896"/>
      <c r="C82" s="511" t="s">
        <v>1031</v>
      </c>
      <c r="D82" s="511" t="s">
        <v>1032</v>
      </c>
      <c r="E82" s="111">
        <v>200</v>
      </c>
      <c r="F82" s="111">
        <v>400</v>
      </c>
      <c r="G82" s="112">
        <v>1000</v>
      </c>
      <c r="H82" s="117">
        <v>3.8</v>
      </c>
      <c r="I82" s="118">
        <v>760</v>
      </c>
      <c r="J82" s="116">
        <v>600</v>
      </c>
      <c r="K82" s="116"/>
      <c r="L82" s="120">
        <v>500</v>
      </c>
      <c r="M82" s="83">
        <f t="shared" si="8"/>
        <v>-34.210526315789473</v>
      </c>
      <c r="N82" s="83">
        <f t="shared" si="9"/>
        <v>-16.666666666666664</v>
      </c>
      <c r="O82" s="120">
        <v>500</v>
      </c>
      <c r="P82" s="83">
        <f t="shared" si="10"/>
        <v>150</v>
      </c>
      <c r="Q82" s="83"/>
      <c r="R82" s="550"/>
    </row>
    <row r="83" spans="1:18" x14ac:dyDescent="0.3">
      <c r="A83" s="888">
        <v>5</v>
      </c>
      <c r="B83" s="894" t="s">
        <v>1033</v>
      </c>
      <c r="C83" s="511" t="s">
        <v>1034</v>
      </c>
      <c r="D83" s="511" t="s">
        <v>1035</v>
      </c>
      <c r="E83" s="111">
        <v>150</v>
      </c>
      <c r="F83" s="111">
        <v>250</v>
      </c>
      <c r="G83" s="112">
        <v>600</v>
      </c>
      <c r="H83" s="117">
        <v>2.4</v>
      </c>
      <c r="I83" s="118">
        <v>360</v>
      </c>
      <c r="J83" s="116">
        <v>360</v>
      </c>
      <c r="K83" s="116"/>
      <c r="L83" s="120">
        <v>300</v>
      </c>
      <c r="M83" s="83">
        <f t="shared" si="8"/>
        <v>-16.666666666666664</v>
      </c>
      <c r="N83" s="83">
        <f t="shared" si="9"/>
        <v>-16.666666666666664</v>
      </c>
      <c r="O83" s="120">
        <v>300</v>
      </c>
      <c r="P83" s="83">
        <f t="shared" si="10"/>
        <v>100</v>
      </c>
      <c r="Q83" s="83"/>
      <c r="R83" s="550"/>
    </row>
    <row r="84" spans="1:18" x14ac:dyDescent="0.3">
      <c r="A84" s="911"/>
      <c r="B84" s="895"/>
      <c r="C84" s="511" t="s">
        <v>1036</v>
      </c>
      <c r="D84" s="511" t="s">
        <v>1037</v>
      </c>
      <c r="E84" s="111">
        <v>150</v>
      </c>
      <c r="F84" s="111">
        <v>250</v>
      </c>
      <c r="G84" s="112">
        <v>1000</v>
      </c>
      <c r="H84" s="117">
        <v>4.0999999999999996</v>
      </c>
      <c r="I84" s="118">
        <v>615</v>
      </c>
      <c r="J84" s="116">
        <v>600</v>
      </c>
      <c r="K84" s="116"/>
      <c r="L84" s="120">
        <v>300</v>
      </c>
      <c r="M84" s="83">
        <f t="shared" si="8"/>
        <v>-51.219512195121951</v>
      </c>
      <c r="N84" s="83">
        <f t="shared" si="9"/>
        <v>-50</v>
      </c>
      <c r="O84" s="120">
        <v>300</v>
      </c>
      <c r="P84" s="83">
        <f t="shared" si="10"/>
        <v>100</v>
      </c>
      <c r="Q84" s="83"/>
      <c r="R84" s="550"/>
    </row>
    <row r="85" spans="1:18" x14ac:dyDescent="0.3">
      <c r="A85" s="889"/>
      <c r="B85" s="896"/>
      <c r="C85" s="511" t="s">
        <v>1038</v>
      </c>
      <c r="D85" s="511"/>
      <c r="E85" s="111">
        <v>90</v>
      </c>
      <c r="F85" s="111">
        <v>250</v>
      </c>
      <c r="G85" s="112">
        <v>1000</v>
      </c>
      <c r="H85" s="117">
        <v>4.4000000000000004</v>
      </c>
      <c r="I85" s="118">
        <v>396.00000000000006</v>
      </c>
      <c r="J85" s="116">
        <v>600</v>
      </c>
      <c r="K85" s="116"/>
      <c r="L85" s="120">
        <v>300</v>
      </c>
      <c r="M85" s="83">
        <f t="shared" si="8"/>
        <v>-24.242424242424253</v>
      </c>
      <c r="N85" s="83">
        <f t="shared" si="9"/>
        <v>-50</v>
      </c>
      <c r="O85" s="120">
        <v>300</v>
      </c>
      <c r="P85" s="83">
        <f t="shared" si="10"/>
        <v>233.33333333333334</v>
      </c>
      <c r="Q85" s="83"/>
      <c r="R85" s="550"/>
    </row>
    <row r="86" spans="1:18" ht="37.5" x14ac:dyDescent="0.25">
      <c r="A86" s="505">
        <v>6</v>
      </c>
      <c r="B86" s="506" t="s">
        <v>1039</v>
      </c>
      <c r="C86" s="511" t="s">
        <v>1040</v>
      </c>
      <c r="D86" s="511" t="s">
        <v>1041</v>
      </c>
      <c r="E86" s="111"/>
      <c r="F86" s="111">
        <v>300</v>
      </c>
      <c r="G86" s="112">
        <v>600</v>
      </c>
      <c r="H86" s="83"/>
      <c r="I86" s="83"/>
      <c r="J86" s="116">
        <v>360</v>
      </c>
      <c r="K86" s="116"/>
      <c r="L86" s="120">
        <v>300</v>
      </c>
      <c r="M86" s="83"/>
      <c r="N86" s="83">
        <f t="shared" si="9"/>
        <v>-16.666666666666664</v>
      </c>
      <c r="O86" s="120">
        <v>300</v>
      </c>
      <c r="P86" s="83"/>
      <c r="Q86" s="83"/>
      <c r="R86" s="511" t="s">
        <v>131</v>
      </c>
    </row>
    <row r="87" spans="1:18" ht="37.5" x14ac:dyDescent="0.25">
      <c r="A87" s="505">
        <v>7</v>
      </c>
      <c r="B87" s="506" t="s">
        <v>1042</v>
      </c>
      <c r="C87" s="511" t="s">
        <v>1043</v>
      </c>
      <c r="D87" s="511" t="s">
        <v>1044</v>
      </c>
      <c r="E87" s="111"/>
      <c r="F87" s="111">
        <v>300</v>
      </c>
      <c r="G87" s="112">
        <v>600</v>
      </c>
      <c r="H87" s="83"/>
      <c r="I87" s="83"/>
      <c r="J87" s="116">
        <v>360</v>
      </c>
      <c r="K87" s="116"/>
      <c r="L87" s="120">
        <v>300</v>
      </c>
      <c r="M87" s="83"/>
      <c r="N87" s="83">
        <f t="shared" si="9"/>
        <v>-16.666666666666664</v>
      </c>
      <c r="O87" s="120">
        <v>300</v>
      </c>
      <c r="P87" s="83"/>
      <c r="Q87" s="83"/>
      <c r="R87" s="511" t="s">
        <v>131</v>
      </c>
    </row>
    <row r="88" spans="1:18" ht="37.5" x14ac:dyDescent="0.3">
      <c r="A88" s="505">
        <v>8</v>
      </c>
      <c r="B88" s="506" t="s">
        <v>1045</v>
      </c>
      <c r="C88" s="511" t="s">
        <v>254</v>
      </c>
      <c r="D88" s="511"/>
      <c r="E88" s="111">
        <v>600</v>
      </c>
      <c r="F88" s="111">
        <v>700</v>
      </c>
      <c r="G88" s="112">
        <v>1800</v>
      </c>
      <c r="H88" s="117">
        <v>1.9</v>
      </c>
      <c r="I88" s="118">
        <v>1140</v>
      </c>
      <c r="J88" s="116">
        <v>1000</v>
      </c>
      <c r="K88" s="116"/>
      <c r="L88" s="114">
        <v>1000</v>
      </c>
      <c r="M88" s="83">
        <f t="shared" si="8"/>
        <v>-12.280701754385964</v>
      </c>
      <c r="N88" s="83">
        <f t="shared" si="9"/>
        <v>0</v>
      </c>
      <c r="O88" s="114">
        <v>1000</v>
      </c>
      <c r="P88" s="83">
        <f t="shared" si="10"/>
        <v>66.666666666666657</v>
      </c>
      <c r="Q88" s="83"/>
      <c r="R88" s="550"/>
    </row>
    <row r="89" spans="1:18" x14ac:dyDescent="0.3">
      <c r="A89" s="505">
        <v>9</v>
      </c>
      <c r="B89" s="123" t="s">
        <v>1020</v>
      </c>
      <c r="C89" s="511" t="s">
        <v>1005</v>
      </c>
      <c r="D89" s="511" t="s">
        <v>1046</v>
      </c>
      <c r="E89" s="111">
        <v>250</v>
      </c>
      <c r="F89" s="111">
        <v>350</v>
      </c>
      <c r="G89" s="112">
        <v>650</v>
      </c>
      <c r="H89" s="117">
        <v>1.9</v>
      </c>
      <c r="I89" s="118">
        <v>400</v>
      </c>
      <c r="J89" s="116">
        <v>390</v>
      </c>
      <c r="K89" s="116"/>
      <c r="L89" s="120">
        <v>400</v>
      </c>
      <c r="M89" s="83">
        <f t="shared" si="8"/>
        <v>0</v>
      </c>
      <c r="N89" s="83">
        <f t="shared" si="9"/>
        <v>2.5641025641025639</v>
      </c>
      <c r="O89" s="120">
        <v>400</v>
      </c>
      <c r="P89" s="83">
        <f t="shared" si="10"/>
        <v>60</v>
      </c>
      <c r="Q89" s="83"/>
      <c r="R89" s="550"/>
    </row>
    <row r="90" spans="1:18" ht="42.75" customHeight="1" x14ac:dyDescent="0.3">
      <c r="A90" s="505">
        <v>10</v>
      </c>
      <c r="B90" s="506" t="s">
        <v>1047</v>
      </c>
      <c r="C90" s="511" t="s">
        <v>1013</v>
      </c>
      <c r="D90" s="511" t="s">
        <v>33</v>
      </c>
      <c r="E90" s="111">
        <v>300</v>
      </c>
      <c r="F90" s="111">
        <v>450</v>
      </c>
      <c r="G90" s="112">
        <v>600</v>
      </c>
      <c r="H90" s="117">
        <v>1.8</v>
      </c>
      <c r="I90" s="118">
        <v>540</v>
      </c>
      <c r="J90" s="116">
        <v>450</v>
      </c>
      <c r="K90" s="116"/>
      <c r="L90" s="120">
        <v>600</v>
      </c>
      <c r="M90" s="83">
        <f t="shared" si="8"/>
        <v>11.111111111111111</v>
      </c>
      <c r="N90" s="83">
        <f t="shared" si="9"/>
        <v>33.333333333333329</v>
      </c>
      <c r="O90" s="120">
        <v>600</v>
      </c>
      <c r="P90" s="83">
        <f t="shared" si="10"/>
        <v>100</v>
      </c>
      <c r="Q90" s="83"/>
      <c r="R90" s="550"/>
    </row>
    <row r="91" spans="1:18" x14ac:dyDescent="0.3">
      <c r="A91" s="505">
        <v>11</v>
      </c>
      <c r="B91" s="125" t="s">
        <v>1020</v>
      </c>
      <c r="C91" s="511" t="s">
        <v>1013</v>
      </c>
      <c r="D91" s="511" t="s">
        <v>1048</v>
      </c>
      <c r="E91" s="111">
        <v>250</v>
      </c>
      <c r="F91" s="111">
        <v>350</v>
      </c>
      <c r="G91" s="112">
        <v>600</v>
      </c>
      <c r="H91" s="117">
        <v>1.6</v>
      </c>
      <c r="I91" s="118">
        <v>400</v>
      </c>
      <c r="J91" s="116">
        <v>360</v>
      </c>
      <c r="K91" s="116"/>
      <c r="L91" s="120">
        <v>450</v>
      </c>
      <c r="M91" s="83">
        <f t="shared" si="8"/>
        <v>12.5</v>
      </c>
      <c r="N91" s="83">
        <f t="shared" si="9"/>
        <v>25</v>
      </c>
      <c r="O91" s="120">
        <v>450</v>
      </c>
      <c r="P91" s="83">
        <f t="shared" si="10"/>
        <v>80</v>
      </c>
      <c r="Q91" s="83"/>
      <c r="R91" s="550"/>
    </row>
    <row r="92" spans="1:18" ht="18.75" customHeight="1" x14ac:dyDescent="0.3">
      <c r="A92" s="888">
        <v>12</v>
      </c>
      <c r="B92" s="894" t="s">
        <v>1049</v>
      </c>
      <c r="C92" s="511" t="s">
        <v>1032</v>
      </c>
      <c r="D92" s="125" t="s">
        <v>1050</v>
      </c>
      <c r="E92" s="111">
        <v>100</v>
      </c>
      <c r="F92" s="111">
        <v>400</v>
      </c>
      <c r="G92" s="112">
        <v>600</v>
      </c>
      <c r="H92" s="117">
        <v>2.4</v>
      </c>
      <c r="I92" s="118">
        <v>240</v>
      </c>
      <c r="J92" s="116">
        <v>400</v>
      </c>
      <c r="K92" s="116"/>
      <c r="L92" s="114">
        <v>400</v>
      </c>
      <c r="M92" s="83">
        <f t="shared" si="8"/>
        <v>66.666666666666657</v>
      </c>
      <c r="N92" s="83">
        <f t="shared" si="9"/>
        <v>0</v>
      </c>
      <c r="O92" s="114">
        <v>400</v>
      </c>
      <c r="P92" s="83">
        <f t="shared" si="10"/>
        <v>300</v>
      </c>
      <c r="Q92" s="83"/>
      <c r="R92" s="550"/>
    </row>
    <row r="93" spans="1:18" x14ac:dyDescent="0.3">
      <c r="A93" s="889"/>
      <c r="B93" s="896"/>
      <c r="C93" s="125" t="s">
        <v>1050</v>
      </c>
      <c r="D93" s="511" t="s">
        <v>1051</v>
      </c>
      <c r="E93" s="111">
        <v>100</v>
      </c>
      <c r="F93" s="111">
        <v>300</v>
      </c>
      <c r="G93" s="112">
        <v>600</v>
      </c>
      <c r="H93" s="117">
        <v>2.4</v>
      </c>
      <c r="I93" s="118">
        <v>240</v>
      </c>
      <c r="J93" s="116">
        <v>360</v>
      </c>
      <c r="K93" s="116"/>
      <c r="L93" s="120">
        <v>300</v>
      </c>
      <c r="M93" s="83">
        <f t="shared" si="8"/>
        <v>25</v>
      </c>
      <c r="N93" s="83">
        <f t="shared" si="9"/>
        <v>-16.666666666666664</v>
      </c>
      <c r="O93" s="120">
        <v>300</v>
      </c>
      <c r="P93" s="83">
        <f t="shared" si="10"/>
        <v>200</v>
      </c>
      <c r="Q93" s="83"/>
      <c r="R93" s="550"/>
    </row>
    <row r="94" spans="1:18" x14ac:dyDescent="0.25">
      <c r="A94" s="505">
        <v>13</v>
      </c>
      <c r="B94" s="506" t="s">
        <v>1052</v>
      </c>
      <c r="C94" s="511" t="s">
        <v>254</v>
      </c>
      <c r="D94" s="511" t="s">
        <v>1053</v>
      </c>
      <c r="E94" s="111"/>
      <c r="F94" s="111">
        <v>300</v>
      </c>
      <c r="G94" s="112">
        <v>300</v>
      </c>
      <c r="H94" s="117"/>
      <c r="I94" s="83"/>
      <c r="J94" s="116">
        <v>300</v>
      </c>
      <c r="K94" s="116"/>
      <c r="L94" s="120">
        <v>400</v>
      </c>
      <c r="M94" s="83"/>
      <c r="N94" s="83">
        <f t="shared" si="9"/>
        <v>33.333333333333329</v>
      </c>
      <c r="O94" s="120">
        <v>400</v>
      </c>
      <c r="P94" s="83"/>
      <c r="Q94" s="83"/>
      <c r="R94" s="511" t="s">
        <v>131</v>
      </c>
    </row>
    <row r="95" spans="1:18" ht="44.25" customHeight="1" x14ac:dyDescent="0.25">
      <c r="A95" s="505">
        <v>14</v>
      </c>
      <c r="B95" s="506" t="s">
        <v>1054</v>
      </c>
      <c r="C95" s="511" t="s">
        <v>1055</v>
      </c>
      <c r="D95" s="511" t="s">
        <v>22</v>
      </c>
      <c r="E95" s="111"/>
      <c r="F95" s="111">
        <v>300</v>
      </c>
      <c r="G95" s="112">
        <v>350</v>
      </c>
      <c r="H95" s="117"/>
      <c r="I95" s="83"/>
      <c r="J95" s="116">
        <v>300</v>
      </c>
      <c r="K95" s="116"/>
      <c r="L95" s="114">
        <v>300</v>
      </c>
      <c r="M95" s="83"/>
      <c r="N95" s="83">
        <f t="shared" si="9"/>
        <v>0</v>
      </c>
      <c r="O95" s="114">
        <v>300</v>
      </c>
      <c r="P95" s="83"/>
      <c r="Q95" s="83"/>
      <c r="R95" s="511" t="s">
        <v>131</v>
      </c>
    </row>
    <row r="96" spans="1:18" ht="37.5" x14ac:dyDescent="0.3">
      <c r="A96" s="505">
        <v>15</v>
      </c>
      <c r="B96" s="506" t="s">
        <v>45</v>
      </c>
      <c r="C96" s="511"/>
      <c r="D96" s="511"/>
      <c r="E96" s="111">
        <v>90</v>
      </c>
      <c r="F96" s="111">
        <v>150</v>
      </c>
      <c r="G96" s="112">
        <v>200</v>
      </c>
      <c r="H96" s="117">
        <v>2.8</v>
      </c>
      <c r="I96" s="118">
        <v>251.99999999999997</v>
      </c>
      <c r="J96" s="116">
        <v>150</v>
      </c>
      <c r="K96" s="116"/>
      <c r="L96" s="114">
        <v>150</v>
      </c>
      <c r="M96" s="83">
        <f t="shared" si="8"/>
        <v>-40.476190476190474</v>
      </c>
      <c r="N96" s="83">
        <f t="shared" si="9"/>
        <v>0</v>
      </c>
      <c r="O96" s="114">
        <v>90</v>
      </c>
      <c r="P96" s="83">
        <f t="shared" si="10"/>
        <v>0</v>
      </c>
      <c r="Q96" s="83"/>
      <c r="R96" s="550"/>
    </row>
    <row r="97" spans="1:18" x14ac:dyDescent="0.3">
      <c r="A97" s="126" t="s">
        <v>61</v>
      </c>
      <c r="B97" s="127" t="s">
        <v>478</v>
      </c>
      <c r="C97" s="128"/>
      <c r="D97" s="128"/>
      <c r="E97" s="129"/>
      <c r="F97" s="129"/>
      <c r="G97" s="130"/>
      <c r="H97" s="131"/>
      <c r="I97" s="83"/>
      <c r="J97" s="116"/>
      <c r="K97" s="116"/>
      <c r="L97" s="114"/>
      <c r="M97" s="83"/>
      <c r="N97" s="83"/>
      <c r="O97" s="114"/>
      <c r="P97" s="83"/>
      <c r="Q97" s="83"/>
      <c r="R97" s="128"/>
    </row>
    <row r="98" spans="1:18" x14ac:dyDescent="0.3">
      <c r="A98" s="888">
        <v>1</v>
      </c>
      <c r="B98" s="900" t="s">
        <v>256</v>
      </c>
      <c r="C98" s="503" t="s">
        <v>479</v>
      </c>
      <c r="D98" s="503" t="s">
        <v>480</v>
      </c>
      <c r="E98" s="132">
        <v>1200</v>
      </c>
      <c r="F98" s="132">
        <v>1300</v>
      </c>
      <c r="G98" s="133">
        <v>2700</v>
      </c>
      <c r="H98" s="131">
        <v>1.6</v>
      </c>
      <c r="I98" s="83">
        <v>1920</v>
      </c>
      <c r="J98" s="116">
        <v>1600</v>
      </c>
      <c r="K98" s="116"/>
      <c r="L98" s="120">
        <v>2000</v>
      </c>
      <c r="M98" s="83">
        <f t="shared" si="8"/>
        <v>4.1666666666666661</v>
      </c>
      <c r="N98" s="83">
        <f t="shared" si="9"/>
        <v>25</v>
      </c>
      <c r="O98" s="120">
        <v>2000</v>
      </c>
      <c r="P98" s="83">
        <f t="shared" si="10"/>
        <v>66.666666666666657</v>
      </c>
      <c r="Q98" s="83"/>
      <c r="R98" s="550"/>
    </row>
    <row r="99" spans="1:18" x14ac:dyDescent="0.3">
      <c r="A99" s="911"/>
      <c r="B99" s="900"/>
      <c r="C99" s="503" t="s">
        <v>480</v>
      </c>
      <c r="D99" s="503" t="s">
        <v>481</v>
      </c>
      <c r="E99" s="132">
        <v>2000</v>
      </c>
      <c r="F99" s="132">
        <v>2300</v>
      </c>
      <c r="G99" s="133">
        <v>7100</v>
      </c>
      <c r="H99" s="131">
        <v>2.5</v>
      </c>
      <c r="I99" s="83">
        <v>5000</v>
      </c>
      <c r="J99" s="116">
        <v>3000</v>
      </c>
      <c r="K99" s="116"/>
      <c r="L99" s="120">
        <v>4000</v>
      </c>
      <c r="M99" s="83">
        <f t="shared" si="8"/>
        <v>-20</v>
      </c>
      <c r="N99" s="83">
        <f t="shared" si="9"/>
        <v>33.333333333333329</v>
      </c>
      <c r="O99" s="120">
        <v>4000</v>
      </c>
      <c r="P99" s="83">
        <f t="shared" si="10"/>
        <v>100</v>
      </c>
      <c r="Q99" s="83"/>
      <c r="R99" s="550"/>
    </row>
    <row r="100" spans="1:18" ht="29.25" customHeight="1" x14ac:dyDescent="0.3">
      <c r="A100" s="911"/>
      <c r="B100" s="900"/>
      <c r="C100" s="503" t="s">
        <v>481</v>
      </c>
      <c r="D100" s="503" t="s">
        <v>482</v>
      </c>
      <c r="E100" s="132">
        <v>2500</v>
      </c>
      <c r="F100" s="132">
        <v>3000</v>
      </c>
      <c r="G100" s="133">
        <v>9700</v>
      </c>
      <c r="H100" s="131">
        <v>2.7</v>
      </c>
      <c r="I100" s="83">
        <v>6750</v>
      </c>
      <c r="J100" s="116">
        <v>3700</v>
      </c>
      <c r="K100" s="116"/>
      <c r="L100" s="120">
        <v>6000</v>
      </c>
      <c r="M100" s="83">
        <f t="shared" si="8"/>
        <v>-11.111111111111111</v>
      </c>
      <c r="N100" s="83">
        <f t="shared" si="9"/>
        <v>62.162162162162161</v>
      </c>
      <c r="O100" s="120">
        <v>6000</v>
      </c>
      <c r="P100" s="83">
        <f t="shared" si="10"/>
        <v>140</v>
      </c>
      <c r="Q100" s="83"/>
      <c r="R100" s="550"/>
    </row>
    <row r="101" spans="1:18" x14ac:dyDescent="0.3">
      <c r="A101" s="911"/>
      <c r="B101" s="900"/>
      <c r="C101" s="503" t="s">
        <v>482</v>
      </c>
      <c r="D101" s="503" t="s">
        <v>483</v>
      </c>
      <c r="E101" s="132">
        <v>2000</v>
      </c>
      <c r="F101" s="132">
        <v>2500</v>
      </c>
      <c r="G101" s="133">
        <v>7400</v>
      </c>
      <c r="H101" s="131">
        <v>2.6</v>
      </c>
      <c r="I101" s="83">
        <v>5200</v>
      </c>
      <c r="J101" s="116">
        <v>3200</v>
      </c>
      <c r="K101" s="116"/>
      <c r="L101" s="120">
        <v>4000</v>
      </c>
      <c r="M101" s="83">
        <f t="shared" si="8"/>
        <v>-23.076923076923077</v>
      </c>
      <c r="N101" s="83">
        <f t="shared" si="9"/>
        <v>25</v>
      </c>
      <c r="O101" s="120">
        <v>4000</v>
      </c>
      <c r="P101" s="83">
        <f t="shared" si="10"/>
        <v>100</v>
      </c>
      <c r="Q101" s="83"/>
      <c r="R101" s="550"/>
    </row>
    <row r="102" spans="1:18" ht="45" customHeight="1" x14ac:dyDescent="0.3">
      <c r="A102" s="911"/>
      <c r="B102" s="900"/>
      <c r="C102" s="503" t="s">
        <v>483</v>
      </c>
      <c r="D102" s="503" t="s">
        <v>484</v>
      </c>
      <c r="E102" s="135">
        <v>700</v>
      </c>
      <c r="F102" s="135">
        <v>1100</v>
      </c>
      <c r="G102" s="133">
        <v>2900</v>
      </c>
      <c r="H102" s="131">
        <v>2.9</v>
      </c>
      <c r="I102" s="83">
        <v>2030</v>
      </c>
      <c r="J102" s="116">
        <v>1500</v>
      </c>
      <c r="K102" s="116"/>
      <c r="L102" s="120">
        <v>2000</v>
      </c>
      <c r="M102" s="83">
        <f t="shared" si="8"/>
        <v>-1.4778325123152709</v>
      </c>
      <c r="N102" s="83">
        <f t="shared" si="9"/>
        <v>33.333333333333329</v>
      </c>
      <c r="O102" s="120">
        <v>2000</v>
      </c>
      <c r="P102" s="83">
        <f t="shared" si="10"/>
        <v>185.71428571428572</v>
      </c>
      <c r="Q102" s="83"/>
      <c r="R102" s="550"/>
    </row>
    <row r="103" spans="1:18" ht="66" customHeight="1" x14ac:dyDescent="0.3">
      <c r="A103" s="911"/>
      <c r="B103" s="900" t="s">
        <v>256</v>
      </c>
      <c r="C103" s="503" t="s">
        <v>484</v>
      </c>
      <c r="D103" s="503" t="s">
        <v>485</v>
      </c>
      <c r="E103" s="135">
        <v>890</v>
      </c>
      <c r="F103" s="132">
        <v>1200</v>
      </c>
      <c r="G103" s="133">
        <v>2500</v>
      </c>
      <c r="H103" s="131">
        <v>2</v>
      </c>
      <c r="I103" s="83">
        <v>1780</v>
      </c>
      <c r="J103" s="116">
        <v>1600</v>
      </c>
      <c r="K103" s="116"/>
      <c r="L103" s="120">
        <v>3000</v>
      </c>
      <c r="M103" s="83">
        <f t="shared" si="8"/>
        <v>68.539325842696627</v>
      </c>
      <c r="N103" s="83">
        <f t="shared" si="9"/>
        <v>87.5</v>
      </c>
      <c r="O103" s="120">
        <v>3000</v>
      </c>
      <c r="P103" s="83">
        <f t="shared" si="10"/>
        <v>237.07865168539323</v>
      </c>
      <c r="Q103" s="83"/>
      <c r="R103" s="550"/>
    </row>
    <row r="104" spans="1:18" ht="63.75" customHeight="1" x14ac:dyDescent="0.3">
      <c r="A104" s="911"/>
      <c r="B104" s="900"/>
      <c r="C104" s="503" t="s">
        <v>485</v>
      </c>
      <c r="D104" s="503" t="s">
        <v>486</v>
      </c>
      <c r="E104" s="135">
        <v>650</v>
      </c>
      <c r="F104" s="135">
        <v>1100</v>
      </c>
      <c r="G104" s="133">
        <v>2200</v>
      </c>
      <c r="H104" s="131">
        <v>2.4</v>
      </c>
      <c r="I104" s="83">
        <v>1560</v>
      </c>
      <c r="J104" s="116">
        <v>1300</v>
      </c>
      <c r="K104" s="116"/>
      <c r="L104" s="120">
        <v>2500</v>
      </c>
      <c r="M104" s="83">
        <f t="shared" si="8"/>
        <v>60.256410256410255</v>
      </c>
      <c r="N104" s="83">
        <f t="shared" si="9"/>
        <v>92.307692307692307</v>
      </c>
      <c r="O104" s="120">
        <v>2500</v>
      </c>
      <c r="P104" s="83">
        <f t="shared" si="10"/>
        <v>284.61538461538464</v>
      </c>
      <c r="Q104" s="83"/>
      <c r="R104" s="550"/>
    </row>
    <row r="105" spans="1:18" ht="68.25" customHeight="1" x14ac:dyDescent="0.3">
      <c r="A105" s="911"/>
      <c r="B105" s="900"/>
      <c r="C105" s="503" t="s">
        <v>486</v>
      </c>
      <c r="D105" s="503" t="s">
        <v>389</v>
      </c>
      <c r="E105" s="135">
        <v>950</v>
      </c>
      <c r="F105" s="132">
        <v>1200</v>
      </c>
      <c r="G105" s="133">
        <v>2700</v>
      </c>
      <c r="H105" s="131">
        <v>2</v>
      </c>
      <c r="I105" s="83">
        <v>1900</v>
      </c>
      <c r="J105" s="116">
        <v>1600</v>
      </c>
      <c r="K105" s="116"/>
      <c r="L105" s="120">
        <v>3000</v>
      </c>
      <c r="M105" s="83">
        <f t="shared" si="8"/>
        <v>57.894736842105267</v>
      </c>
      <c r="N105" s="83">
        <f t="shared" si="9"/>
        <v>87.5</v>
      </c>
      <c r="O105" s="120">
        <v>3000</v>
      </c>
      <c r="P105" s="83">
        <f t="shared" si="10"/>
        <v>215.78947368421052</v>
      </c>
      <c r="Q105" s="83"/>
      <c r="R105" s="550"/>
    </row>
    <row r="106" spans="1:18" ht="63" customHeight="1" x14ac:dyDescent="0.3">
      <c r="A106" s="911"/>
      <c r="B106" s="900"/>
      <c r="C106" s="503" t="s">
        <v>389</v>
      </c>
      <c r="D106" s="503" t="s">
        <v>299</v>
      </c>
      <c r="E106" s="135">
        <v>690</v>
      </c>
      <c r="F106" s="135">
        <v>1100</v>
      </c>
      <c r="G106" s="133">
        <v>2000</v>
      </c>
      <c r="H106" s="131">
        <v>2</v>
      </c>
      <c r="I106" s="83">
        <v>1380</v>
      </c>
      <c r="J106" s="116">
        <v>1200</v>
      </c>
      <c r="K106" s="116"/>
      <c r="L106" s="120">
        <v>1000</v>
      </c>
      <c r="M106" s="83">
        <f t="shared" si="8"/>
        <v>-27.536231884057973</v>
      </c>
      <c r="N106" s="83">
        <f t="shared" si="9"/>
        <v>-16.666666666666664</v>
      </c>
      <c r="O106" s="120">
        <v>1000</v>
      </c>
      <c r="P106" s="83">
        <f t="shared" si="10"/>
        <v>44.927536231884055</v>
      </c>
      <c r="Q106" s="83"/>
      <c r="R106" s="550"/>
    </row>
    <row r="107" spans="1:18" x14ac:dyDescent="0.3">
      <c r="A107" s="889"/>
      <c r="B107" s="900"/>
      <c r="C107" s="503" t="s">
        <v>440</v>
      </c>
      <c r="D107" s="503" t="s">
        <v>300</v>
      </c>
      <c r="E107" s="104">
        <v>600</v>
      </c>
      <c r="F107" s="104">
        <v>780</v>
      </c>
      <c r="G107" s="133">
        <v>1100</v>
      </c>
      <c r="H107" s="131">
        <v>1.3</v>
      </c>
      <c r="I107" s="83">
        <v>780</v>
      </c>
      <c r="J107" s="116">
        <v>780</v>
      </c>
      <c r="K107" s="116"/>
      <c r="L107" s="120">
        <v>900</v>
      </c>
      <c r="M107" s="83">
        <f t="shared" si="8"/>
        <v>15.384615384615385</v>
      </c>
      <c r="N107" s="83">
        <f t="shared" si="9"/>
        <v>15.384615384615385</v>
      </c>
      <c r="O107" s="120">
        <v>900</v>
      </c>
      <c r="P107" s="83">
        <f t="shared" si="10"/>
        <v>50</v>
      </c>
      <c r="Q107" s="83"/>
      <c r="R107" s="550"/>
    </row>
    <row r="108" spans="1:18" ht="18.75" customHeight="1" x14ac:dyDescent="0.3">
      <c r="A108" s="505">
        <v>2</v>
      </c>
      <c r="B108" s="886" t="s">
        <v>487</v>
      </c>
      <c r="C108" s="890"/>
      <c r="D108" s="887"/>
      <c r="E108" s="135"/>
      <c r="F108" s="135"/>
      <c r="G108" s="133"/>
      <c r="H108" s="83"/>
      <c r="I108" s="83"/>
      <c r="J108" s="116"/>
      <c r="K108" s="116"/>
      <c r="L108" s="120"/>
      <c r="M108" s="83"/>
      <c r="N108" s="83"/>
      <c r="O108" s="120"/>
      <c r="P108" s="83"/>
      <c r="Q108" s="83"/>
      <c r="R108" s="550"/>
    </row>
    <row r="109" spans="1:18" ht="42" customHeight="1" x14ac:dyDescent="0.3">
      <c r="A109" s="888" t="s">
        <v>237</v>
      </c>
      <c r="B109" s="880" t="s">
        <v>488</v>
      </c>
      <c r="C109" s="503" t="s">
        <v>489</v>
      </c>
      <c r="D109" s="503" t="s">
        <v>1056</v>
      </c>
      <c r="E109" s="135">
        <v>900</v>
      </c>
      <c r="F109" s="132">
        <v>1600</v>
      </c>
      <c r="G109" s="133">
        <v>4900</v>
      </c>
      <c r="H109" s="131">
        <v>3.8</v>
      </c>
      <c r="I109" s="83">
        <v>3420</v>
      </c>
      <c r="J109" s="116">
        <v>2000</v>
      </c>
      <c r="K109" s="116"/>
      <c r="L109" s="120">
        <v>3000</v>
      </c>
      <c r="M109" s="83">
        <f t="shared" si="8"/>
        <v>-12.280701754385964</v>
      </c>
      <c r="N109" s="83">
        <f t="shared" si="9"/>
        <v>50</v>
      </c>
      <c r="O109" s="120">
        <v>3000</v>
      </c>
      <c r="P109" s="83">
        <f t="shared" si="10"/>
        <v>233.33333333333334</v>
      </c>
      <c r="Q109" s="83"/>
      <c r="R109" s="550"/>
    </row>
    <row r="110" spans="1:18" x14ac:dyDescent="0.3">
      <c r="A110" s="911"/>
      <c r="B110" s="881"/>
      <c r="C110" s="503" t="s">
        <v>490</v>
      </c>
      <c r="D110" s="503" t="s">
        <v>491</v>
      </c>
      <c r="E110" s="135">
        <v>400</v>
      </c>
      <c r="F110" s="135">
        <v>800</v>
      </c>
      <c r="G110" s="133">
        <v>1700</v>
      </c>
      <c r="H110" s="131">
        <v>2.9</v>
      </c>
      <c r="I110" s="83">
        <v>1160</v>
      </c>
      <c r="J110" s="116">
        <v>1200</v>
      </c>
      <c r="K110" s="116"/>
      <c r="L110" s="120">
        <v>1000</v>
      </c>
      <c r="M110" s="83">
        <f t="shared" si="8"/>
        <v>-13.793103448275861</v>
      </c>
      <c r="N110" s="83">
        <f t="shared" si="9"/>
        <v>-16.666666666666664</v>
      </c>
      <c r="O110" s="120">
        <v>1000</v>
      </c>
      <c r="P110" s="83">
        <f t="shared" si="10"/>
        <v>150</v>
      </c>
      <c r="Q110" s="83"/>
      <c r="R110" s="550"/>
    </row>
    <row r="111" spans="1:18" x14ac:dyDescent="0.3">
      <c r="A111" s="911"/>
      <c r="B111" s="881"/>
      <c r="C111" s="503" t="s">
        <v>492</v>
      </c>
      <c r="D111" s="503" t="s">
        <v>493</v>
      </c>
      <c r="E111" s="135">
        <v>450</v>
      </c>
      <c r="F111" s="135">
        <v>700</v>
      </c>
      <c r="G111" s="133">
        <v>1700</v>
      </c>
      <c r="H111" s="131">
        <v>2.7</v>
      </c>
      <c r="I111" s="83">
        <v>1215</v>
      </c>
      <c r="J111" s="116">
        <v>1000</v>
      </c>
      <c r="K111" s="116"/>
      <c r="L111" s="116">
        <v>1000</v>
      </c>
      <c r="M111" s="83">
        <f t="shared" si="8"/>
        <v>-17.695473251028808</v>
      </c>
      <c r="N111" s="83">
        <f t="shared" si="9"/>
        <v>0</v>
      </c>
      <c r="O111" s="116">
        <v>1000</v>
      </c>
      <c r="P111" s="83">
        <f t="shared" si="10"/>
        <v>122.22222222222223</v>
      </c>
      <c r="Q111" s="83"/>
      <c r="R111" s="550"/>
    </row>
    <row r="112" spans="1:18" x14ac:dyDescent="0.3">
      <c r="A112" s="889"/>
      <c r="B112" s="882"/>
      <c r="C112" s="503" t="s">
        <v>494</v>
      </c>
      <c r="D112" s="503" t="s">
        <v>495</v>
      </c>
      <c r="E112" s="135">
        <v>400</v>
      </c>
      <c r="F112" s="135">
        <v>600</v>
      </c>
      <c r="G112" s="133">
        <v>1500</v>
      </c>
      <c r="H112" s="131">
        <v>2.7</v>
      </c>
      <c r="I112" s="83">
        <v>1080</v>
      </c>
      <c r="J112" s="116">
        <v>900</v>
      </c>
      <c r="K112" s="116"/>
      <c r="L112" s="116">
        <v>900</v>
      </c>
      <c r="M112" s="83">
        <f t="shared" si="8"/>
        <v>-16.666666666666664</v>
      </c>
      <c r="N112" s="83">
        <f t="shared" si="9"/>
        <v>0</v>
      </c>
      <c r="O112" s="116">
        <v>900</v>
      </c>
      <c r="P112" s="83">
        <f t="shared" si="10"/>
        <v>125</v>
      </c>
      <c r="Q112" s="83"/>
      <c r="R112" s="550"/>
    </row>
    <row r="113" spans="1:18" x14ac:dyDescent="0.3">
      <c r="A113" s="888" t="s">
        <v>237</v>
      </c>
      <c r="B113" s="880" t="s">
        <v>258</v>
      </c>
      <c r="C113" s="503" t="s">
        <v>496</v>
      </c>
      <c r="D113" s="503" t="s">
        <v>259</v>
      </c>
      <c r="E113" s="135">
        <v>350</v>
      </c>
      <c r="F113" s="135">
        <v>800</v>
      </c>
      <c r="G113" s="133">
        <v>1600</v>
      </c>
      <c r="H113" s="131">
        <v>3.2</v>
      </c>
      <c r="I113" s="83">
        <v>1120</v>
      </c>
      <c r="J113" s="116">
        <v>960</v>
      </c>
      <c r="K113" s="116"/>
      <c r="L113" s="120">
        <v>1000</v>
      </c>
      <c r="M113" s="83">
        <f t="shared" si="8"/>
        <v>-10.714285714285714</v>
      </c>
      <c r="N113" s="83">
        <f t="shared" si="9"/>
        <v>4.1666666666666661</v>
      </c>
      <c r="O113" s="120">
        <v>1000</v>
      </c>
      <c r="P113" s="83">
        <f t="shared" si="10"/>
        <v>185.71428571428572</v>
      </c>
      <c r="Q113" s="83"/>
      <c r="R113" s="550"/>
    </row>
    <row r="114" spans="1:18" x14ac:dyDescent="0.3">
      <c r="A114" s="889"/>
      <c r="B114" s="882"/>
      <c r="C114" s="503" t="s">
        <v>259</v>
      </c>
      <c r="D114" s="503" t="s">
        <v>439</v>
      </c>
      <c r="E114" s="135">
        <v>200</v>
      </c>
      <c r="F114" s="135">
        <v>500</v>
      </c>
      <c r="G114" s="133">
        <v>970</v>
      </c>
      <c r="H114" s="131">
        <v>3.4</v>
      </c>
      <c r="I114" s="83">
        <v>680</v>
      </c>
      <c r="J114" s="116">
        <v>580</v>
      </c>
      <c r="K114" s="116"/>
      <c r="L114" s="120">
        <v>600</v>
      </c>
      <c r="M114" s="83">
        <f t="shared" si="8"/>
        <v>-11.76470588235294</v>
      </c>
      <c r="N114" s="83">
        <f t="shared" si="9"/>
        <v>3.4482758620689653</v>
      </c>
      <c r="O114" s="120">
        <v>600</v>
      </c>
      <c r="P114" s="83">
        <f t="shared" si="10"/>
        <v>200</v>
      </c>
      <c r="Q114" s="83"/>
      <c r="R114" s="550"/>
    </row>
    <row r="115" spans="1:18" ht="18.75" customHeight="1" x14ac:dyDescent="0.3">
      <c r="A115" s="888" t="s">
        <v>239</v>
      </c>
      <c r="B115" s="880" t="s">
        <v>497</v>
      </c>
      <c r="C115" s="503" t="s">
        <v>498</v>
      </c>
      <c r="D115" s="503" t="s">
        <v>499</v>
      </c>
      <c r="E115" s="135">
        <v>500</v>
      </c>
      <c r="F115" s="135">
        <v>800</v>
      </c>
      <c r="G115" s="133">
        <v>1800</v>
      </c>
      <c r="H115" s="131">
        <v>2.5</v>
      </c>
      <c r="I115" s="83">
        <v>1250</v>
      </c>
      <c r="J115" s="116">
        <v>1000</v>
      </c>
      <c r="K115" s="116"/>
      <c r="L115" s="114">
        <v>1000</v>
      </c>
      <c r="M115" s="83">
        <f t="shared" si="8"/>
        <v>-20</v>
      </c>
      <c r="N115" s="83">
        <f t="shared" si="9"/>
        <v>0</v>
      </c>
      <c r="O115" s="114">
        <v>1000</v>
      </c>
      <c r="P115" s="83">
        <f t="shared" si="10"/>
        <v>100</v>
      </c>
      <c r="Q115" s="83"/>
      <c r="R115" s="550"/>
    </row>
    <row r="116" spans="1:18" x14ac:dyDescent="0.3">
      <c r="A116" s="889"/>
      <c r="B116" s="882"/>
      <c r="C116" s="503" t="s">
        <v>499</v>
      </c>
      <c r="D116" s="503" t="s">
        <v>22</v>
      </c>
      <c r="E116" s="135"/>
      <c r="F116" s="135">
        <v>500</v>
      </c>
      <c r="G116" s="133">
        <v>900</v>
      </c>
      <c r="H116" s="83"/>
      <c r="I116" s="83"/>
      <c r="J116" s="116">
        <v>540</v>
      </c>
      <c r="K116" s="116"/>
      <c r="L116" s="114">
        <v>540</v>
      </c>
      <c r="M116" s="83"/>
      <c r="N116" s="83">
        <f t="shared" si="9"/>
        <v>0</v>
      </c>
      <c r="O116" s="114">
        <v>540</v>
      </c>
      <c r="P116" s="83"/>
      <c r="Q116" s="83"/>
      <c r="R116" s="134" t="s">
        <v>131</v>
      </c>
    </row>
    <row r="117" spans="1:18" ht="45.75" customHeight="1" x14ac:dyDescent="0.3">
      <c r="A117" s="505" t="s">
        <v>500</v>
      </c>
      <c r="B117" s="508" t="s">
        <v>501</v>
      </c>
      <c r="C117" s="503" t="s">
        <v>502</v>
      </c>
      <c r="D117" s="503" t="s">
        <v>503</v>
      </c>
      <c r="E117" s="135">
        <v>250</v>
      </c>
      <c r="F117" s="135">
        <v>500</v>
      </c>
      <c r="G117" s="133">
        <v>970</v>
      </c>
      <c r="H117" s="131">
        <v>2.7</v>
      </c>
      <c r="I117" s="83">
        <v>675</v>
      </c>
      <c r="J117" s="116">
        <v>580</v>
      </c>
      <c r="K117" s="116"/>
      <c r="L117" s="114">
        <v>580</v>
      </c>
      <c r="M117" s="83">
        <f t="shared" si="8"/>
        <v>-14.074074074074074</v>
      </c>
      <c r="N117" s="83">
        <f t="shared" si="9"/>
        <v>0</v>
      </c>
      <c r="O117" s="114">
        <v>580</v>
      </c>
      <c r="P117" s="83">
        <f t="shared" si="10"/>
        <v>132</v>
      </c>
      <c r="Q117" s="83"/>
      <c r="R117" s="550"/>
    </row>
    <row r="118" spans="1:18" ht="75" x14ac:dyDescent="0.3">
      <c r="A118" s="505" t="s">
        <v>504</v>
      </c>
      <c r="B118" s="508" t="s">
        <v>505</v>
      </c>
      <c r="C118" s="503" t="s">
        <v>506</v>
      </c>
      <c r="D118" s="503" t="s">
        <v>507</v>
      </c>
      <c r="E118" s="135">
        <v>350</v>
      </c>
      <c r="F118" s="135">
        <v>800</v>
      </c>
      <c r="G118" s="133">
        <v>1450</v>
      </c>
      <c r="H118" s="131">
        <v>2.9</v>
      </c>
      <c r="I118" s="83">
        <v>1015</v>
      </c>
      <c r="J118" s="116">
        <v>870</v>
      </c>
      <c r="K118" s="116"/>
      <c r="L118" s="114">
        <v>870</v>
      </c>
      <c r="M118" s="83">
        <f t="shared" si="8"/>
        <v>-14.285714285714285</v>
      </c>
      <c r="N118" s="83">
        <f t="shared" si="9"/>
        <v>0</v>
      </c>
      <c r="O118" s="114">
        <v>870</v>
      </c>
      <c r="P118" s="83">
        <f t="shared" si="10"/>
        <v>148.57142857142858</v>
      </c>
      <c r="Q118" s="83"/>
      <c r="R118" s="550"/>
    </row>
    <row r="119" spans="1:18" ht="23.25" customHeight="1" x14ac:dyDescent="0.3">
      <c r="A119" s="505" t="s">
        <v>508</v>
      </c>
      <c r="B119" s="508" t="s">
        <v>509</v>
      </c>
      <c r="C119" s="503" t="s">
        <v>510</v>
      </c>
      <c r="D119" s="503" t="s">
        <v>511</v>
      </c>
      <c r="E119" s="135">
        <v>450</v>
      </c>
      <c r="F119" s="135">
        <v>600</v>
      </c>
      <c r="G119" s="133">
        <v>840</v>
      </c>
      <c r="H119" s="131">
        <v>1.3</v>
      </c>
      <c r="I119" s="83">
        <v>585</v>
      </c>
      <c r="J119" s="116">
        <v>600</v>
      </c>
      <c r="K119" s="116"/>
      <c r="L119" s="120">
        <v>700</v>
      </c>
      <c r="M119" s="83">
        <f t="shared" si="8"/>
        <v>19.658119658119659</v>
      </c>
      <c r="N119" s="83">
        <f t="shared" si="9"/>
        <v>16.666666666666664</v>
      </c>
      <c r="O119" s="120">
        <v>700</v>
      </c>
      <c r="P119" s="83">
        <f t="shared" si="10"/>
        <v>55.555555555555557</v>
      </c>
      <c r="Q119" s="83"/>
      <c r="R119" s="550"/>
    </row>
    <row r="120" spans="1:18" ht="42.75" customHeight="1" x14ac:dyDescent="0.3">
      <c r="A120" s="505" t="s">
        <v>512</v>
      </c>
      <c r="B120" s="508" t="s">
        <v>513</v>
      </c>
      <c r="C120" s="503" t="s">
        <v>498</v>
      </c>
      <c r="D120" s="503" t="s">
        <v>514</v>
      </c>
      <c r="E120" s="104">
        <v>500</v>
      </c>
      <c r="F120" s="104">
        <v>1100</v>
      </c>
      <c r="G120" s="133">
        <v>2500</v>
      </c>
      <c r="H120" s="131">
        <v>3.5</v>
      </c>
      <c r="I120" s="83">
        <v>1750</v>
      </c>
      <c r="J120" s="116">
        <v>1500</v>
      </c>
      <c r="K120" s="116"/>
      <c r="L120" s="116">
        <v>1500</v>
      </c>
      <c r="M120" s="83">
        <f t="shared" si="8"/>
        <v>-14.285714285714285</v>
      </c>
      <c r="N120" s="83">
        <f t="shared" si="9"/>
        <v>0</v>
      </c>
      <c r="O120" s="116">
        <v>1500</v>
      </c>
      <c r="P120" s="83">
        <f t="shared" si="10"/>
        <v>200</v>
      </c>
      <c r="Q120" s="83"/>
      <c r="R120" s="550"/>
    </row>
    <row r="121" spans="1:18" ht="21.75" customHeight="1" x14ac:dyDescent="0.3">
      <c r="A121" s="505" t="s">
        <v>515</v>
      </c>
      <c r="B121" s="508" t="s">
        <v>516</v>
      </c>
      <c r="C121" s="503" t="s">
        <v>498</v>
      </c>
      <c r="D121" s="503" t="s">
        <v>517</v>
      </c>
      <c r="E121" s="104">
        <v>550</v>
      </c>
      <c r="F121" s="104">
        <v>1100</v>
      </c>
      <c r="G121" s="133">
        <v>2900</v>
      </c>
      <c r="H121" s="131">
        <v>3.7</v>
      </c>
      <c r="I121" s="83">
        <v>2035</v>
      </c>
      <c r="J121" s="116">
        <v>1700</v>
      </c>
      <c r="K121" s="116"/>
      <c r="L121" s="451">
        <v>1500</v>
      </c>
      <c r="M121" s="83">
        <f t="shared" si="8"/>
        <v>-26.289926289926292</v>
      </c>
      <c r="N121" s="83">
        <f t="shared" si="9"/>
        <v>-11.76470588235294</v>
      </c>
      <c r="O121" s="451">
        <v>1500</v>
      </c>
      <c r="P121" s="83">
        <f t="shared" si="10"/>
        <v>172.72727272727272</v>
      </c>
      <c r="Q121" s="83"/>
      <c r="R121" s="550"/>
    </row>
    <row r="122" spans="1:18" ht="42" customHeight="1" x14ac:dyDescent="0.3">
      <c r="A122" s="505" t="s">
        <v>518</v>
      </c>
      <c r="B122" s="508" t="s">
        <v>519</v>
      </c>
      <c r="C122" s="503" t="s">
        <v>498</v>
      </c>
      <c r="D122" s="503" t="s">
        <v>520</v>
      </c>
      <c r="E122" s="104">
        <v>700</v>
      </c>
      <c r="F122" s="104">
        <v>1100</v>
      </c>
      <c r="G122" s="133">
        <v>2500</v>
      </c>
      <c r="H122" s="131">
        <v>2.5</v>
      </c>
      <c r="I122" s="83">
        <v>1750</v>
      </c>
      <c r="J122" s="116">
        <v>1500</v>
      </c>
      <c r="K122" s="116"/>
      <c r="L122" s="116">
        <v>1500</v>
      </c>
      <c r="M122" s="83">
        <f t="shared" si="8"/>
        <v>-14.285714285714285</v>
      </c>
      <c r="N122" s="83">
        <f t="shared" si="9"/>
        <v>0</v>
      </c>
      <c r="O122" s="116">
        <v>1500</v>
      </c>
      <c r="P122" s="83">
        <f t="shared" si="10"/>
        <v>114.28571428571428</v>
      </c>
      <c r="Q122" s="83"/>
      <c r="R122" s="550"/>
    </row>
    <row r="123" spans="1:18" ht="42.75" customHeight="1" x14ac:dyDescent="0.3">
      <c r="A123" s="505" t="s">
        <v>521</v>
      </c>
      <c r="B123" s="508" t="s">
        <v>522</v>
      </c>
      <c r="C123" s="503" t="s">
        <v>523</v>
      </c>
      <c r="D123" s="503" t="s">
        <v>524</v>
      </c>
      <c r="E123" s="135">
        <v>350</v>
      </c>
      <c r="F123" s="135">
        <v>910</v>
      </c>
      <c r="G123" s="133">
        <v>1300</v>
      </c>
      <c r="H123" s="131">
        <v>2.6</v>
      </c>
      <c r="I123" s="83">
        <v>910</v>
      </c>
      <c r="J123" s="116">
        <v>910</v>
      </c>
      <c r="K123" s="116"/>
      <c r="L123" s="114">
        <v>910</v>
      </c>
      <c r="M123" s="83">
        <f t="shared" si="8"/>
        <v>0</v>
      </c>
      <c r="N123" s="83">
        <f t="shared" si="9"/>
        <v>0</v>
      </c>
      <c r="O123" s="114">
        <v>910</v>
      </c>
      <c r="P123" s="83">
        <f t="shared" si="10"/>
        <v>160</v>
      </c>
      <c r="Q123" s="83"/>
      <c r="R123" s="550"/>
    </row>
    <row r="124" spans="1:18" ht="42.75" customHeight="1" x14ac:dyDescent="0.3">
      <c r="A124" s="505" t="s">
        <v>525</v>
      </c>
      <c r="B124" s="508" t="s">
        <v>1057</v>
      </c>
      <c r="C124" s="503" t="s">
        <v>498</v>
      </c>
      <c r="D124" s="503" t="s">
        <v>526</v>
      </c>
      <c r="E124" s="135">
        <v>400</v>
      </c>
      <c r="F124" s="135">
        <v>800</v>
      </c>
      <c r="G124" s="133">
        <v>1900</v>
      </c>
      <c r="H124" s="131">
        <v>3.3</v>
      </c>
      <c r="I124" s="83">
        <v>1320</v>
      </c>
      <c r="J124" s="116">
        <v>1140</v>
      </c>
      <c r="K124" s="116"/>
      <c r="L124" s="120">
        <v>800</v>
      </c>
      <c r="M124" s="83">
        <f t="shared" si="8"/>
        <v>-39.393939393939391</v>
      </c>
      <c r="N124" s="83">
        <f t="shared" si="9"/>
        <v>-29.82456140350877</v>
      </c>
      <c r="O124" s="120">
        <v>800</v>
      </c>
      <c r="P124" s="83">
        <f t="shared" si="10"/>
        <v>100</v>
      </c>
      <c r="Q124" s="83"/>
      <c r="R124" s="550"/>
    </row>
    <row r="125" spans="1:18" ht="42.75" customHeight="1" x14ac:dyDescent="0.3">
      <c r="A125" s="505" t="s">
        <v>527</v>
      </c>
      <c r="B125" s="509" t="s">
        <v>528</v>
      </c>
      <c r="C125" s="503" t="s">
        <v>496</v>
      </c>
      <c r="D125" s="503" t="s">
        <v>529</v>
      </c>
      <c r="E125" s="135">
        <v>300</v>
      </c>
      <c r="F125" s="135">
        <v>910</v>
      </c>
      <c r="G125" s="133">
        <v>2100</v>
      </c>
      <c r="H125" s="131">
        <v>4.9000000000000004</v>
      </c>
      <c r="I125" s="83">
        <v>1470</v>
      </c>
      <c r="J125" s="116">
        <v>1300</v>
      </c>
      <c r="K125" s="116"/>
      <c r="L125" s="120">
        <v>900</v>
      </c>
      <c r="M125" s="83">
        <f t="shared" si="8"/>
        <v>-38.775510204081634</v>
      </c>
      <c r="N125" s="83">
        <f t="shared" si="9"/>
        <v>-30.76923076923077</v>
      </c>
      <c r="O125" s="120">
        <v>900</v>
      </c>
      <c r="P125" s="83">
        <f t="shared" si="10"/>
        <v>200</v>
      </c>
      <c r="Q125" s="83"/>
      <c r="R125" s="550"/>
    </row>
    <row r="126" spans="1:18" ht="26.25" customHeight="1" x14ac:dyDescent="0.3">
      <c r="A126" s="505" t="s">
        <v>530</v>
      </c>
      <c r="B126" s="508" t="s">
        <v>531</v>
      </c>
      <c r="C126" s="503" t="s">
        <v>506</v>
      </c>
      <c r="D126" s="503" t="s">
        <v>532</v>
      </c>
      <c r="E126" s="135">
        <v>270</v>
      </c>
      <c r="F126" s="135">
        <v>500</v>
      </c>
      <c r="G126" s="133">
        <v>850</v>
      </c>
      <c r="H126" s="131">
        <v>2.2000000000000002</v>
      </c>
      <c r="I126" s="83">
        <v>594</v>
      </c>
      <c r="J126" s="116">
        <v>510</v>
      </c>
      <c r="K126" s="116"/>
      <c r="L126" s="120">
        <v>500</v>
      </c>
      <c r="M126" s="83">
        <f t="shared" si="8"/>
        <v>-15.824915824915825</v>
      </c>
      <c r="N126" s="83">
        <f t="shared" si="9"/>
        <v>-1.9607843137254901</v>
      </c>
      <c r="O126" s="120">
        <v>500</v>
      </c>
      <c r="P126" s="83">
        <f t="shared" si="10"/>
        <v>85.18518518518519</v>
      </c>
      <c r="Q126" s="83"/>
      <c r="R126" s="550"/>
    </row>
    <row r="127" spans="1:18" ht="42.75" customHeight="1" x14ac:dyDescent="0.3">
      <c r="A127" s="505" t="s">
        <v>533</v>
      </c>
      <c r="B127" s="508" t="s">
        <v>534</v>
      </c>
      <c r="C127" s="503" t="s">
        <v>535</v>
      </c>
      <c r="D127" s="503" t="s">
        <v>536</v>
      </c>
      <c r="E127" s="135">
        <v>300</v>
      </c>
      <c r="F127" s="135">
        <v>800</v>
      </c>
      <c r="G127" s="133">
        <v>1200</v>
      </c>
      <c r="H127" s="131">
        <v>2.7</v>
      </c>
      <c r="I127" s="83">
        <v>810</v>
      </c>
      <c r="J127" s="116">
        <v>800</v>
      </c>
      <c r="K127" s="116"/>
      <c r="L127" s="120">
        <v>500</v>
      </c>
      <c r="M127" s="83">
        <f t="shared" si="8"/>
        <v>-38.271604938271601</v>
      </c>
      <c r="N127" s="83">
        <f t="shared" si="9"/>
        <v>-37.5</v>
      </c>
      <c r="O127" s="120">
        <v>500</v>
      </c>
      <c r="P127" s="83">
        <f t="shared" si="10"/>
        <v>66.666666666666657</v>
      </c>
      <c r="Q127" s="83"/>
      <c r="R127" s="550"/>
    </row>
    <row r="128" spans="1:18" ht="45.75" customHeight="1" x14ac:dyDescent="0.25">
      <c r="A128" s="505" t="s">
        <v>537</v>
      </c>
      <c r="B128" s="508" t="s">
        <v>538</v>
      </c>
      <c r="C128" s="503" t="s">
        <v>539</v>
      </c>
      <c r="D128" s="503" t="s">
        <v>540</v>
      </c>
      <c r="E128" s="135"/>
      <c r="F128" s="135">
        <v>500</v>
      </c>
      <c r="G128" s="113">
        <v>920</v>
      </c>
      <c r="H128" s="83"/>
      <c r="I128" s="83"/>
      <c r="J128" s="116">
        <v>550</v>
      </c>
      <c r="K128" s="116"/>
      <c r="L128" s="120">
        <v>500</v>
      </c>
      <c r="M128" s="83"/>
      <c r="N128" s="83">
        <f t="shared" si="9"/>
        <v>-9.0909090909090917</v>
      </c>
      <c r="O128" s="120">
        <v>500</v>
      </c>
      <c r="P128" s="83"/>
      <c r="Q128" s="83"/>
      <c r="R128" s="134" t="s">
        <v>131</v>
      </c>
    </row>
    <row r="129" spans="1:18" ht="42.75" customHeight="1" x14ac:dyDescent="0.3">
      <c r="A129" s="505" t="s">
        <v>541</v>
      </c>
      <c r="B129" s="508" t="s">
        <v>542</v>
      </c>
      <c r="C129" s="503" t="s">
        <v>9</v>
      </c>
      <c r="D129" s="503" t="s">
        <v>543</v>
      </c>
      <c r="E129" s="135">
        <v>280</v>
      </c>
      <c r="F129" s="135">
        <v>800</v>
      </c>
      <c r="G129" s="133">
        <v>840</v>
      </c>
      <c r="H129" s="131">
        <v>2.1</v>
      </c>
      <c r="I129" s="83">
        <v>588</v>
      </c>
      <c r="J129" s="116">
        <v>800</v>
      </c>
      <c r="K129" s="116"/>
      <c r="L129" s="114">
        <v>800</v>
      </c>
      <c r="M129" s="83">
        <f t="shared" si="8"/>
        <v>36.054421768707485</v>
      </c>
      <c r="N129" s="83">
        <f t="shared" si="9"/>
        <v>0</v>
      </c>
      <c r="O129" s="114">
        <v>800</v>
      </c>
      <c r="P129" s="83">
        <f t="shared" si="10"/>
        <v>185.71428571428572</v>
      </c>
      <c r="Q129" s="83"/>
      <c r="R129" s="550"/>
    </row>
    <row r="130" spans="1:18" ht="45" customHeight="1" x14ac:dyDescent="0.3">
      <c r="A130" s="505" t="s">
        <v>544</v>
      </c>
      <c r="B130" s="508" t="s">
        <v>545</v>
      </c>
      <c r="C130" s="503" t="s">
        <v>546</v>
      </c>
      <c r="D130" s="503" t="s">
        <v>547</v>
      </c>
      <c r="E130" s="135">
        <v>350</v>
      </c>
      <c r="F130" s="135">
        <v>800</v>
      </c>
      <c r="G130" s="133">
        <v>1550</v>
      </c>
      <c r="H130" s="131">
        <v>3.1</v>
      </c>
      <c r="I130" s="83">
        <v>1085</v>
      </c>
      <c r="J130" s="116">
        <v>930</v>
      </c>
      <c r="K130" s="116"/>
      <c r="L130" s="120">
        <v>800</v>
      </c>
      <c r="M130" s="83">
        <f t="shared" si="8"/>
        <v>-26.267281105990779</v>
      </c>
      <c r="N130" s="83">
        <f t="shared" si="9"/>
        <v>-13.978494623655912</v>
      </c>
      <c r="O130" s="120">
        <v>800</v>
      </c>
      <c r="P130" s="83">
        <f t="shared" si="10"/>
        <v>128.57142857142858</v>
      </c>
      <c r="Q130" s="83"/>
      <c r="R130" s="550"/>
    </row>
    <row r="131" spans="1:18" ht="18.75" customHeight="1" x14ac:dyDescent="0.3">
      <c r="A131" s="888" t="s">
        <v>548</v>
      </c>
      <c r="B131" s="880" t="s">
        <v>549</v>
      </c>
      <c r="C131" s="503" t="s">
        <v>550</v>
      </c>
      <c r="D131" s="503" t="s">
        <v>551</v>
      </c>
      <c r="E131" s="135">
        <v>160</v>
      </c>
      <c r="F131" s="135">
        <v>300</v>
      </c>
      <c r="G131" s="133">
        <v>530</v>
      </c>
      <c r="H131" s="131">
        <v>2.2999999999999998</v>
      </c>
      <c r="I131" s="83">
        <v>368</v>
      </c>
      <c r="J131" s="116">
        <v>320</v>
      </c>
      <c r="K131" s="116"/>
      <c r="L131" s="120">
        <v>300</v>
      </c>
      <c r="M131" s="83">
        <f t="shared" si="8"/>
        <v>-18.478260869565215</v>
      </c>
      <c r="N131" s="83">
        <f t="shared" si="9"/>
        <v>-6.25</v>
      </c>
      <c r="O131" s="120">
        <v>300</v>
      </c>
      <c r="P131" s="83">
        <f t="shared" si="10"/>
        <v>87.5</v>
      </c>
      <c r="Q131" s="83"/>
      <c r="R131" s="550"/>
    </row>
    <row r="132" spans="1:18" ht="25.5" customHeight="1" x14ac:dyDescent="0.3">
      <c r="A132" s="911"/>
      <c r="B132" s="881"/>
      <c r="C132" s="503" t="s">
        <v>553</v>
      </c>
      <c r="D132" s="503" t="s">
        <v>554</v>
      </c>
      <c r="E132" s="135"/>
      <c r="F132" s="135">
        <v>500</v>
      </c>
      <c r="G132" s="133">
        <v>890</v>
      </c>
      <c r="H132" s="83"/>
      <c r="I132" s="83"/>
      <c r="J132" s="116">
        <v>530</v>
      </c>
      <c r="K132" s="116"/>
      <c r="L132" s="120">
        <v>500</v>
      </c>
      <c r="M132" s="83"/>
      <c r="N132" s="83">
        <f t="shared" si="9"/>
        <v>-5.6603773584905666</v>
      </c>
      <c r="O132" s="120">
        <v>500</v>
      </c>
      <c r="P132" s="83"/>
      <c r="Q132" s="83"/>
      <c r="R132" s="134" t="s">
        <v>131</v>
      </c>
    </row>
    <row r="133" spans="1:18" x14ac:dyDescent="0.3">
      <c r="A133" s="889"/>
      <c r="B133" s="882"/>
      <c r="C133" s="503" t="s">
        <v>555</v>
      </c>
      <c r="D133" s="503" t="s">
        <v>556</v>
      </c>
      <c r="E133" s="135"/>
      <c r="F133" s="135">
        <v>300</v>
      </c>
      <c r="G133" s="133">
        <v>600</v>
      </c>
      <c r="H133" s="83"/>
      <c r="I133" s="83"/>
      <c r="J133" s="116">
        <v>360</v>
      </c>
      <c r="K133" s="116"/>
      <c r="L133" s="120">
        <v>300</v>
      </c>
      <c r="M133" s="83"/>
      <c r="N133" s="83">
        <f t="shared" si="9"/>
        <v>-16.666666666666664</v>
      </c>
      <c r="O133" s="120">
        <v>300</v>
      </c>
      <c r="P133" s="83"/>
      <c r="Q133" s="83"/>
      <c r="R133" s="134" t="s">
        <v>131</v>
      </c>
    </row>
    <row r="134" spans="1:18" ht="42" customHeight="1" x14ac:dyDescent="0.3">
      <c r="A134" s="505" t="s">
        <v>557</v>
      </c>
      <c r="B134" s="509" t="s">
        <v>558</v>
      </c>
      <c r="C134" s="503" t="s">
        <v>559</v>
      </c>
      <c r="D134" s="503" t="s">
        <v>560</v>
      </c>
      <c r="E134" s="135">
        <v>220</v>
      </c>
      <c r="F134" s="135">
        <v>350</v>
      </c>
      <c r="G134" s="133">
        <v>810</v>
      </c>
      <c r="H134" s="131">
        <v>2.6</v>
      </c>
      <c r="I134" s="83">
        <v>572</v>
      </c>
      <c r="J134" s="116">
        <v>490</v>
      </c>
      <c r="K134" s="116"/>
      <c r="L134" s="120">
        <v>500</v>
      </c>
      <c r="M134" s="83">
        <f t="shared" si="8"/>
        <v>-12.587412587412588</v>
      </c>
      <c r="N134" s="83">
        <f t="shared" si="9"/>
        <v>2.0408163265306123</v>
      </c>
      <c r="O134" s="120">
        <v>500</v>
      </c>
      <c r="P134" s="83">
        <f t="shared" si="10"/>
        <v>127.27272727272727</v>
      </c>
      <c r="Q134" s="83"/>
      <c r="R134" s="550"/>
    </row>
    <row r="135" spans="1:18" ht="27" customHeight="1" x14ac:dyDescent="0.3">
      <c r="A135" s="505"/>
      <c r="B135" s="510"/>
      <c r="C135" s="503" t="s">
        <v>561</v>
      </c>
      <c r="D135" s="503" t="s">
        <v>562</v>
      </c>
      <c r="E135" s="135"/>
      <c r="F135" s="135">
        <v>250</v>
      </c>
      <c r="G135" s="133">
        <v>550</v>
      </c>
      <c r="H135" s="83"/>
      <c r="I135" s="83"/>
      <c r="J135" s="116">
        <v>330</v>
      </c>
      <c r="K135" s="116"/>
      <c r="L135" s="120">
        <v>350</v>
      </c>
      <c r="M135" s="83"/>
      <c r="N135" s="83">
        <f t="shared" si="9"/>
        <v>6.0606060606060606</v>
      </c>
      <c r="O135" s="120">
        <v>350</v>
      </c>
      <c r="P135" s="83"/>
      <c r="Q135" s="83"/>
      <c r="R135" s="503" t="s">
        <v>131</v>
      </c>
    </row>
    <row r="136" spans="1:18" ht="45" customHeight="1" x14ac:dyDescent="0.3">
      <c r="A136" s="888" t="s">
        <v>563</v>
      </c>
      <c r="B136" s="880" t="s">
        <v>564</v>
      </c>
      <c r="C136" s="503" t="s">
        <v>565</v>
      </c>
      <c r="D136" s="503" t="s">
        <v>566</v>
      </c>
      <c r="E136" s="135">
        <v>320</v>
      </c>
      <c r="F136" s="135">
        <v>300</v>
      </c>
      <c r="G136" s="133">
        <v>580</v>
      </c>
      <c r="H136" s="83"/>
      <c r="I136" s="83"/>
      <c r="J136" s="116">
        <v>350</v>
      </c>
      <c r="K136" s="116"/>
      <c r="L136" s="120">
        <v>500</v>
      </c>
      <c r="M136" s="83"/>
      <c r="N136" s="83">
        <f t="shared" si="9"/>
        <v>42.857142857142854</v>
      </c>
      <c r="O136" s="120">
        <v>500</v>
      </c>
      <c r="P136" s="83">
        <f t="shared" si="10"/>
        <v>56.25</v>
      </c>
      <c r="Q136" s="83"/>
      <c r="R136" s="550"/>
    </row>
    <row r="137" spans="1:18" ht="23.25" customHeight="1" x14ac:dyDescent="0.3">
      <c r="A137" s="889"/>
      <c r="B137" s="882"/>
      <c r="C137" s="503" t="s">
        <v>1058</v>
      </c>
      <c r="D137" s="503" t="s">
        <v>567</v>
      </c>
      <c r="E137" s="135"/>
      <c r="F137" s="135">
        <v>600</v>
      </c>
      <c r="G137" s="133">
        <v>920</v>
      </c>
      <c r="H137" s="83"/>
      <c r="I137" s="83"/>
      <c r="J137" s="116">
        <v>600</v>
      </c>
      <c r="K137" s="116"/>
      <c r="L137" s="114">
        <v>600</v>
      </c>
      <c r="M137" s="83"/>
      <c r="N137" s="83">
        <f t="shared" si="9"/>
        <v>0</v>
      </c>
      <c r="O137" s="114">
        <v>600</v>
      </c>
      <c r="P137" s="83"/>
      <c r="Q137" s="83"/>
      <c r="R137" s="134" t="s">
        <v>131</v>
      </c>
    </row>
    <row r="138" spans="1:18" ht="37.5" x14ac:dyDescent="0.3">
      <c r="A138" s="505">
        <v>3</v>
      </c>
      <c r="B138" s="508" t="s">
        <v>568</v>
      </c>
      <c r="C138" s="503"/>
      <c r="D138" s="503" t="s">
        <v>569</v>
      </c>
      <c r="E138" s="135">
        <v>240</v>
      </c>
      <c r="F138" s="135">
        <v>350</v>
      </c>
      <c r="G138" s="133">
        <v>410</v>
      </c>
      <c r="H138" s="131">
        <v>1.2</v>
      </c>
      <c r="I138" s="83">
        <v>288</v>
      </c>
      <c r="J138" s="116">
        <v>350</v>
      </c>
      <c r="K138" s="116"/>
      <c r="L138" s="120">
        <v>400</v>
      </c>
      <c r="M138" s="83">
        <f t="shared" si="8"/>
        <v>38.888888888888893</v>
      </c>
      <c r="N138" s="83">
        <f t="shared" si="9"/>
        <v>14.285714285714285</v>
      </c>
      <c r="O138" s="120">
        <v>400</v>
      </c>
      <c r="P138" s="83">
        <f t="shared" si="10"/>
        <v>66.666666666666657</v>
      </c>
      <c r="Q138" s="83"/>
      <c r="R138" s="550"/>
    </row>
    <row r="139" spans="1:18" ht="45" customHeight="1" x14ac:dyDescent="0.3">
      <c r="A139" s="505">
        <v>4</v>
      </c>
      <c r="B139" s="508" t="s">
        <v>569</v>
      </c>
      <c r="C139" s="503"/>
      <c r="D139" s="503" t="s">
        <v>570</v>
      </c>
      <c r="E139" s="135">
        <v>130</v>
      </c>
      <c r="F139" s="135">
        <v>220</v>
      </c>
      <c r="G139" s="133">
        <v>320</v>
      </c>
      <c r="H139" s="131">
        <v>1.7</v>
      </c>
      <c r="I139" s="83">
        <v>221</v>
      </c>
      <c r="J139" s="116">
        <v>220</v>
      </c>
      <c r="K139" s="116"/>
      <c r="L139" s="120">
        <v>250</v>
      </c>
      <c r="M139" s="83">
        <f t="shared" si="8"/>
        <v>13.122171945701359</v>
      </c>
      <c r="N139" s="83">
        <f t="shared" si="9"/>
        <v>13.636363636363635</v>
      </c>
      <c r="O139" s="120">
        <v>250</v>
      </c>
      <c r="P139" s="83">
        <f t="shared" si="10"/>
        <v>92.307692307692307</v>
      </c>
      <c r="Q139" s="83"/>
      <c r="R139" s="550"/>
    </row>
    <row r="140" spans="1:18" ht="44.25" customHeight="1" x14ac:dyDescent="0.3">
      <c r="A140" s="505">
        <v>5</v>
      </c>
      <c r="B140" s="508" t="s">
        <v>571</v>
      </c>
      <c r="C140" s="503"/>
      <c r="D140" s="503" t="s">
        <v>572</v>
      </c>
      <c r="E140" s="135">
        <v>140</v>
      </c>
      <c r="F140" s="135">
        <v>220</v>
      </c>
      <c r="G140" s="133">
        <v>360</v>
      </c>
      <c r="H140" s="131">
        <v>1.8</v>
      </c>
      <c r="I140" s="83">
        <v>252</v>
      </c>
      <c r="J140" s="116">
        <v>220</v>
      </c>
      <c r="K140" s="116"/>
      <c r="L140" s="120">
        <v>250</v>
      </c>
      <c r="M140" s="83">
        <f t="shared" ref="M140:M203" si="11">(L140-I140)/I140*100</f>
        <v>-0.79365079365079361</v>
      </c>
      <c r="N140" s="83">
        <f t="shared" ref="N140:N203" si="12">(L140-J140)/J140*100</f>
        <v>13.636363636363635</v>
      </c>
      <c r="O140" s="120">
        <v>250</v>
      </c>
      <c r="P140" s="83">
        <f t="shared" ref="P140:P203" si="13">(O140-E140)/E140*100</f>
        <v>78.571428571428569</v>
      </c>
      <c r="Q140" s="83"/>
      <c r="R140" s="550"/>
    </row>
    <row r="141" spans="1:18" ht="37.5" x14ac:dyDescent="0.3">
      <c r="A141" s="505">
        <v>6</v>
      </c>
      <c r="B141" s="508" t="s">
        <v>573</v>
      </c>
      <c r="C141" s="503"/>
      <c r="D141" s="503" t="s">
        <v>574</v>
      </c>
      <c r="E141" s="135">
        <v>110</v>
      </c>
      <c r="F141" s="135">
        <v>220</v>
      </c>
      <c r="G141" s="133">
        <v>240</v>
      </c>
      <c r="H141" s="131">
        <v>1.5</v>
      </c>
      <c r="I141" s="83">
        <v>165</v>
      </c>
      <c r="J141" s="116">
        <v>220</v>
      </c>
      <c r="K141" s="116"/>
      <c r="L141" s="120">
        <v>250</v>
      </c>
      <c r="M141" s="83">
        <f t="shared" si="11"/>
        <v>51.515151515151516</v>
      </c>
      <c r="N141" s="83">
        <f t="shared" si="12"/>
        <v>13.636363636363635</v>
      </c>
      <c r="O141" s="120">
        <v>250</v>
      </c>
      <c r="P141" s="83">
        <f t="shared" si="13"/>
        <v>127.27272727272727</v>
      </c>
      <c r="Q141" s="83"/>
      <c r="R141" s="550"/>
    </row>
    <row r="142" spans="1:18" ht="42.75" customHeight="1" x14ac:dyDescent="0.3">
      <c r="A142" s="505">
        <v>7</v>
      </c>
      <c r="B142" s="508" t="s">
        <v>575</v>
      </c>
      <c r="C142" s="503" t="s">
        <v>576</v>
      </c>
      <c r="D142" s="503" t="s">
        <v>577</v>
      </c>
      <c r="E142" s="135">
        <v>310</v>
      </c>
      <c r="F142" s="135">
        <v>600</v>
      </c>
      <c r="G142" s="133">
        <v>620</v>
      </c>
      <c r="H142" s="131">
        <v>1.4</v>
      </c>
      <c r="I142" s="83">
        <v>434</v>
      </c>
      <c r="J142" s="116">
        <v>600</v>
      </c>
      <c r="K142" s="116"/>
      <c r="L142" s="120">
        <v>700</v>
      </c>
      <c r="M142" s="83">
        <f t="shared" si="11"/>
        <v>61.29032258064516</v>
      </c>
      <c r="N142" s="83">
        <f t="shared" si="12"/>
        <v>16.666666666666664</v>
      </c>
      <c r="O142" s="120">
        <v>700</v>
      </c>
      <c r="P142" s="83">
        <f t="shared" si="13"/>
        <v>125.80645161290323</v>
      </c>
      <c r="Q142" s="83"/>
      <c r="R142" s="550"/>
    </row>
    <row r="143" spans="1:18" ht="24" customHeight="1" x14ac:dyDescent="0.3">
      <c r="A143" s="888">
        <v>8</v>
      </c>
      <c r="B143" s="880" t="s">
        <v>578</v>
      </c>
      <c r="C143" s="503" t="s">
        <v>9</v>
      </c>
      <c r="D143" s="503" t="s">
        <v>579</v>
      </c>
      <c r="E143" s="135">
        <v>170</v>
      </c>
      <c r="F143" s="135">
        <v>300</v>
      </c>
      <c r="G143" s="133">
        <v>270</v>
      </c>
      <c r="H143" s="131">
        <v>1.1000000000000001</v>
      </c>
      <c r="I143" s="83">
        <v>187.00000000000003</v>
      </c>
      <c r="J143" s="116">
        <v>300</v>
      </c>
      <c r="K143" s="116"/>
      <c r="L143" s="120">
        <v>400</v>
      </c>
      <c r="M143" s="83">
        <f t="shared" si="11"/>
        <v>113.903743315508</v>
      </c>
      <c r="N143" s="83">
        <f t="shared" si="12"/>
        <v>33.333333333333329</v>
      </c>
      <c r="O143" s="120">
        <v>400</v>
      </c>
      <c r="P143" s="83">
        <f t="shared" si="13"/>
        <v>135.29411764705884</v>
      </c>
      <c r="Q143" s="83"/>
      <c r="R143" s="550"/>
    </row>
    <row r="144" spans="1:18" x14ac:dyDescent="0.3">
      <c r="A144" s="889"/>
      <c r="B144" s="882"/>
      <c r="C144" s="503" t="s">
        <v>579</v>
      </c>
      <c r="D144" s="503" t="s">
        <v>22</v>
      </c>
      <c r="E144" s="135">
        <v>110</v>
      </c>
      <c r="F144" s="135">
        <v>220</v>
      </c>
      <c r="G144" s="133">
        <v>190</v>
      </c>
      <c r="H144" s="131">
        <v>1.2</v>
      </c>
      <c r="I144" s="83">
        <v>132</v>
      </c>
      <c r="J144" s="116">
        <v>220</v>
      </c>
      <c r="K144" s="116"/>
      <c r="L144" s="120">
        <v>300</v>
      </c>
      <c r="M144" s="83">
        <f t="shared" si="11"/>
        <v>127.27272727272727</v>
      </c>
      <c r="N144" s="83">
        <f t="shared" si="12"/>
        <v>36.363636363636367</v>
      </c>
      <c r="O144" s="120">
        <v>300</v>
      </c>
      <c r="P144" s="83">
        <f t="shared" si="13"/>
        <v>172.72727272727272</v>
      </c>
      <c r="Q144" s="83"/>
      <c r="R144" s="550"/>
    </row>
    <row r="145" spans="1:18" ht="56.25" x14ac:dyDescent="0.3">
      <c r="A145" s="505">
        <v>9</v>
      </c>
      <c r="B145" s="508" t="s">
        <v>580</v>
      </c>
      <c r="C145" s="503" t="s">
        <v>496</v>
      </c>
      <c r="D145" s="503" t="s">
        <v>22</v>
      </c>
      <c r="E145" s="135">
        <v>230</v>
      </c>
      <c r="F145" s="135">
        <v>400</v>
      </c>
      <c r="G145" s="133">
        <v>400</v>
      </c>
      <c r="H145" s="131">
        <v>1.2</v>
      </c>
      <c r="I145" s="83">
        <v>276</v>
      </c>
      <c r="J145" s="116">
        <v>400</v>
      </c>
      <c r="K145" s="116"/>
      <c r="L145" s="114">
        <v>400</v>
      </c>
      <c r="M145" s="83">
        <f t="shared" si="11"/>
        <v>44.927536231884055</v>
      </c>
      <c r="N145" s="83">
        <f t="shared" si="12"/>
        <v>0</v>
      </c>
      <c r="O145" s="114">
        <v>400</v>
      </c>
      <c r="P145" s="83">
        <f t="shared" si="13"/>
        <v>73.91304347826086</v>
      </c>
      <c r="Q145" s="83"/>
      <c r="R145" s="550"/>
    </row>
    <row r="146" spans="1:18" ht="42.75" customHeight="1" x14ac:dyDescent="0.3">
      <c r="A146" s="888">
        <v>10</v>
      </c>
      <c r="B146" s="880" t="s">
        <v>581</v>
      </c>
      <c r="C146" s="503" t="s">
        <v>582</v>
      </c>
      <c r="D146" s="503" t="s">
        <v>189</v>
      </c>
      <c r="E146" s="135">
        <v>240</v>
      </c>
      <c r="F146" s="135">
        <v>300</v>
      </c>
      <c r="G146" s="133">
        <v>510</v>
      </c>
      <c r="H146" s="131">
        <v>1.5</v>
      </c>
      <c r="I146" s="83">
        <v>360</v>
      </c>
      <c r="J146" s="116">
        <v>300</v>
      </c>
      <c r="K146" s="116"/>
      <c r="L146" s="120">
        <v>400</v>
      </c>
      <c r="M146" s="83">
        <f t="shared" si="11"/>
        <v>11.111111111111111</v>
      </c>
      <c r="N146" s="83">
        <f t="shared" si="12"/>
        <v>33.333333333333329</v>
      </c>
      <c r="O146" s="120">
        <v>400</v>
      </c>
      <c r="P146" s="83">
        <f t="shared" si="13"/>
        <v>66.666666666666657</v>
      </c>
      <c r="Q146" s="83"/>
      <c r="R146" s="550"/>
    </row>
    <row r="147" spans="1:18" x14ac:dyDescent="0.3">
      <c r="A147" s="911"/>
      <c r="B147" s="881"/>
      <c r="C147" s="503" t="s">
        <v>496</v>
      </c>
      <c r="D147" s="503" t="s">
        <v>583</v>
      </c>
      <c r="E147" s="135">
        <v>220</v>
      </c>
      <c r="F147" s="135">
        <v>300</v>
      </c>
      <c r="G147" s="133">
        <v>350</v>
      </c>
      <c r="H147" s="131">
        <v>1.1000000000000001</v>
      </c>
      <c r="I147" s="83">
        <v>242.00000000000003</v>
      </c>
      <c r="J147" s="116">
        <v>300</v>
      </c>
      <c r="K147" s="116"/>
      <c r="L147" s="120">
        <v>350</v>
      </c>
      <c r="M147" s="83">
        <f t="shared" si="11"/>
        <v>44.628099173553707</v>
      </c>
      <c r="N147" s="83">
        <f t="shared" si="12"/>
        <v>16.666666666666664</v>
      </c>
      <c r="O147" s="120">
        <v>350</v>
      </c>
      <c r="P147" s="83">
        <f t="shared" si="13"/>
        <v>59.090909090909093</v>
      </c>
      <c r="Q147" s="83"/>
      <c r="R147" s="550"/>
    </row>
    <row r="148" spans="1:18" x14ac:dyDescent="0.3">
      <c r="A148" s="889"/>
      <c r="B148" s="882"/>
      <c r="C148" s="503" t="s">
        <v>584</v>
      </c>
      <c r="D148" s="503" t="s">
        <v>585</v>
      </c>
      <c r="E148" s="135"/>
      <c r="F148" s="135">
        <v>300</v>
      </c>
      <c r="G148" s="133">
        <v>630</v>
      </c>
      <c r="H148" s="83"/>
      <c r="I148" s="83"/>
      <c r="J148" s="116">
        <v>380</v>
      </c>
      <c r="K148" s="116"/>
      <c r="L148" s="114">
        <v>380</v>
      </c>
      <c r="M148" s="83"/>
      <c r="N148" s="83">
        <f t="shared" si="12"/>
        <v>0</v>
      </c>
      <c r="O148" s="114">
        <v>380</v>
      </c>
      <c r="P148" s="83"/>
      <c r="Q148" s="83"/>
      <c r="R148" s="134" t="s">
        <v>131</v>
      </c>
    </row>
    <row r="149" spans="1:18" ht="45" customHeight="1" x14ac:dyDescent="0.3">
      <c r="A149" s="888">
        <v>11</v>
      </c>
      <c r="B149" s="880" t="s">
        <v>586</v>
      </c>
      <c r="C149" s="503" t="s">
        <v>496</v>
      </c>
      <c r="D149" s="503" t="s">
        <v>587</v>
      </c>
      <c r="E149" s="135">
        <v>310</v>
      </c>
      <c r="F149" s="135">
        <v>800</v>
      </c>
      <c r="G149" s="133">
        <v>1100</v>
      </c>
      <c r="H149" s="131">
        <v>2.5</v>
      </c>
      <c r="I149" s="83">
        <v>775</v>
      </c>
      <c r="J149" s="116">
        <v>800</v>
      </c>
      <c r="K149" s="116"/>
      <c r="L149" s="114">
        <v>800</v>
      </c>
      <c r="M149" s="83">
        <f t="shared" si="11"/>
        <v>3.225806451612903</v>
      </c>
      <c r="N149" s="83">
        <f t="shared" si="12"/>
        <v>0</v>
      </c>
      <c r="O149" s="114">
        <v>800</v>
      </c>
      <c r="P149" s="83">
        <f t="shared" si="13"/>
        <v>158.06451612903226</v>
      </c>
      <c r="Q149" s="83"/>
      <c r="R149" s="550"/>
    </row>
    <row r="150" spans="1:18" ht="37.5" x14ac:dyDescent="0.3">
      <c r="A150" s="889"/>
      <c r="B150" s="882"/>
      <c r="C150" s="503" t="s">
        <v>587</v>
      </c>
      <c r="D150" s="508" t="s">
        <v>507</v>
      </c>
      <c r="E150" s="135"/>
      <c r="F150" s="135">
        <v>500</v>
      </c>
      <c r="G150" s="133">
        <v>860</v>
      </c>
      <c r="H150" s="83"/>
      <c r="I150" s="83"/>
      <c r="J150" s="116">
        <v>520</v>
      </c>
      <c r="K150" s="116"/>
      <c r="L150" s="120">
        <v>500</v>
      </c>
      <c r="M150" s="83"/>
      <c r="N150" s="83">
        <f t="shared" si="12"/>
        <v>-3.8461538461538463</v>
      </c>
      <c r="O150" s="120">
        <v>500</v>
      </c>
      <c r="P150" s="83"/>
      <c r="Q150" s="83"/>
      <c r="R150" s="554"/>
    </row>
    <row r="151" spans="1:18" x14ac:dyDescent="0.3">
      <c r="A151" s="888">
        <v>12</v>
      </c>
      <c r="B151" s="880" t="s">
        <v>588</v>
      </c>
      <c r="C151" s="503" t="s">
        <v>589</v>
      </c>
      <c r="D151" s="503" t="s">
        <v>590</v>
      </c>
      <c r="E151" s="135"/>
      <c r="F151" s="135">
        <v>800</v>
      </c>
      <c r="G151" s="133">
        <v>1150</v>
      </c>
      <c r="H151" s="83"/>
      <c r="I151" s="83"/>
      <c r="J151" s="116">
        <v>800</v>
      </c>
      <c r="K151" s="116"/>
      <c r="L151" s="120">
        <v>1200</v>
      </c>
      <c r="M151" s="83"/>
      <c r="N151" s="83">
        <f t="shared" si="12"/>
        <v>50</v>
      </c>
      <c r="O151" s="120">
        <v>1200</v>
      </c>
      <c r="P151" s="83"/>
      <c r="Q151" s="83"/>
      <c r="R151" s="554"/>
    </row>
    <row r="152" spans="1:18" ht="44.25" customHeight="1" x14ac:dyDescent="0.3">
      <c r="A152" s="889"/>
      <c r="B152" s="882"/>
      <c r="C152" s="503" t="s">
        <v>590</v>
      </c>
      <c r="D152" s="503" t="s">
        <v>591</v>
      </c>
      <c r="E152" s="135"/>
      <c r="F152" s="135">
        <v>600</v>
      </c>
      <c r="G152" s="133">
        <v>780</v>
      </c>
      <c r="H152" s="83"/>
      <c r="I152" s="83"/>
      <c r="J152" s="116">
        <v>600</v>
      </c>
      <c r="K152" s="116"/>
      <c r="L152" s="120">
        <v>1000</v>
      </c>
      <c r="M152" s="83"/>
      <c r="N152" s="83">
        <f t="shared" si="12"/>
        <v>66.666666666666657</v>
      </c>
      <c r="O152" s="120">
        <v>1000</v>
      </c>
      <c r="P152" s="83"/>
      <c r="Q152" s="83"/>
      <c r="R152" s="554"/>
    </row>
    <row r="153" spans="1:18" ht="47.25" customHeight="1" x14ac:dyDescent="0.3">
      <c r="A153" s="505">
        <v>13</v>
      </c>
      <c r="B153" s="507" t="s">
        <v>592</v>
      </c>
      <c r="C153" s="503" t="s">
        <v>593</v>
      </c>
      <c r="D153" s="503" t="s">
        <v>594</v>
      </c>
      <c r="E153" s="135"/>
      <c r="F153" s="135">
        <v>300</v>
      </c>
      <c r="G153" s="133">
        <v>520</v>
      </c>
      <c r="H153" s="137"/>
      <c r="I153" s="137"/>
      <c r="J153" s="116">
        <v>310</v>
      </c>
      <c r="K153" s="116"/>
      <c r="L153" s="120">
        <v>300</v>
      </c>
      <c r="M153" s="83"/>
      <c r="N153" s="83">
        <f t="shared" si="12"/>
        <v>-3.225806451612903</v>
      </c>
      <c r="O153" s="120">
        <v>300</v>
      </c>
      <c r="P153" s="83"/>
      <c r="Q153" s="83"/>
      <c r="R153" s="554"/>
    </row>
    <row r="154" spans="1:18" ht="37.5" x14ac:dyDescent="0.3">
      <c r="A154" s="505">
        <v>14</v>
      </c>
      <c r="B154" s="507" t="s">
        <v>45</v>
      </c>
      <c r="C154" s="503"/>
      <c r="D154" s="503"/>
      <c r="E154" s="135"/>
      <c r="F154" s="135">
        <v>150</v>
      </c>
      <c r="G154" s="133">
        <v>320</v>
      </c>
      <c r="H154" s="83"/>
      <c r="I154" s="83"/>
      <c r="J154" s="116">
        <v>190</v>
      </c>
      <c r="K154" s="116"/>
      <c r="L154" s="451">
        <v>150</v>
      </c>
      <c r="M154" s="83"/>
      <c r="N154" s="83">
        <f t="shared" si="12"/>
        <v>-21.052631578947366</v>
      </c>
      <c r="O154" s="451">
        <v>150</v>
      </c>
      <c r="P154" s="83"/>
      <c r="Q154" s="83"/>
      <c r="R154" s="550"/>
    </row>
    <row r="155" spans="1:18" x14ac:dyDescent="0.25">
      <c r="A155" s="126" t="s">
        <v>91</v>
      </c>
      <c r="B155" s="523" t="s">
        <v>782</v>
      </c>
      <c r="C155" s="517"/>
      <c r="D155" s="517"/>
      <c r="E155" s="100"/>
      <c r="F155" s="100"/>
      <c r="G155" s="139"/>
      <c r="H155" s="83"/>
      <c r="I155" s="83"/>
      <c r="J155" s="116"/>
      <c r="K155" s="116"/>
      <c r="L155" s="114"/>
      <c r="M155" s="83"/>
      <c r="N155" s="83"/>
      <c r="O155" s="114"/>
      <c r="P155" s="83"/>
      <c r="Q155" s="83"/>
      <c r="R155" s="517"/>
    </row>
    <row r="156" spans="1:18" ht="45.75" customHeight="1" x14ac:dyDescent="0.25">
      <c r="A156" s="888">
        <v>1</v>
      </c>
      <c r="B156" s="880" t="s">
        <v>268</v>
      </c>
      <c r="C156" s="502" t="s">
        <v>783</v>
      </c>
      <c r="D156" s="502" t="s">
        <v>784</v>
      </c>
      <c r="E156" s="140">
        <v>1500</v>
      </c>
      <c r="F156" s="140">
        <v>2000</v>
      </c>
      <c r="G156" s="141">
        <v>8000</v>
      </c>
      <c r="H156" s="142">
        <v>1.3</v>
      </c>
      <c r="I156" s="143">
        <v>1950</v>
      </c>
      <c r="J156" s="116">
        <v>2600</v>
      </c>
      <c r="K156" s="116"/>
      <c r="L156" s="120">
        <v>3000</v>
      </c>
      <c r="M156" s="83">
        <f t="shared" si="11"/>
        <v>53.846153846153847</v>
      </c>
      <c r="N156" s="83">
        <f t="shared" si="12"/>
        <v>15.384615384615385</v>
      </c>
      <c r="O156" s="120">
        <v>3000</v>
      </c>
      <c r="P156" s="83">
        <f t="shared" si="13"/>
        <v>100</v>
      </c>
      <c r="Q156" s="83"/>
      <c r="R156" s="550"/>
    </row>
    <row r="157" spans="1:18" ht="38.450000000000003" customHeight="1" x14ac:dyDescent="0.25">
      <c r="A157" s="911"/>
      <c r="B157" s="881"/>
      <c r="C157" s="503" t="s">
        <v>785</v>
      </c>
      <c r="D157" s="503" t="s">
        <v>786</v>
      </c>
      <c r="E157" s="98">
        <v>1500</v>
      </c>
      <c r="F157" s="140">
        <v>2000</v>
      </c>
      <c r="G157" s="132">
        <v>8000</v>
      </c>
      <c r="H157" s="142">
        <v>1.3</v>
      </c>
      <c r="I157" s="143">
        <v>1950</v>
      </c>
      <c r="J157" s="116">
        <v>2500</v>
      </c>
      <c r="K157" s="116"/>
      <c r="L157" s="120">
        <v>3000</v>
      </c>
      <c r="M157" s="83">
        <f t="shared" si="11"/>
        <v>53.846153846153847</v>
      </c>
      <c r="N157" s="83">
        <f t="shared" si="12"/>
        <v>20</v>
      </c>
      <c r="O157" s="120">
        <v>3000</v>
      </c>
      <c r="P157" s="83">
        <f t="shared" si="13"/>
        <v>100</v>
      </c>
      <c r="Q157" s="83"/>
      <c r="R157" s="550"/>
    </row>
    <row r="158" spans="1:18" ht="19.5" customHeight="1" x14ac:dyDescent="0.25">
      <c r="A158" s="911"/>
      <c r="B158" s="881"/>
      <c r="C158" s="503" t="s">
        <v>787</v>
      </c>
      <c r="D158" s="503" t="s">
        <v>848</v>
      </c>
      <c r="E158" s="98">
        <v>1000</v>
      </c>
      <c r="F158" s="98">
        <v>1400</v>
      </c>
      <c r="G158" s="132">
        <v>4000</v>
      </c>
      <c r="H158" s="131">
        <v>1.4</v>
      </c>
      <c r="I158" s="83">
        <v>1400</v>
      </c>
      <c r="J158" s="116">
        <v>2300</v>
      </c>
      <c r="K158" s="116"/>
      <c r="L158" s="120">
        <v>2000</v>
      </c>
      <c r="M158" s="83">
        <f t="shared" si="11"/>
        <v>42.857142857142854</v>
      </c>
      <c r="N158" s="83">
        <f t="shared" si="12"/>
        <v>-13.043478260869565</v>
      </c>
      <c r="O158" s="120">
        <v>2000</v>
      </c>
      <c r="P158" s="83">
        <f t="shared" si="13"/>
        <v>100</v>
      </c>
      <c r="Q158" s="83"/>
      <c r="R158" s="550"/>
    </row>
    <row r="159" spans="1:18" ht="44.25" customHeight="1" x14ac:dyDescent="0.25">
      <c r="A159" s="911"/>
      <c r="B159" s="881"/>
      <c r="C159" s="503" t="s">
        <v>789</v>
      </c>
      <c r="D159" s="503" t="s">
        <v>790</v>
      </c>
      <c r="E159" s="98">
        <v>1100</v>
      </c>
      <c r="F159" s="98">
        <v>1500</v>
      </c>
      <c r="G159" s="132">
        <v>4000</v>
      </c>
      <c r="H159" s="131">
        <v>2.2000000000000002</v>
      </c>
      <c r="I159" s="83">
        <v>2420</v>
      </c>
      <c r="J159" s="116">
        <v>2400</v>
      </c>
      <c r="K159" s="116"/>
      <c r="L159" s="120">
        <v>2000</v>
      </c>
      <c r="M159" s="83">
        <f t="shared" si="11"/>
        <v>-17.355371900826448</v>
      </c>
      <c r="N159" s="83">
        <f t="shared" si="12"/>
        <v>-16.666666666666664</v>
      </c>
      <c r="O159" s="120">
        <v>2000</v>
      </c>
      <c r="P159" s="83">
        <f t="shared" si="13"/>
        <v>81.818181818181827</v>
      </c>
      <c r="Q159" s="83"/>
      <c r="R159" s="550"/>
    </row>
    <row r="160" spans="1:18" ht="23.25" customHeight="1" x14ac:dyDescent="0.25">
      <c r="A160" s="889"/>
      <c r="B160" s="882"/>
      <c r="C160" s="503" t="s">
        <v>791</v>
      </c>
      <c r="D160" s="503" t="s">
        <v>792</v>
      </c>
      <c r="E160" s="135">
        <v>800</v>
      </c>
      <c r="F160" s="135">
        <v>1200</v>
      </c>
      <c r="G160" s="132">
        <v>4000</v>
      </c>
      <c r="H160" s="131">
        <v>1.8</v>
      </c>
      <c r="I160" s="83">
        <v>1440</v>
      </c>
      <c r="J160" s="116">
        <v>2000</v>
      </c>
      <c r="K160" s="116"/>
      <c r="L160" s="120">
        <v>1700</v>
      </c>
      <c r="M160" s="83">
        <f t="shared" si="11"/>
        <v>18.055555555555554</v>
      </c>
      <c r="N160" s="83">
        <f t="shared" si="12"/>
        <v>-15</v>
      </c>
      <c r="O160" s="120">
        <v>1700</v>
      </c>
      <c r="P160" s="83">
        <f t="shared" si="13"/>
        <v>112.5</v>
      </c>
      <c r="Q160" s="83"/>
      <c r="R160" s="550"/>
    </row>
    <row r="161" spans="1:18" ht="37.5" x14ac:dyDescent="0.25">
      <c r="A161" s="888">
        <v>2</v>
      </c>
      <c r="B161" s="880" t="s">
        <v>793</v>
      </c>
      <c r="C161" s="521" t="s">
        <v>1059</v>
      </c>
      <c r="D161" s="521" t="s">
        <v>709</v>
      </c>
      <c r="E161" s="135">
        <v>570</v>
      </c>
      <c r="F161" s="135"/>
      <c r="G161" s="132"/>
      <c r="H161" s="131"/>
      <c r="I161" s="83"/>
      <c r="J161" s="116"/>
      <c r="K161" s="116"/>
      <c r="L161" s="120">
        <v>800</v>
      </c>
      <c r="M161" s="83"/>
      <c r="N161" s="83"/>
      <c r="O161" s="120">
        <v>800</v>
      </c>
      <c r="P161" s="83">
        <f t="shared" si="13"/>
        <v>40.350877192982452</v>
      </c>
      <c r="Q161" s="83"/>
      <c r="R161" s="144" t="s">
        <v>131</v>
      </c>
    </row>
    <row r="162" spans="1:18" ht="37.5" x14ac:dyDescent="0.25">
      <c r="A162" s="911"/>
      <c r="B162" s="881"/>
      <c r="C162" s="521" t="s">
        <v>1059</v>
      </c>
      <c r="D162" s="521" t="s">
        <v>1060</v>
      </c>
      <c r="E162" s="104">
        <v>570</v>
      </c>
      <c r="F162" s="104">
        <v>600</v>
      </c>
      <c r="G162" s="145">
        <v>1400</v>
      </c>
      <c r="H162" s="131">
        <v>2</v>
      </c>
      <c r="I162" s="83">
        <v>1140</v>
      </c>
      <c r="J162" s="116">
        <v>840</v>
      </c>
      <c r="K162" s="116"/>
      <c r="L162" s="114">
        <v>840</v>
      </c>
      <c r="M162" s="83">
        <f t="shared" si="11"/>
        <v>-26.315789473684209</v>
      </c>
      <c r="N162" s="83">
        <f t="shared" si="12"/>
        <v>0</v>
      </c>
      <c r="O162" s="114">
        <v>840</v>
      </c>
      <c r="P162" s="83">
        <f t="shared" si="13"/>
        <v>47.368421052631575</v>
      </c>
      <c r="Q162" s="83"/>
      <c r="R162" s="550"/>
    </row>
    <row r="163" spans="1:18" x14ac:dyDescent="0.25">
      <c r="A163" s="889"/>
      <c r="B163" s="882"/>
      <c r="C163" s="521" t="s">
        <v>1060</v>
      </c>
      <c r="D163" s="503" t="s">
        <v>731</v>
      </c>
      <c r="E163" s="104">
        <v>200</v>
      </c>
      <c r="F163" s="104">
        <v>500</v>
      </c>
      <c r="G163" s="145">
        <v>1400</v>
      </c>
      <c r="H163" s="131">
        <v>2.2999999999999998</v>
      </c>
      <c r="I163" s="83">
        <v>459.99999999999994</v>
      </c>
      <c r="J163" s="116">
        <v>800</v>
      </c>
      <c r="K163" s="116"/>
      <c r="L163" s="120">
        <v>500</v>
      </c>
      <c r="M163" s="83">
        <f t="shared" si="11"/>
        <v>8.6956521739130572</v>
      </c>
      <c r="N163" s="83">
        <f t="shared" si="12"/>
        <v>-37.5</v>
      </c>
      <c r="O163" s="120">
        <v>500</v>
      </c>
      <c r="P163" s="83">
        <f t="shared" si="13"/>
        <v>150</v>
      </c>
      <c r="Q163" s="83"/>
      <c r="R163" s="550"/>
    </row>
    <row r="164" spans="1:18" ht="36.75" customHeight="1" x14ac:dyDescent="0.25">
      <c r="A164" s="888">
        <v>3</v>
      </c>
      <c r="B164" s="880" t="s">
        <v>794</v>
      </c>
      <c r="C164" s="503" t="s">
        <v>795</v>
      </c>
      <c r="D164" s="503" t="s">
        <v>796</v>
      </c>
      <c r="E164" s="104">
        <v>260</v>
      </c>
      <c r="F164" s="104">
        <v>600</v>
      </c>
      <c r="G164" s="145">
        <v>1400</v>
      </c>
      <c r="H164" s="131">
        <v>3.8</v>
      </c>
      <c r="I164" s="83">
        <v>988</v>
      </c>
      <c r="J164" s="116">
        <v>840</v>
      </c>
      <c r="K164" s="116"/>
      <c r="L164" s="120">
        <v>1000</v>
      </c>
      <c r="M164" s="83">
        <f t="shared" si="11"/>
        <v>1.214574898785425</v>
      </c>
      <c r="N164" s="83">
        <f t="shared" si="12"/>
        <v>19.047619047619047</v>
      </c>
      <c r="O164" s="120">
        <v>1000</v>
      </c>
      <c r="P164" s="83">
        <f t="shared" si="13"/>
        <v>284.61538461538464</v>
      </c>
      <c r="Q164" s="83"/>
      <c r="R164" s="550"/>
    </row>
    <row r="165" spans="1:18" ht="37.5" x14ac:dyDescent="0.25">
      <c r="A165" s="911"/>
      <c r="B165" s="881"/>
      <c r="C165" s="503" t="s">
        <v>796</v>
      </c>
      <c r="D165" s="503" t="s">
        <v>797</v>
      </c>
      <c r="E165" s="104">
        <v>300</v>
      </c>
      <c r="F165" s="104">
        <v>500</v>
      </c>
      <c r="G165" s="145">
        <v>1400</v>
      </c>
      <c r="H165" s="131">
        <v>2.1</v>
      </c>
      <c r="I165" s="83">
        <v>630</v>
      </c>
      <c r="J165" s="116">
        <v>800</v>
      </c>
      <c r="K165" s="116"/>
      <c r="L165" s="114">
        <v>800</v>
      </c>
      <c r="M165" s="83">
        <f t="shared" si="11"/>
        <v>26.984126984126984</v>
      </c>
      <c r="N165" s="83">
        <f t="shared" si="12"/>
        <v>0</v>
      </c>
      <c r="O165" s="114">
        <v>800</v>
      </c>
      <c r="P165" s="83">
        <f t="shared" si="13"/>
        <v>166.66666666666669</v>
      </c>
      <c r="Q165" s="83"/>
      <c r="R165" s="550"/>
    </row>
    <row r="166" spans="1:18" x14ac:dyDescent="0.25">
      <c r="A166" s="889"/>
      <c r="B166" s="882"/>
      <c r="C166" s="503" t="s">
        <v>798</v>
      </c>
      <c r="D166" s="503" t="s">
        <v>799</v>
      </c>
      <c r="E166" s="104">
        <v>300</v>
      </c>
      <c r="F166" s="104">
        <v>600</v>
      </c>
      <c r="G166" s="146">
        <v>1000</v>
      </c>
      <c r="H166" s="131">
        <v>2.6</v>
      </c>
      <c r="I166" s="83">
        <v>780</v>
      </c>
      <c r="J166" s="116">
        <v>700</v>
      </c>
      <c r="K166" s="116"/>
      <c r="L166" s="120">
        <v>800</v>
      </c>
      <c r="M166" s="83">
        <f t="shared" si="11"/>
        <v>2.5641025641025639</v>
      </c>
      <c r="N166" s="83">
        <f t="shared" si="12"/>
        <v>14.285714285714285</v>
      </c>
      <c r="O166" s="120">
        <v>800</v>
      </c>
      <c r="P166" s="83">
        <f t="shared" si="13"/>
        <v>166.66666666666669</v>
      </c>
      <c r="Q166" s="83"/>
      <c r="R166" s="550"/>
    </row>
    <row r="167" spans="1:18" x14ac:dyDescent="0.25">
      <c r="A167" s="888">
        <v>4</v>
      </c>
      <c r="B167" s="880" t="s">
        <v>800</v>
      </c>
      <c r="C167" s="503" t="s">
        <v>799</v>
      </c>
      <c r="D167" s="503" t="s">
        <v>801</v>
      </c>
      <c r="E167" s="104">
        <v>200</v>
      </c>
      <c r="F167" s="104">
        <v>400</v>
      </c>
      <c r="G167" s="146">
        <v>1000</v>
      </c>
      <c r="H167" s="131">
        <v>1.3</v>
      </c>
      <c r="I167" s="83">
        <v>260</v>
      </c>
      <c r="J167" s="116">
        <v>550</v>
      </c>
      <c r="K167" s="116"/>
      <c r="L167" s="120">
        <v>500</v>
      </c>
      <c r="M167" s="83">
        <f t="shared" si="11"/>
        <v>92.307692307692307</v>
      </c>
      <c r="N167" s="83">
        <f t="shared" si="12"/>
        <v>-9.0909090909090917</v>
      </c>
      <c r="O167" s="120">
        <v>500</v>
      </c>
      <c r="P167" s="83">
        <f t="shared" si="13"/>
        <v>150</v>
      </c>
      <c r="Q167" s="83"/>
      <c r="R167" s="550"/>
    </row>
    <row r="168" spans="1:18" ht="44.25" customHeight="1" x14ac:dyDescent="0.25">
      <c r="A168" s="889"/>
      <c r="B168" s="882"/>
      <c r="C168" s="503" t="s">
        <v>801</v>
      </c>
      <c r="D168" s="503" t="s">
        <v>802</v>
      </c>
      <c r="E168" s="104">
        <v>150</v>
      </c>
      <c r="F168" s="104">
        <v>300</v>
      </c>
      <c r="G168" s="146">
        <v>800</v>
      </c>
      <c r="H168" s="131">
        <v>1.8</v>
      </c>
      <c r="I168" s="83">
        <v>270</v>
      </c>
      <c r="J168" s="116">
        <v>480</v>
      </c>
      <c r="K168" s="116"/>
      <c r="L168" s="120">
        <v>300</v>
      </c>
      <c r="M168" s="83">
        <f t="shared" si="11"/>
        <v>11.111111111111111</v>
      </c>
      <c r="N168" s="83">
        <f t="shared" si="12"/>
        <v>-37.5</v>
      </c>
      <c r="O168" s="120">
        <v>300</v>
      </c>
      <c r="P168" s="83">
        <f t="shared" si="13"/>
        <v>100</v>
      </c>
      <c r="Q168" s="83"/>
      <c r="R168" s="550"/>
    </row>
    <row r="169" spans="1:18" ht="44.25" customHeight="1" x14ac:dyDescent="0.25">
      <c r="A169" s="888">
        <v>5</v>
      </c>
      <c r="B169" s="880" t="s">
        <v>803</v>
      </c>
      <c r="C169" s="503" t="s">
        <v>804</v>
      </c>
      <c r="D169" s="521" t="s">
        <v>805</v>
      </c>
      <c r="E169" s="104">
        <v>300</v>
      </c>
      <c r="F169" s="104">
        <v>500</v>
      </c>
      <c r="G169" s="146">
        <v>1400</v>
      </c>
      <c r="H169" s="131">
        <v>2.7</v>
      </c>
      <c r="I169" s="83">
        <v>810</v>
      </c>
      <c r="J169" s="116">
        <v>800</v>
      </c>
      <c r="K169" s="116"/>
      <c r="L169" s="114">
        <v>800</v>
      </c>
      <c r="M169" s="83">
        <f t="shared" si="11"/>
        <v>-1.2345679012345678</v>
      </c>
      <c r="N169" s="83">
        <f t="shared" si="12"/>
        <v>0</v>
      </c>
      <c r="O169" s="114">
        <v>800</v>
      </c>
      <c r="P169" s="83">
        <f t="shared" si="13"/>
        <v>166.66666666666669</v>
      </c>
      <c r="Q169" s="83"/>
      <c r="R169" s="550"/>
    </row>
    <row r="170" spans="1:18" x14ac:dyDescent="0.25">
      <c r="A170" s="911"/>
      <c r="B170" s="881"/>
      <c r="C170" s="521" t="s">
        <v>806</v>
      </c>
      <c r="D170" s="503" t="s">
        <v>807</v>
      </c>
      <c r="E170" s="104"/>
      <c r="F170" s="104">
        <v>400</v>
      </c>
      <c r="G170" s="146">
        <v>680</v>
      </c>
      <c r="H170" s="83"/>
      <c r="I170" s="83"/>
      <c r="J170" s="116">
        <v>410</v>
      </c>
      <c r="K170" s="116"/>
      <c r="L170" s="120">
        <v>500</v>
      </c>
      <c r="M170" s="83"/>
      <c r="N170" s="83">
        <f t="shared" si="12"/>
        <v>21.951219512195124</v>
      </c>
      <c r="O170" s="120">
        <v>500</v>
      </c>
      <c r="P170" s="83"/>
      <c r="Q170" s="83"/>
      <c r="R170" s="554"/>
    </row>
    <row r="171" spans="1:18" ht="21.75" customHeight="1" x14ac:dyDescent="0.25">
      <c r="A171" s="889"/>
      <c r="B171" s="882"/>
      <c r="C171" s="503" t="s">
        <v>807</v>
      </c>
      <c r="D171" s="503" t="s">
        <v>808</v>
      </c>
      <c r="E171" s="104">
        <v>200</v>
      </c>
      <c r="F171" s="104">
        <v>300</v>
      </c>
      <c r="G171" s="146">
        <v>1400</v>
      </c>
      <c r="H171" s="131">
        <v>3.3</v>
      </c>
      <c r="I171" s="83">
        <v>660</v>
      </c>
      <c r="J171" s="116">
        <v>600</v>
      </c>
      <c r="K171" s="116"/>
      <c r="L171" s="120">
        <v>400</v>
      </c>
      <c r="M171" s="83">
        <f t="shared" si="11"/>
        <v>-39.393939393939391</v>
      </c>
      <c r="N171" s="83">
        <f t="shared" si="12"/>
        <v>-33.333333333333329</v>
      </c>
      <c r="O171" s="120">
        <v>400</v>
      </c>
      <c r="P171" s="83">
        <f t="shared" si="13"/>
        <v>100</v>
      </c>
      <c r="Q171" s="83"/>
      <c r="R171" s="550"/>
    </row>
    <row r="172" spans="1:18" ht="48" customHeight="1" x14ac:dyDescent="0.25">
      <c r="A172" s="505">
        <v>6</v>
      </c>
      <c r="B172" s="508" t="s">
        <v>809</v>
      </c>
      <c r="C172" s="503" t="s">
        <v>810</v>
      </c>
      <c r="D172" s="503" t="s">
        <v>811</v>
      </c>
      <c r="E172" s="104">
        <v>150</v>
      </c>
      <c r="F172" s="104">
        <v>430</v>
      </c>
      <c r="G172" s="146">
        <v>1400</v>
      </c>
      <c r="H172" s="131">
        <v>1.6</v>
      </c>
      <c r="I172" s="83">
        <v>240</v>
      </c>
      <c r="J172" s="116">
        <v>750</v>
      </c>
      <c r="K172" s="116"/>
      <c r="L172" s="120">
        <v>500</v>
      </c>
      <c r="M172" s="83">
        <f t="shared" si="11"/>
        <v>108.33333333333333</v>
      </c>
      <c r="N172" s="83">
        <f t="shared" si="12"/>
        <v>-33.333333333333329</v>
      </c>
      <c r="O172" s="120">
        <v>500</v>
      </c>
      <c r="P172" s="83">
        <f t="shared" si="13"/>
        <v>233.33333333333334</v>
      </c>
      <c r="Q172" s="83"/>
      <c r="R172" s="550"/>
    </row>
    <row r="173" spans="1:18" ht="42.75" customHeight="1" x14ac:dyDescent="0.25">
      <c r="A173" s="505"/>
      <c r="B173" s="508"/>
      <c r="C173" s="503" t="s">
        <v>811</v>
      </c>
      <c r="D173" s="503" t="s">
        <v>812</v>
      </c>
      <c r="E173" s="104">
        <v>120</v>
      </c>
      <c r="F173" s="104">
        <v>400</v>
      </c>
      <c r="G173" s="146">
        <v>600</v>
      </c>
      <c r="H173" s="131">
        <v>1.6</v>
      </c>
      <c r="I173" s="83">
        <v>192</v>
      </c>
      <c r="J173" s="116">
        <v>400</v>
      </c>
      <c r="K173" s="116"/>
      <c r="L173" s="114">
        <v>400</v>
      </c>
      <c r="M173" s="83">
        <f t="shared" si="11"/>
        <v>108.33333333333333</v>
      </c>
      <c r="N173" s="83">
        <f t="shared" si="12"/>
        <v>0</v>
      </c>
      <c r="O173" s="114">
        <v>400</v>
      </c>
      <c r="P173" s="83">
        <f t="shared" si="13"/>
        <v>233.33333333333334</v>
      </c>
      <c r="Q173" s="83"/>
      <c r="R173" s="550"/>
    </row>
    <row r="174" spans="1:18" x14ac:dyDescent="0.25">
      <c r="A174" s="505"/>
      <c r="B174" s="508"/>
      <c r="C174" s="503" t="s">
        <v>814</v>
      </c>
      <c r="D174" s="503" t="s">
        <v>815</v>
      </c>
      <c r="E174" s="104">
        <v>120</v>
      </c>
      <c r="F174" s="104">
        <v>300</v>
      </c>
      <c r="G174" s="146">
        <v>420</v>
      </c>
      <c r="H174" s="131">
        <v>1.6</v>
      </c>
      <c r="I174" s="83">
        <v>192</v>
      </c>
      <c r="J174" s="116">
        <v>400</v>
      </c>
      <c r="K174" s="116"/>
      <c r="L174" s="120">
        <v>300</v>
      </c>
      <c r="M174" s="83">
        <f t="shared" si="11"/>
        <v>56.25</v>
      </c>
      <c r="N174" s="83">
        <f t="shared" si="12"/>
        <v>-25</v>
      </c>
      <c r="O174" s="120">
        <v>300</v>
      </c>
      <c r="P174" s="83">
        <f t="shared" si="13"/>
        <v>150</v>
      </c>
      <c r="Q174" s="83"/>
      <c r="R174" s="550"/>
    </row>
    <row r="175" spans="1:18" x14ac:dyDescent="0.25">
      <c r="A175" s="888">
        <v>7</v>
      </c>
      <c r="B175" s="880" t="s">
        <v>227</v>
      </c>
      <c r="C175" s="503" t="s">
        <v>816</v>
      </c>
      <c r="D175" s="503" t="s">
        <v>817</v>
      </c>
      <c r="E175" s="135">
        <v>130</v>
      </c>
      <c r="F175" s="135">
        <v>200</v>
      </c>
      <c r="G175" s="146">
        <v>600</v>
      </c>
      <c r="H175" s="131">
        <v>4.5999999999999996</v>
      </c>
      <c r="I175" s="83">
        <v>598</v>
      </c>
      <c r="J175" s="116">
        <v>360</v>
      </c>
      <c r="K175" s="116"/>
      <c r="L175" s="120">
        <v>250</v>
      </c>
      <c r="M175" s="83">
        <f t="shared" si="11"/>
        <v>-58.193979933110363</v>
      </c>
      <c r="N175" s="83">
        <f t="shared" si="12"/>
        <v>-30.555555555555557</v>
      </c>
      <c r="O175" s="120">
        <v>250</v>
      </c>
      <c r="P175" s="83">
        <f t="shared" si="13"/>
        <v>92.307692307692307</v>
      </c>
      <c r="Q175" s="83"/>
      <c r="R175" s="550"/>
    </row>
    <row r="176" spans="1:18" x14ac:dyDescent="0.25">
      <c r="A176" s="911"/>
      <c r="B176" s="881"/>
      <c r="C176" s="503" t="s">
        <v>547</v>
      </c>
      <c r="D176" s="503" t="s">
        <v>818</v>
      </c>
      <c r="E176" s="104">
        <v>240</v>
      </c>
      <c r="F176" s="104">
        <v>500</v>
      </c>
      <c r="G176" s="146">
        <v>1200</v>
      </c>
      <c r="H176" s="131">
        <v>2.7</v>
      </c>
      <c r="I176" s="83">
        <v>648</v>
      </c>
      <c r="J176" s="116">
        <v>800</v>
      </c>
      <c r="K176" s="116"/>
      <c r="L176" s="120">
        <v>600</v>
      </c>
      <c r="M176" s="83">
        <f t="shared" si="11"/>
        <v>-7.4074074074074066</v>
      </c>
      <c r="N176" s="83">
        <f t="shared" si="12"/>
        <v>-25</v>
      </c>
      <c r="O176" s="120">
        <v>600</v>
      </c>
      <c r="P176" s="83">
        <f t="shared" si="13"/>
        <v>150</v>
      </c>
      <c r="Q176" s="83"/>
      <c r="R176" s="550"/>
    </row>
    <row r="177" spans="1:18" x14ac:dyDescent="0.25">
      <c r="A177" s="889"/>
      <c r="B177" s="882"/>
      <c r="C177" s="503" t="s">
        <v>818</v>
      </c>
      <c r="D177" s="503" t="s">
        <v>1061</v>
      </c>
      <c r="E177" s="104">
        <v>220</v>
      </c>
      <c r="F177" s="104">
        <v>400</v>
      </c>
      <c r="G177" s="146">
        <v>1200</v>
      </c>
      <c r="H177" s="131">
        <v>5</v>
      </c>
      <c r="I177" s="83">
        <v>1100</v>
      </c>
      <c r="J177" s="116">
        <v>720</v>
      </c>
      <c r="K177" s="116"/>
      <c r="L177" s="120">
        <v>500</v>
      </c>
      <c r="M177" s="83">
        <f t="shared" si="11"/>
        <v>-54.54545454545454</v>
      </c>
      <c r="N177" s="83">
        <f t="shared" si="12"/>
        <v>-30.555555555555557</v>
      </c>
      <c r="O177" s="120">
        <v>500</v>
      </c>
      <c r="P177" s="83">
        <f t="shared" si="13"/>
        <v>127.27272727272727</v>
      </c>
      <c r="Q177" s="83"/>
      <c r="R177" s="550"/>
    </row>
    <row r="178" spans="1:18" ht="45" customHeight="1" x14ac:dyDescent="0.25">
      <c r="A178" s="505">
        <v>8</v>
      </c>
      <c r="B178" s="508" t="s">
        <v>819</v>
      </c>
      <c r="C178" s="503" t="s">
        <v>820</v>
      </c>
      <c r="D178" s="503" t="s">
        <v>821</v>
      </c>
      <c r="E178" s="104">
        <v>200</v>
      </c>
      <c r="F178" s="104">
        <v>200</v>
      </c>
      <c r="G178" s="146">
        <v>600</v>
      </c>
      <c r="H178" s="131">
        <v>2.8</v>
      </c>
      <c r="I178" s="83">
        <v>560</v>
      </c>
      <c r="J178" s="116">
        <v>300</v>
      </c>
      <c r="K178" s="116"/>
      <c r="L178" s="114">
        <v>300</v>
      </c>
      <c r="M178" s="83">
        <f t="shared" si="11"/>
        <v>-46.428571428571431</v>
      </c>
      <c r="N178" s="83">
        <f t="shared" si="12"/>
        <v>0</v>
      </c>
      <c r="O178" s="114">
        <v>300</v>
      </c>
      <c r="P178" s="83">
        <f t="shared" si="13"/>
        <v>50</v>
      </c>
      <c r="Q178" s="83"/>
      <c r="R178" s="550"/>
    </row>
    <row r="179" spans="1:18" x14ac:dyDescent="0.25">
      <c r="A179" s="888">
        <v>9</v>
      </c>
      <c r="B179" s="880" t="s">
        <v>822</v>
      </c>
      <c r="C179" s="503" t="s">
        <v>823</v>
      </c>
      <c r="D179" s="503" t="s">
        <v>824</v>
      </c>
      <c r="E179" s="104">
        <v>150</v>
      </c>
      <c r="F179" s="104">
        <v>300</v>
      </c>
      <c r="G179" s="146">
        <v>600</v>
      </c>
      <c r="H179" s="131">
        <v>2</v>
      </c>
      <c r="I179" s="83">
        <v>300</v>
      </c>
      <c r="J179" s="116">
        <v>360</v>
      </c>
      <c r="K179" s="116"/>
      <c r="L179" s="120">
        <v>300</v>
      </c>
      <c r="M179" s="83">
        <f t="shared" si="11"/>
        <v>0</v>
      </c>
      <c r="N179" s="83">
        <f t="shared" si="12"/>
        <v>-16.666666666666664</v>
      </c>
      <c r="O179" s="120">
        <v>300</v>
      </c>
      <c r="P179" s="83">
        <f t="shared" si="13"/>
        <v>100</v>
      </c>
      <c r="Q179" s="83"/>
      <c r="R179" s="550"/>
    </row>
    <row r="180" spans="1:18" x14ac:dyDescent="0.25">
      <c r="A180" s="911"/>
      <c r="B180" s="881"/>
      <c r="C180" s="503" t="s">
        <v>825</v>
      </c>
      <c r="D180" s="503" t="s">
        <v>826</v>
      </c>
      <c r="E180" s="104">
        <v>150</v>
      </c>
      <c r="F180" s="104">
        <v>300</v>
      </c>
      <c r="G180" s="146">
        <v>600</v>
      </c>
      <c r="H180" s="131">
        <v>2.2999999999999998</v>
      </c>
      <c r="I180" s="83">
        <v>345</v>
      </c>
      <c r="J180" s="116">
        <v>360</v>
      </c>
      <c r="K180" s="116"/>
      <c r="L180" s="120">
        <v>300</v>
      </c>
      <c r="M180" s="83">
        <f t="shared" si="11"/>
        <v>-13.043478260869565</v>
      </c>
      <c r="N180" s="83">
        <f t="shared" si="12"/>
        <v>-16.666666666666664</v>
      </c>
      <c r="O180" s="120">
        <v>300</v>
      </c>
      <c r="P180" s="83">
        <f t="shared" si="13"/>
        <v>100</v>
      </c>
      <c r="Q180" s="83"/>
      <c r="R180" s="550"/>
    </row>
    <row r="181" spans="1:18" ht="40.5" customHeight="1" x14ac:dyDescent="0.25">
      <c r="A181" s="911"/>
      <c r="B181" s="881"/>
      <c r="C181" s="503" t="s">
        <v>827</v>
      </c>
      <c r="D181" s="503" t="s">
        <v>828</v>
      </c>
      <c r="E181" s="104">
        <v>180</v>
      </c>
      <c r="F181" s="104">
        <v>300</v>
      </c>
      <c r="G181" s="146">
        <v>600</v>
      </c>
      <c r="H181" s="131">
        <v>2.2999999999999998</v>
      </c>
      <c r="I181" s="83">
        <v>413.99999999999994</v>
      </c>
      <c r="J181" s="116">
        <v>360</v>
      </c>
      <c r="K181" s="116"/>
      <c r="L181" s="120">
        <v>300</v>
      </c>
      <c r="M181" s="83">
        <f t="shared" si="11"/>
        <v>-27.536231884057962</v>
      </c>
      <c r="N181" s="83">
        <f t="shared" si="12"/>
        <v>-16.666666666666664</v>
      </c>
      <c r="O181" s="120">
        <v>300</v>
      </c>
      <c r="P181" s="83">
        <f t="shared" si="13"/>
        <v>66.666666666666657</v>
      </c>
      <c r="Q181" s="83"/>
      <c r="R181" s="550"/>
    </row>
    <row r="182" spans="1:18" x14ac:dyDescent="0.25">
      <c r="A182" s="911"/>
      <c r="B182" s="881"/>
      <c r="C182" s="521" t="s">
        <v>829</v>
      </c>
      <c r="D182" s="521" t="s">
        <v>830</v>
      </c>
      <c r="E182" s="104">
        <v>180</v>
      </c>
      <c r="F182" s="104">
        <v>300</v>
      </c>
      <c r="G182" s="146">
        <v>600</v>
      </c>
      <c r="H182" s="131">
        <v>1.3</v>
      </c>
      <c r="I182" s="83">
        <v>234</v>
      </c>
      <c r="J182" s="116">
        <v>360</v>
      </c>
      <c r="K182" s="116"/>
      <c r="L182" s="120">
        <v>300</v>
      </c>
      <c r="M182" s="83">
        <f t="shared" si="11"/>
        <v>28.205128205128204</v>
      </c>
      <c r="N182" s="83">
        <f t="shared" si="12"/>
        <v>-16.666666666666664</v>
      </c>
      <c r="O182" s="120">
        <v>300</v>
      </c>
      <c r="P182" s="83">
        <f t="shared" si="13"/>
        <v>66.666666666666657</v>
      </c>
      <c r="Q182" s="83"/>
      <c r="R182" s="550"/>
    </row>
    <row r="183" spans="1:18" ht="40.5" customHeight="1" x14ac:dyDescent="0.25">
      <c r="A183" s="889"/>
      <c r="B183" s="882"/>
      <c r="C183" s="503" t="s">
        <v>830</v>
      </c>
      <c r="D183" s="503" t="s">
        <v>831</v>
      </c>
      <c r="E183" s="135">
        <v>120</v>
      </c>
      <c r="F183" s="135">
        <v>300</v>
      </c>
      <c r="G183" s="146">
        <v>600</v>
      </c>
      <c r="H183" s="131">
        <v>2.4</v>
      </c>
      <c r="I183" s="83">
        <v>288</v>
      </c>
      <c r="J183" s="116">
        <v>360</v>
      </c>
      <c r="K183" s="116"/>
      <c r="L183" s="120">
        <v>300</v>
      </c>
      <c r="M183" s="83">
        <f t="shared" si="11"/>
        <v>4.1666666666666661</v>
      </c>
      <c r="N183" s="83">
        <f t="shared" si="12"/>
        <v>-16.666666666666664</v>
      </c>
      <c r="O183" s="120">
        <v>300</v>
      </c>
      <c r="P183" s="83">
        <f t="shared" si="13"/>
        <v>150</v>
      </c>
      <c r="Q183" s="83"/>
      <c r="R183" s="550"/>
    </row>
    <row r="184" spans="1:18" ht="18.75" customHeight="1" x14ac:dyDescent="0.25">
      <c r="A184" s="505">
        <v>10</v>
      </c>
      <c r="B184" s="886" t="s">
        <v>832</v>
      </c>
      <c r="C184" s="890"/>
      <c r="D184" s="887"/>
      <c r="E184" s="135">
        <v>130</v>
      </c>
      <c r="F184" s="135">
        <v>300</v>
      </c>
      <c r="G184" s="146">
        <v>1200</v>
      </c>
      <c r="H184" s="131">
        <v>4.7</v>
      </c>
      <c r="I184" s="83">
        <v>611</v>
      </c>
      <c r="J184" s="116">
        <v>450</v>
      </c>
      <c r="K184" s="116"/>
      <c r="L184" s="120">
        <v>300</v>
      </c>
      <c r="M184" s="83">
        <f t="shared" si="11"/>
        <v>-50.900163666121109</v>
      </c>
      <c r="N184" s="83">
        <f t="shared" si="12"/>
        <v>-33.333333333333329</v>
      </c>
      <c r="O184" s="120">
        <v>300</v>
      </c>
      <c r="P184" s="83">
        <f t="shared" si="13"/>
        <v>130.76923076923077</v>
      </c>
      <c r="Q184" s="83"/>
      <c r="R184" s="550"/>
    </row>
    <row r="185" spans="1:18" x14ac:dyDescent="0.25">
      <c r="A185" s="888">
        <v>11</v>
      </c>
      <c r="B185" s="880" t="s">
        <v>833</v>
      </c>
      <c r="C185" s="503" t="s">
        <v>834</v>
      </c>
      <c r="D185" s="503" t="s">
        <v>835</v>
      </c>
      <c r="E185" s="135">
        <v>120</v>
      </c>
      <c r="F185" s="135">
        <v>300</v>
      </c>
      <c r="G185" s="146">
        <v>580</v>
      </c>
      <c r="H185" s="131">
        <v>1.5</v>
      </c>
      <c r="I185" s="83">
        <v>180</v>
      </c>
      <c r="J185" s="116">
        <v>350</v>
      </c>
      <c r="K185" s="116"/>
      <c r="L185" s="120">
        <v>350</v>
      </c>
      <c r="M185" s="83">
        <f t="shared" si="11"/>
        <v>94.444444444444443</v>
      </c>
      <c r="N185" s="83">
        <f t="shared" si="12"/>
        <v>0</v>
      </c>
      <c r="O185" s="120">
        <v>350</v>
      </c>
      <c r="P185" s="83">
        <f t="shared" si="13"/>
        <v>191.66666666666669</v>
      </c>
      <c r="Q185" s="83"/>
      <c r="R185" s="550"/>
    </row>
    <row r="186" spans="1:18" ht="40.5" customHeight="1" x14ac:dyDescent="0.25">
      <c r="A186" s="911"/>
      <c r="B186" s="881"/>
      <c r="C186" s="503" t="s">
        <v>835</v>
      </c>
      <c r="D186" s="503" t="s">
        <v>837</v>
      </c>
      <c r="E186" s="135">
        <v>120</v>
      </c>
      <c r="F186" s="135">
        <v>300</v>
      </c>
      <c r="G186" s="146">
        <v>1200</v>
      </c>
      <c r="H186" s="131">
        <v>1.5</v>
      </c>
      <c r="I186" s="83">
        <v>180</v>
      </c>
      <c r="J186" s="116">
        <v>450</v>
      </c>
      <c r="K186" s="116"/>
      <c r="L186" s="120">
        <v>350</v>
      </c>
      <c r="M186" s="83">
        <f t="shared" si="11"/>
        <v>94.444444444444443</v>
      </c>
      <c r="N186" s="83">
        <f t="shared" si="12"/>
        <v>-22.222222222222221</v>
      </c>
      <c r="O186" s="120">
        <v>350</v>
      </c>
      <c r="P186" s="83">
        <f t="shared" si="13"/>
        <v>191.66666666666669</v>
      </c>
      <c r="Q186" s="83"/>
      <c r="R186" s="550"/>
    </row>
    <row r="187" spans="1:18" x14ac:dyDescent="0.25">
      <c r="A187" s="889"/>
      <c r="B187" s="882"/>
      <c r="C187" s="503" t="s">
        <v>835</v>
      </c>
      <c r="D187" s="503" t="s">
        <v>838</v>
      </c>
      <c r="E187" s="135">
        <v>120</v>
      </c>
      <c r="F187" s="135">
        <v>250</v>
      </c>
      <c r="G187" s="146">
        <v>530</v>
      </c>
      <c r="H187" s="131">
        <v>1.5</v>
      </c>
      <c r="I187" s="83">
        <v>180</v>
      </c>
      <c r="J187" s="116">
        <v>300</v>
      </c>
      <c r="K187" s="116"/>
      <c r="L187" s="114">
        <v>300</v>
      </c>
      <c r="M187" s="83">
        <f t="shared" si="11"/>
        <v>66.666666666666657</v>
      </c>
      <c r="N187" s="83">
        <f t="shared" si="12"/>
        <v>0</v>
      </c>
      <c r="O187" s="114">
        <v>300</v>
      </c>
      <c r="P187" s="83">
        <f t="shared" si="13"/>
        <v>150</v>
      </c>
      <c r="Q187" s="83"/>
      <c r="R187" s="550"/>
    </row>
    <row r="188" spans="1:18" ht="25.5" customHeight="1" x14ac:dyDescent="0.25">
      <c r="A188" s="505">
        <v>12</v>
      </c>
      <c r="B188" s="508" t="s">
        <v>839</v>
      </c>
      <c r="C188" s="503" t="s">
        <v>840</v>
      </c>
      <c r="D188" s="503" t="s">
        <v>841</v>
      </c>
      <c r="E188" s="135">
        <v>120</v>
      </c>
      <c r="F188" s="135">
        <v>200</v>
      </c>
      <c r="G188" s="146">
        <v>600</v>
      </c>
      <c r="H188" s="131">
        <v>1.5</v>
      </c>
      <c r="I188" s="83">
        <v>180</v>
      </c>
      <c r="J188" s="116">
        <v>360</v>
      </c>
      <c r="K188" s="116"/>
      <c r="L188" s="120">
        <v>250</v>
      </c>
      <c r="M188" s="83">
        <f t="shared" si="11"/>
        <v>38.888888888888893</v>
      </c>
      <c r="N188" s="83">
        <f t="shared" si="12"/>
        <v>-30.555555555555557</v>
      </c>
      <c r="O188" s="120">
        <v>250</v>
      </c>
      <c r="P188" s="83">
        <f t="shared" si="13"/>
        <v>108.33333333333333</v>
      </c>
      <c r="Q188" s="83"/>
      <c r="R188" s="550"/>
    </row>
    <row r="189" spans="1:18" x14ac:dyDescent="0.25">
      <c r="A189" s="505"/>
      <c r="B189" s="508"/>
      <c r="C189" s="503" t="s">
        <v>841</v>
      </c>
      <c r="D189" s="503" t="s">
        <v>842</v>
      </c>
      <c r="E189" s="135">
        <v>100</v>
      </c>
      <c r="F189" s="135">
        <v>150</v>
      </c>
      <c r="G189" s="146">
        <v>600</v>
      </c>
      <c r="H189" s="131">
        <v>2.1</v>
      </c>
      <c r="I189" s="83">
        <v>210</v>
      </c>
      <c r="J189" s="116">
        <v>300</v>
      </c>
      <c r="K189" s="116"/>
      <c r="L189" s="120">
        <v>250</v>
      </c>
      <c r="M189" s="83">
        <f t="shared" si="11"/>
        <v>19.047619047619047</v>
      </c>
      <c r="N189" s="83">
        <f t="shared" si="12"/>
        <v>-16.666666666666664</v>
      </c>
      <c r="O189" s="120">
        <v>250</v>
      </c>
      <c r="P189" s="83">
        <f t="shared" si="13"/>
        <v>150</v>
      </c>
      <c r="Q189" s="83"/>
      <c r="R189" s="550"/>
    </row>
    <row r="190" spans="1:18" ht="21.75" customHeight="1" x14ac:dyDescent="0.25">
      <c r="A190" s="505">
        <v>13</v>
      </c>
      <c r="B190" s="508" t="s">
        <v>843</v>
      </c>
      <c r="C190" s="503" t="s">
        <v>844</v>
      </c>
      <c r="D190" s="503" t="s">
        <v>845</v>
      </c>
      <c r="E190" s="135">
        <v>100</v>
      </c>
      <c r="F190" s="135">
        <v>200</v>
      </c>
      <c r="G190" s="146">
        <v>600</v>
      </c>
      <c r="H190" s="131">
        <v>2.1</v>
      </c>
      <c r="I190" s="83">
        <v>210</v>
      </c>
      <c r="J190" s="116">
        <v>360</v>
      </c>
      <c r="K190" s="116"/>
      <c r="L190" s="120">
        <v>250</v>
      </c>
      <c r="M190" s="83">
        <f t="shared" si="11"/>
        <v>19.047619047619047</v>
      </c>
      <c r="N190" s="83">
        <f t="shared" si="12"/>
        <v>-30.555555555555557</v>
      </c>
      <c r="O190" s="120">
        <v>250</v>
      </c>
      <c r="P190" s="83">
        <f t="shared" si="13"/>
        <v>150</v>
      </c>
      <c r="Q190" s="83"/>
      <c r="R190" s="550"/>
    </row>
    <row r="191" spans="1:18" ht="37.5" x14ac:dyDescent="0.25">
      <c r="A191" s="505">
        <v>14</v>
      </c>
      <c r="B191" s="508" t="s">
        <v>846</v>
      </c>
      <c r="C191" s="503" t="s">
        <v>847</v>
      </c>
      <c r="D191" s="503" t="s">
        <v>848</v>
      </c>
      <c r="E191" s="135">
        <v>110</v>
      </c>
      <c r="F191" s="135">
        <v>300</v>
      </c>
      <c r="G191" s="146">
        <v>600</v>
      </c>
      <c r="H191" s="131">
        <v>1.6</v>
      </c>
      <c r="I191" s="83">
        <v>176</v>
      </c>
      <c r="J191" s="116">
        <v>400</v>
      </c>
      <c r="K191" s="116"/>
      <c r="L191" s="120">
        <v>350</v>
      </c>
      <c r="M191" s="83">
        <f t="shared" si="11"/>
        <v>98.86363636363636</v>
      </c>
      <c r="N191" s="83">
        <f t="shared" si="12"/>
        <v>-12.5</v>
      </c>
      <c r="O191" s="120">
        <v>350</v>
      </c>
      <c r="P191" s="83">
        <f t="shared" si="13"/>
        <v>218.18181818181816</v>
      </c>
      <c r="Q191" s="83"/>
      <c r="R191" s="550"/>
    </row>
    <row r="192" spans="1:18" ht="42" customHeight="1" x14ac:dyDescent="0.25">
      <c r="A192" s="505">
        <v>15</v>
      </c>
      <c r="B192" s="508" t="s">
        <v>839</v>
      </c>
      <c r="C192" s="503" t="s">
        <v>849</v>
      </c>
      <c r="D192" s="503" t="s">
        <v>850</v>
      </c>
      <c r="E192" s="135">
        <v>120</v>
      </c>
      <c r="F192" s="135">
        <v>150</v>
      </c>
      <c r="G192" s="146">
        <v>600</v>
      </c>
      <c r="H192" s="131">
        <v>1.5</v>
      </c>
      <c r="I192" s="83">
        <v>180</v>
      </c>
      <c r="J192" s="116">
        <v>300</v>
      </c>
      <c r="K192" s="116"/>
      <c r="L192" s="120">
        <v>300</v>
      </c>
      <c r="M192" s="83">
        <f t="shared" si="11"/>
        <v>66.666666666666657</v>
      </c>
      <c r="N192" s="83">
        <f t="shared" si="12"/>
        <v>0</v>
      </c>
      <c r="O192" s="120">
        <v>300</v>
      </c>
      <c r="P192" s="83">
        <f t="shared" si="13"/>
        <v>150</v>
      </c>
      <c r="Q192" s="83"/>
      <c r="R192" s="550"/>
    </row>
    <row r="193" spans="1:18" ht="21" customHeight="1" x14ac:dyDescent="0.25">
      <c r="A193" s="505">
        <v>16</v>
      </c>
      <c r="B193" s="508" t="s">
        <v>851</v>
      </c>
      <c r="C193" s="503" t="s">
        <v>852</v>
      </c>
      <c r="D193" s="503" t="s">
        <v>853</v>
      </c>
      <c r="E193" s="135"/>
      <c r="F193" s="135">
        <v>200</v>
      </c>
      <c r="G193" s="146">
        <v>600</v>
      </c>
      <c r="H193" s="147"/>
      <c r="I193" s="137"/>
      <c r="J193" s="116">
        <v>360</v>
      </c>
      <c r="K193" s="116"/>
      <c r="L193" s="120">
        <v>300</v>
      </c>
      <c r="M193" s="83"/>
      <c r="N193" s="83">
        <f t="shared" si="12"/>
        <v>-16.666666666666664</v>
      </c>
      <c r="O193" s="120">
        <v>300</v>
      </c>
      <c r="P193" s="83"/>
      <c r="Q193" s="83"/>
      <c r="R193" s="554"/>
    </row>
    <row r="194" spans="1:18" ht="18.75" customHeight="1" x14ac:dyDescent="0.25">
      <c r="A194" s="505">
        <v>17</v>
      </c>
      <c r="B194" s="886" t="s">
        <v>854</v>
      </c>
      <c r="C194" s="890"/>
      <c r="D194" s="887"/>
      <c r="E194" s="135">
        <v>631</v>
      </c>
      <c r="F194" s="135">
        <v>631</v>
      </c>
      <c r="G194" s="146">
        <v>2600</v>
      </c>
      <c r="H194" s="131">
        <v>2</v>
      </c>
      <c r="I194" s="83">
        <v>1262</v>
      </c>
      <c r="J194" s="116">
        <v>1000</v>
      </c>
      <c r="K194" s="116"/>
      <c r="L194" s="114">
        <v>1000</v>
      </c>
      <c r="M194" s="83">
        <f t="shared" si="11"/>
        <v>-20.760697305863708</v>
      </c>
      <c r="N194" s="83">
        <f t="shared" si="12"/>
        <v>0</v>
      </c>
      <c r="O194" s="114">
        <v>1000</v>
      </c>
      <c r="P194" s="83">
        <f t="shared" si="13"/>
        <v>58.478605388272584</v>
      </c>
      <c r="Q194" s="83"/>
      <c r="R194" s="550"/>
    </row>
    <row r="195" spans="1:18" ht="18.75" customHeight="1" x14ac:dyDescent="0.25">
      <c r="A195" s="505">
        <v>18</v>
      </c>
      <c r="B195" s="513" t="s">
        <v>45</v>
      </c>
      <c r="C195" s="513"/>
      <c r="D195" s="509"/>
      <c r="E195" s="148">
        <v>90</v>
      </c>
      <c r="F195" s="148">
        <v>150</v>
      </c>
      <c r="G195" s="149">
        <v>600</v>
      </c>
      <c r="H195" s="147">
        <v>2.2999999999999998</v>
      </c>
      <c r="I195" s="137">
        <v>206.99999999999997</v>
      </c>
      <c r="J195" s="116">
        <v>200</v>
      </c>
      <c r="K195" s="116"/>
      <c r="L195" s="120">
        <v>150</v>
      </c>
      <c r="M195" s="83">
        <f t="shared" si="11"/>
        <v>-27.536231884057962</v>
      </c>
      <c r="N195" s="83">
        <f t="shared" si="12"/>
        <v>-25</v>
      </c>
      <c r="O195" s="120">
        <v>90</v>
      </c>
      <c r="P195" s="83">
        <f t="shared" si="13"/>
        <v>0</v>
      </c>
      <c r="Q195" s="83"/>
      <c r="R195" s="550"/>
    </row>
    <row r="196" spans="1:18" x14ac:dyDescent="0.25">
      <c r="A196" s="126" t="s">
        <v>701</v>
      </c>
      <c r="B196" s="523" t="s">
        <v>702</v>
      </c>
      <c r="C196" s="517"/>
      <c r="D196" s="517"/>
      <c r="E196" s="100"/>
      <c r="F196" s="100"/>
      <c r="G196" s="139"/>
      <c r="H196" s="83"/>
      <c r="I196" s="83"/>
      <c r="J196" s="116"/>
      <c r="K196" s="116"/>
      <c r="L196" s="120"/>
      <c r="M196" s="83"/>
      <c r="N196" s="83"/>
      <c r="O196" s="120"/>
      <c r="P196" s="83"/>
      <c r="Q196" s="83"/>
      <c r="R196" s="517"/>
    </row>
    <row r="197" spans="1:18" x14ac:dyDescent="0.3">
      <c r="A197" s="888">
        <v>1</v>
      </c>
      <c r="B197" s="880" t="s">
        <v>703</v>
      </c>
      <c r="C197" s="502" t="s">
        <v>704</v>
      </c>
      <c r="D197" s="502" t="s">
        <v>705</v>
      </c>
      <c r="E197" s="150">
        <v>570</v>
      </c>
      <c r="F197" s="151">
        <v>700</v>
      </c>
      <c r="G197" s="152">
        <v>1700</v>
      </c>
      <c r="H197" s="142">
        <v>1.8</v>
      </c>
      <c r="I197" s="153">
        <v>1026</v>
      </c>
      <c r="J197" s="116">
        <v>1000</v>
      </c>
      <c r="K197" s="116"/>
      <c r="L197" s="120">
        <v>850</v>
      </c>
      <c r="M197" s="83">
        <f t="shared" si="11"/>
        <v>-17.15399610136452</v>
      </c>
      <c r="N197" s="83">
        <f t="shared" si="12"/>
        <v>-15</v>
      </c>
      <c r="O197" s="120">
        <v>850</v>
      </c>
      <c r="P197" s="83">
        <f t="shared" si="13"/>
        <v>49.122807017543856</v>
      </c>
      <c r="Q197" s="83"/>
      <c r="R197" s="550"/>
    </row>
    <row r="198" spans="1:18" x14ac:dyDescent="0.3">
      <c r="A198" s="911"/>
      <c r="B198" s="881"/>
      <c r="C198" s="503" t="s">
        <v>705</v>
      </c>
      <c r="D198" s="503" t="s">
        <v>706</v>
      </c>
      <c r="E198" s="104">
        <v>300</v>
      </c>
      <c r="F198" s="135">
        <v>600</v>
      </c>
      <c r="G198" s="154">
        <v>1000</v>
      </c>
      <c r="H198" s="131">
        <v>1.6</v>
      </c>
      <c r="I198" s="155">
        <v>480</v>
      </c>
      <c r="J198" s="116">
        <v>600</v>
      </c>
      <c r="K198" s="116"/>
      <c r="L198" s="120">
        <v>600</v>
      </c>
      <c r="M198" s="83">
        <f t="shared" si="11"/>
        <v>25</v>
      </c>
      <c r="N198" s="83">
        <f t="shared" si="12"/>
        <v>0</v>
      </c>
      <c r="O198" s="120">
        <v>600</v>
      </c>
      <c r="P198" s="83">
        <f t="shared" si="13"/>
        <v>100</v>
      </c>
      <c r="Q198" s="83"/>
      <c r="R198" s="550"/>
    </row>
    <row r="199" spans="1:18" x14ac:dyDescent="0.3">
      <c r="A199" s="911"/>
      <c r="B199" s="881"/>
      <c r="C199" s="503" t="s">
        <v>704</v>
      </c>
      <c r="D199" s="503" t="s">
        <v>707</v>
      </c>
      <c r="E199" s="104">
        <v>570</v>
      </c>
      <c r="F199" s="135">
        <v>700</v>
      </c>
      <c r="G199" s="154">
        <v>1000</v>
      </c>
      <c r="H199" s="131">
        <v>1.5</v>
      </c>
      <c r="I199" s="155">
        <v>855</v>
      </c>
      <c r="J199" s="116">
        <v>700</v>
      </c>
      <c r="K199" s="116"/>
      <c r="L199" s="120">
        <v>850</v>
      </c>
      <c r="M199" s="83">
        <f t="shared" si="11"/>
        <v>-0.58479532163742687</v>
      </c>
      <c r="N199" s="83">
        <f t="shared" si="12"/>
        <v>21.428571428571427</v>
      </c>
      <c r="O199" s="120">
        <v>850</v>
      </c>
      <c r="P199" s="83">
        <f t="shared" si="13"/>
        <v>49.122807017543856</v>
      </c>
      <c r="Q199" s="83"/>
      <c r="R199" s="550"/>
    </row>
    <row r="200" spans="1:18" x14ac:dyDescent="0.3">
      <c r="A200" s="911"/>
      <c r="B200" s="881"/>
      <c r="C200" s="503" t="s">
        <v>707</v>
      </c>
      <c r="D200" s="503" t="s">
        <v>708</v>
      </c>
      <c r="E200" s="104">
        <v>220</v>
      </c>
      <c r="F200" s="135">
        <v>250</v>
      </c>
      <c r="G200" s="154">
        <v>700</v>
      </c>
      <c r="H200" s="131">
        <v>1.6</v>
      </c>
      <c r="I200" s="155">
        <v>352</v>
      </c>
      <c r="J200" s="116">
        <v>420</v>
      </c>
      <c r="K200" s="116"/>
      <c r="L200" s="120">
        <v>550</v>
      </c>
      <c r="M200" s="83">
        <f t="shared" si="11"/>
        <v>56.25</v>
      </c>
      <c r="N200" s="83">
        <f t="shared" si="12"/>
        <v>30.952380952380953</v>
      </c>
      <c r="O200" s="120">
        <v>550</v>
      </c>
      <c r="P200" s="83">
        <f t="shared" si="13"/>
        <v>150</v>
      </c>
      <c r="Q200" s="83"/>
      <c r="R200" s="550"/>
    </row>
    <row r="201" spans="1:18" x14ac:dyDescent="0.3">
      <c r="A201" s="889"/>
      <c r="B201" s="882"/>
      <c r="C201" s="503" t="s">
        <v>706</v>
      </c>
      <c r="D201" s="503" t="s">
        <v>709</v>
      </c>
      <c r="E201" s="104">
        <v>250</v>
      </c>
      <c r="F201" s="135">
        <v>500</v>
      </c>
      <c r="G201" s="154">
        <v>700</v>
      </c>
      <c r="H201" s="131">
        <v>1.8</v>
      </c>
      <c r="I201" s="155">
        <v>450</v>
      </c>
      <c r="J201" s="116">
        <v>500</v>
      </c>
      <c r="K201" s="116"/>
      <c r="L201" s="120">
        <v>600</v>
      </c>
      <c r="M201" s="83">
        <f t="shared" si="11"/>
        <v>33.333333333333329</v>
      </c>
      <c r="N201" s="83">
        <f t="shared" si="12"/>
        <v>20</v>
      </c>
      <c r="O201" s="120">
        <v>600</v>
      </c>
      <c r="P201" s="83">
        <f t="shared" si="13"/>
        <v>140</v>
      </c>
      <c r="Q201" s="83"/>
      <c r="R201" s="550"/>
    </row>
    <row r="202" spans="1:18" x14ac:dyDescent="0.3">
      <c r="A202" s="888">
        <v>2</v>
      </c>
      <c r="B202" s="880" t="s">
        <v>227</v>
      </c>
      <c r="C202" s="503" t="s">
        <v>704</v>
      </c>
      <c r="D202" s="503" t="s">
        <v>710</v>
      </c>
      <c r="E202" s="104">
        <v>450</v>
      </c>
      <c r="F202" s="135">
        <v>500</v>
      </c>
      <c r="G202" s="154">
        <v>1700</v>
      </c>
      <c r="H202" s="131">
        <v>1.7</v>
      </c>
      <c r="I202" s="155">
        <v>765</v>
      </c>
      <c r="J202" s="116">
        <v>800</v>
      </c>
      <c r="K202" s="116"/>
      <c r="L202" s="120">
        <v>750</v>
      </c>
      <c r="M202" s="83">
        <f t="shared" si="11"/>
        <v>-1.9607843137254901</v>
      </c>
      <c r="N202" s="83">
        <f t="shared" si="12"/>
        <v>-6.25</v>
      </c>
      <c r="O202" s="120">
        <v>750</v>
      </c>
      <c r="P202" s="83">
        <f t="shared" si="13"/>
        <v>66.666666666666657</v>
      </c>
      <c r="Q202" s="83"/>
      <c r="R202" s="550"/>
    </row>
    <row r="203" spans="1:18" x14ac:dyDescent="0.3">
      <c r="A203" s="911"/>
      <c r="B203" s="881"/>
      <c r="C203" s="503" t="s">
        <v>710</v>
      </c>
      <c r="D203" s="503" t="s">
        <v>711</v>
      </c>
      <c r="E203" s="104">
        <v>220</v>
      </c>
      <c r="F203" s="135">
        <v>250</v>
      </c>
      <c r="G203" s="154">
        <v>350</v>
      </c>
      <c r="H203" s="131">
        <v>2.4</v>
      </c>
      <c r="I203" s="155">
        <v>528</v>
      </c>
      <c r="J203" s="116">
        <v>250</v>
      </c>
      <c r="K203" s="116"/>
      <c r="L203" s="120">
        <v>500</v>
      </c>
      <c r="M203" s="83">
        <f t="shared" si="11"/>
        <v>-5.3030303030303028</v>
      </c>
      <c r="N203" s="83">
        <f t="shared" si="12"/>
        <v>100</v>
      </c>
      <c r="O203" s="120">
        <v>500</v>
      </c>
      <c r="P203" s="83">
        <f t="shared" si="13"/>
        <v>127.27272727272727</v>
      </c>
      <c r="Q203" s="83"/>
      <c r="R203" s="550"/>
    </row>
    <row r="204" spans="1:18" x14ac:dyDescent="0.3">
      <c r="A204" s="911"/>
      <c r="B204" s="881"/>
      <c r="C204" s="503" t="s">
        <v>712</v>
      </c>
      <c r="D204" s="503" t="s">
        <v>713</v>
      </c>
      <c r="E204" s="135">
        <v>150</v>
      </c>
      <c r="F204" s="135">
        <v>250</v>
      </c>
      <c r="G204" s="154">
        <v>500</v>
      </c>
      <c r="H204" s="131">
        <v>1.1000000000000001</v>
      </c>
      <c r="I204" s="155">
        <v>165</v>
      </c>
      <c r="J204" s="116">
        <v>300</v>
      </c>
      <c r="K204" s="116"/>
      <c r="L204" s="114">
        <v>300</v>
      </c>
      <c r="M204" s="83">
        <f t="shared" ref="M204:M267" si="14">(L204-I204)/I204*100</f>
        <v>81.818181818181827</v>
      </c>
      <c r="N204" s="83">
        <f t="shared" ref="N204:N267" si="15">(L204-J204)/J204*100</f>
        <v>0</v>
      </c>
      <c r="O204" s="114">
        <v>300</v>
      </c>
      <c r="P204" s="83">
        <f t="shared" ref="P204:P267" si="16">(O204-E204)/E204*100</f>
        <v>100</v>
      </c>
      <c r="Q204" s="83"/>
      <c r="R204" s="550"/>
    </row>
    <row r="205" spans="1:18" x14ac:dyDescent="0.3">
      <c r="A205" s="911"/>
      <c r="B205" s="881"/>
      <c r="C205" s="503" t="s">
        <v>711</v>
      </c>
      <c r="D205" s="503" t="s">
        <v>714</v>
      </c>
      <c r="E205" s="135">
        <v>150</v>
      </c>
      <c r="F205" s="135">
        <v>250</v>
      </c>
      <c r="G205" s="154">
        <v>500</v>
      </c>
      <c r="H205" s="131">
        <v>1.2</v>
      </c>
      <c r="I205" s="155">
        <v>180</v>
      </c>
      <c r="J205" s="116">
        <v>300</v>
      </c>
      <c r="K205" s="116"/>
      <c r="L205" s="114">
        <v>300</v>
      </c>
      <c r="M205" s="83">
        <f t="shared" si="14"/>
        <v>66.666666666666657</v>
      </c>
      <c r="N205" s="83">
        <f t="shared" si="15"/>
        <v>0</v>
      </c>
      <c r="O205" s="114">
        <v>300</v>
      </c>
      <c r="P205" s="83">
        <f t="shared" si="16"/>
        <v>100</v>
      </c>
      <c r="Q205" s="83"/>
      <c r="R205" s="550"/>
    </row>
    <row r="206" spans="1:18" x14ac:dyDescent="0.3">
      <c r="A206" s="911"/>
      <c r="B206" s="881"/>
      <c r="C206" s="503" t="s">
        <v>714</v>
      </c>
      <c r="D206" s="503" t="s">
        <v>715</v>
      </c>
      <c r="E206" s="135">
        <v>150</v>
      </c>
      <c r="F206" s="156">
        <v>250</v>
      </c>
      <c r="G206" s="154">
        <v>350</v>
      </c>
      <c r="H206" s="131">
        <v>1.1000000000000001</v>
      </c>
      <c r="I206" s="155">
        <v>165</v>
      </c>
      <c r="J206" s="116">
        <v>250</v>
      </c>
      <c r="K206" s="116"/>
      <c r="L206" s="120">
        <v>300</v>
      </c>
      <c r="M206" s="83">
        <f t="shared" si="14"/>
        <v>81.818181818181827</v>
      </c>
      <c r="N206" s="83">
        <f t="shared" si="15"/>
        <v>20</v>
      </c>
      <c r="O206" s="120">
        <v>300</v>
      </c>
      <c r="P206" s="83">
        <f t="shared" si="16"/>
        <v>100</v>
      </c>
      <c r="Q206" s="83"/>
      <c r="R206" s="550"/>
    </row>
    <row r="207" spans="1:18" x14ac:dyDescent="0.3">
      <c r="A207" s="911"/>
      <c r="B207" s="881"/>
      <c r="C207" s="503" t="s">
        <v>706</v>
      </c>
      <c r="D207" s="503" t="s">
        <v>716</v>
      </c>
      <c r="E207" s="135">
        <v>150</v>
      </c>
      <c r="F207" s="156">
        <v>250</v>
      </c>
      <c r="G207" s="154">
        <v>350</v>
      </c>
      <c r="H207" s="131">
        <v>1.1000000000000001</v>
      </c>
      <c r="I207" s="155">
        <v>165</v>
      </c>
      <c r="J207" s="116">
        <v>250</v>
      </c>
      <c r="K207" s="116"/>
      <c r="L207" s="120">
        <v>300</v>
      </c>
      <c r="M207" s="83">
        <f t="shared" si="14"/>
        <v>81.818181818181827</v>
      </c>
      <c r="N207" s="83">
        <f t="shared" si="15"/>
        <v>20</v>
      </c>
      <c r="O207" s="120">
        <v>300</v>
      </c>
      <c r="P207" s="83">
        <f t="shared" si="16"/>
        <v>100</v>
      </c>
      <c r="Q207" s="83"/>
      <c r="R207" s="550"/>
    </row>
    <row r="208" spans="1:18" x14ac:dyDescent="0.3">
      <c r="A208" s="911"/>
      <c r="B208" s="881"/>
      <c r="C208" s="503" t="s">
        <v>717</v>
      </c>
      <c r="D208" s="503" t="s">
        <v>718</v>
      </c>
      <c r="E208" s="135">
        <v>150</v>
      </c>
      <c r="F208" s="156">
        <v>180</v>
      </c>
      <c r="G208" s="154">
        <v>250</v>
      </c>
      <c r="H208" s="131">
        <v>1</v>
      </c>
      <c r="I208" s="155">
        <v>150</v>
      </c>
      <c r="J208" s="116">
        <v>180</v>
      </c>
      <c r="K208" s="116"/>
      <c r="L208" s="120">
        <v>300</v>
      </c>
      <c r="M208" s="83">
        <f t="shared" si="14"/>
        <v>100</v>
      </c>
      <c r="N208" s="83">
        <f t="shared" si="15"/>
        <v>66.666666666666657</v>
      </c>
      <c r="O208" s="120">
        <v>300</v>
      </c>
      <c r="P208" s="83">
        <f t="shared" si="16"/>
        <v>100</v>
      </c>
      <c r="Q208" s="83"/>
      <c r="R208" s="550"/>
    </row>
    <row r="209" spans="1:18" x14ac:dyDescent="0.3">
      <c r="A209" s="911"/>
      <c r="B209" s="881"/>
      <c r="C209" s="503" t="s">
        <v>719</v>
      </c>
      <c r="D209" s="503" t="s">
        <v>720</v>
      </c>
      <c r="E209" s="135">
        <v>150</v>
      </c>
      <c r="F209" s="156">
        <v>180</v>
      </c>
      <c r="G209" s="154">
        <v>250</v>
      </c>
      <c r="H209" s="131">
        <v>1.1000000000000001</v>
      </c>
      <c r="I209" s="155">
        <v>165</v>
      </c>
      <c r="J209" s="116">
        <v>180</v>
      </c>
      <c r="K209" s="116"/>
      <c r="L209" s="120">
        <v>300</v>
      </c>
      <c r="M209" s="83">
        <f t="shared" si="14"/>
        <v>81.818181818181827</v>
      </c>
      <c r="N209" s="83">
        <f t="shared" si="15"/>
        <v>66.666666666666657</v>
      </c>
      <c r="O209" s="120">
        <v>300</v>
      </c>
      <c r="P209" s="83">
        <f t="shared" si="16"/>
        <v>100</v>
      </c>
      <c r="Q209" s="83"/>
      <c r="R209" s="550"/>
    </row>
    <row r="210" spans="1:18" x14ac:dyDescent="0.3">
      <c r="A210" s="911"/>
      <c r="B210" s="881"/>
      <c r="C210" s="503" t="s">
        <v>721</v>
      </c>
      <c r="D210" s="503" t="s">
        <v>722</v>
      </c>
      <c r="E210" s="135"/>
      <c r="F210" s="156">
        <v>180</v>
      </c>
      <c r="G210" s="154">
        <v>250</v>
      </c>
      <c r="H210" s="131"/>
      <c r="I210" s="155"/>
      <c r="J210" s="116">
        <v>180</v>
      </c>
      <c r="K210" s="116"/>
      <c r="L210" s="120">
        <v>250</v>
      </c>
      <c r="M210" s="83"/>
      <c r="N210" s="83">
        <f t="shared" si="15"/>
        <v>38.888888888888893</v>
      </c>
      <c r="O210" s="120">
        <v>250</v>
      </c>
      <c r="P210" s="83"/>
      <c r="Q210" s="83"/>
      <c r="R210" s="554"/>
    </row>
    <row r="211" spans="1:18" x14ac:dyDescent="0.3">
      <c r="A211" s="889"/>
      <c r="B211" s="882"/>
      <c r="C211" s="503" t="s">
        <v>716</v>
      </c>
      <c r="D211" s="503" t="s">
        <v>723</v>
      </c>
      <c r="E211" s="135">
        <v>90</v>
      </c>
      <c r="F211" s="156">
        <v>180</v>
      </c>
      <c r="G211" s="154">
        <v>250</v>
      </c>
      <c r="H211" s="131">
        <v>1.1000000000000001</v>
      </c>
      <c r="I211" s="155">
        <v>99.000000000000014</v>
      </c>
      <c r="J211" s="116">
        <v>180</v>
      </c>
      <c r="K211" s="116"/>
      <c r="L211" s="120">
        <v>200</v>
      </c>
      <c r="M211" s="83">
        <f t="shared" si="14"/>
        <v>102.02020202020199</v>
      </c>
      <c r="N211" s="83">
        <f t="shared" si="15"/>
        <v>11.111111111111111</v>
      </c>
      <c r="O211" s="120">
        <v>200</v>
      </c>
      <c r="P211" s="83">
        <f t="shared" si="16"/>
        <v>122.22222222222223</v>
      </c>
      <c r="Q211" s="83"/>
      <c r="R211" s="550"/>
    </row>
    <row r="212" spans="1:18" ht="37.5" x14ac:dyDescent="0.3">
      <c r="A212" s="505">
        <v>3</v>
      </c>
      <c r="B212" s="508" t="s">
        <v>724</v>
      </c>
      <c r="C212" s="512" t="s">
        <v>710</v>
      </c>
      <c r="D212" s="508"/>
      <c r="E212" s="104">
        <v>70</v>
      </c>
      <c r="F212" s="156">
        <v>180</v>
      </c>
      <c r="G212" s="154">
        <v>250</v>
      </c>
      <c r="H212" s="131">
        <v>1.5</v>
      </c>
      <c r="I212" s="155">
        <v>105</v>
      </c>
      <c r="J212" s="116">
        <v>180</v>
      </c>
      <c r="K212" s="116"/>
      <c r="L212" s="120">
        <v>200</v>
      </c>
      <c r="M212" s="83">
        <f t="shared" si="14"/>
        <v>90.476190476190482</v>
      </c>
      <c r="N212" s="83">
        <f t="shared" si="15"/>
        <v>11.111111111111111</v>
      </c>
      <c r="O212" s="120">
        <v>200</v>
      </c>
      <c r="P212" s="83">
        <f t="shared" si="16"/>
        <v>185.71428571428572</v>
      </c>
      <c r="Q212" s="83"/>
      <c r="R212" s="550"/>
    </row>
    <row r="213" spans="1:18" x14ac:dyDescent="0.3">
      <c r="A213" s="505">
        <v>4</v>
      </c>
      <c r="B213" s="508" t="s">
        <v>725</v>
      </c>
      <c r="C213" s="503" t="s">
        <v>726</v>
      </c>
      <c r="D213" s="503" t="s">
        <v>727</v>
      </c>
      <c r="E213" s="135">
        <v>100</v>
      </c>
      <c r="F213" s="156">
        <v>180</v>
      </c>
      <c r="G213" s="154">
        <v>250</v>
      </c>
      <c r="H213" s="131">
        <v>1</v>
      </c>
      <c r="I213" s="155">
        <v>100</v>
      </c>
      <c r="J213" s="116">
        <v>180</v>
      </c>
      <c r="K213" s="116"/>
      <c r="L213" s="120">
        <v>200</v>
      </c>
      <c r="M213" s="83">
        <f t="shared" si="14"/>
        <v>100</v>
      </c>
      <c r="N213" s="83">
        <f t="shared" si="15"/>
        <v>11.111111111111111</v>
      </c>
      <c r="O213" s="120">
        <v>200</v>
      </c>
      <c r="P213" s="83">
        <f t="shared" si="16"/>
        <v>100</v>
      </c>
      <c r="Q213" s="83"/>
      <c r="R213" s="550"/>
    </row>
    <row r="214" spans="1:18" x14ac:dyDescent="0.3">
      <c r="A214" s="505"/>
      <c r="B214" s="508"/>
      <c r="C214" s="503" t="s">
        <v>728</v>
      </c>
      <c r="D214" s="503" t="s">
        <v>729</v>
      </c>
      <c r="E214" s="135">
        <v>90</v>
      </c>
      <c r="F214" s="156">
        <v>120</v>
      </c>
      <c r="G214" s="154">
        <v>170</v>
      </c>
      <c r="H214" s="131">
        <v>1.1000000000000001</v>
      </c>
      <c r="I214" s="155">
        <v>99.000000000000014</v>
      </c>
      <c r="J214" s="116">
        <v>120</v>
      </c>
      <c r="K214" s="116"/>
      <c r="L214" s="120">
        <v>200</v>
      </c>
      <c r="M214" s="83">
        <f t="shared" si="14"/>
        <v>102.02020202020199</v>
      </c>
      <c r="N214" s="83">
        <f t="shared" si="15"/>
        <v>66.666666666666657</v>
      </c>
      <c r="O214" s="120">
        <v>200</v>
      </c>
      <c r="P214" s="83">
        <f t="shared" si="16"/>
        <v>122.22222222222223</v>
      </c>
      <c r="Q214" s="83"/>
      <c r="R214" s="550"/>
    </row>
    <row r="215" spans="1:18" ht="40.5" customHeight="1" x14ac:dyDescent="0.3">
      <c r="A215" s="505">
        <v>5</v>
      </c>
      <c r="B215" s="508" t="s">
        <v>730</v>
      </c>
      <c r="C215" s="503" t="s">
        <v>731</v>
      </c>
      <c r="D215" s="503" t="s">
        <v>732</v>
      </c>
      <c r="E215" s="104"/>
      <c r="F215" s="156">
        <v>150</v>
      </c>
      <c r="G215" s="154">
        <v>300</v>
      </c>
      <c r="H215" s="131"/>
      <c r="I215" s="155"/>
      <c r="J215" s="116">
        <v>180</v>
      </c>
      <c r="K215" s="116"/>
      <c r="L215" s="120">
        <v>250</v>
      </c>
      <c r="M215" s="83"/>
      <c r="N215" s="83">
        <f t="shared" si="15"/>
        <v>38.888888888888893</v>
      </c>
      <c r="O215" s="120">
        <v>250</v>
      </c>
      <c r="P215" s="83"/>
      <c r="Q215" s="83"/>
      <c r="R215" s="554"/>
    </row>
    <row r="216" spans="1:18" ht="18.75" customHeight="1" x14ac:dyDescent="0.3">
      <c r="A216" s="505">
        <v>6</v>
      </c>
      <c r="B216" s="513" t="s">
        <v>45</v>
      </c>
      <c r="C216" s="513"/>
      <c r="D216" s="509"/>
      <c r="E216" s="157">
        <v>80</v>
      </c>
      <c r="F216" s="158">
        <v>120</v>
      </c>
      <c r="G216" s="159">
        <v>120</v>
      </c>
      <c r="H216" s="147">
        <v>1.1000000000000001</v>
      </c>
      <c r="I216" s="160">
        <v>88</v>
      </c>
      <c r="J216" s="116">
        <v>120</v>
      </c>
      <c r="K216" s="116"/>
      <c r="L216" s="120">
        <v>150</v>
      </c>
      <c r="M216" s="83">
        <f t="shared" si="14"/>
        <v>70.454545454545453</v>
      </c>
      <c r="N216" s="83">
        <f t="shared" si="15"/>
        <v>25</v>
      </c>
      <c r="O216" s="120">
        <v>80</v>
      </c>
      <c r="P216" s="83">
        <f t="shared" si="16"/>
        <v>0</v>
      </c>
      <c r="Q216" s="83"/>
      <c r="R216" s="550"/>
    </row>
    <row r="217" spans="1:18" x14ac:dyDescent="0.25">
      <c r="A217" s="126" t="s">
        <v>869</v>
      </c>
      <c r="B217" s="523" t="s">
        <v>1062</v>
      </c>
      <c r="C217" s="517"/>
      <c r="D217" s="517"/>
      <c r="E217" s="100"/>
      <c r="F217" s="100"/>
      <c r="G217" s="139"/>
      <c r="H217" s="83"/>
      <c r="I217" s="83"/>
      <c r="J217" s="116"/>
      <c r="K217" s="116"/>
      <c r="L217" s="120"/>
      <c r="M217" s="83"/>
      <c r="N217" s="83"/>
      <c r="O217" s="120"/>
      <c r="P217" s="83"/>
      <c r="Q217" s="83"/>
      <c r="R217" s="517"/>
    </row>
    <row r="218" spans="1:18" ht="40.5" customHeight="1" x14ac:dyDescent="0.3">
      <c r="A218" s="888">
        <v>1</v>
      </c>
      <c r="B218" s="880" t="s">
        <v>1012</v>
      </c>
      <c r="C218" s="502" t="s">
        <v>1063</v>
      </c>
      <c r="D218" s="502" t="s">
        <v>1064</v>
      </c>
      <c r="E218" s="150">
        <v>550</v>
      </c>
      <c r="F218" s="150">
        <v>550</v>
      </c>
      <c r="G218" s="151">
        <v>650</v>
      </c>
      <c r="H218" s="142">
        <v>1.8</v>
      </c>
      <c r="I218" s="153">
        <v>990</v>
      </c>
      <c r="J218" s="116">
        <v>550</v>
      </c>
      <c r="K218" s="116"/>
      <c r="L218" s="120">
        <v>850</v>
      </c>
      <c r="M218" s="83">
        <f t="shared" si="14"/>
        <v>-14.14141414141414</v>
      </c>
      <c r="N218" s="83">
        <f t="shared" si="15"/>
        <v>54.54545454545454</v>
      </c>
      <c r="O218" s="120">
        <v>850</v>
      </c>
      <c r="P218" s="83">
        <f t="shared" si="16"/>
        <v>54.54545454545454</v>
      </c>
      <c r="Q218" s="83"/>
      <c r="R218" s="550"/>
    </row>
    <row r="219" spans="1:18" x14ac:dyDescent="0.3">
      <c r="A219" s="911"/>
      <c r="B219" s="881"/>
      <c r="C219" s="503" t="s">
        <v>1065</v>
      </c>
      <c r="D219" s="503" t="s">
        <v>1066</v>
      </c>
      <c r="E219" s="135">
        <v>350</v>
      </c>
      <c r="F219" s="135">
        <v>350</v>
      </c>
      <c r="G219" s="135">
        <v>550</v>
      </c>
      <c r="H219" s="131">
        <v>1.9</v>
      </c>
      <c r="I219" s="155">
        <v>665</v>
      </c>
      <c r="J219" s="116">
        <v>350</v>
      </c>
      <c r="K219" s="116"/>
      <c r="L219" s="120">
        <v>600</v>
      </c>
      <c r="M219" s="83">
        <f t="shared" si="14"/>
        <v>-9.7744360902255636</v>
      </c>
      <c r="N219" s="83">
        <f t="shared" si="15"/>
        <v>71.428571428571431</v>
      </c>
      <c r="O219" s="120">
        <v>600</v>
      </c>
      <c r="P219" s="83">
        <f t="shared" si="16"/>
        <v>71.428571428571431</v>
      </c>
      <c r="Q219" s="83"/>
      <c r="R219" s="550"/>
    </row>
    <row r="220" spans="1:18" ht="40.5" customHeight="1" x14ac:dyDescent="0.3">
      <c r="A220" s="911"/>
      <c r="B220" s="881"/>
      <c r="C220" s="503" t="s">
        <v>1067</v>
      </c>
      <c r="D220" s="503" t="s">
        <v>1068</v>
      </c>
      <c r="E220" s="104">
        <v>550</v>
      </c>
      <c r="F220" s="104">
        <v>550</v>
      </c>
      <c r="G220" s="135">
        <v>650</v>
      </c>
      <c r="H220" s="131">
        <v>1.8</v>
      </c>
      <c r="I220" s="155">
        <v>990</v>
      </c>
      <c r="J220" s="116">
        <v>550</v>
      </c>
      <c r="K220" s="116"/>
      <c r="L220" s="120">
        <v>850</v>
      </c>
      <c r="M220" s="83">
        <f t="shared" si="14"/>
        <v>-14.14141414141414</v>
      </c>
      <c r="N220" s="83">
        <f t="shared" si="15"/>
        <v>54.54545454545454</v>
      </c>
      <c r="O220" s="120">
        <v>850</v>
      </c>
      <c r="P220" s="83">
        <f t="shared" si="16"/>
        <v>54.54545454545454</v>
      </c>
      <c r="Q220" s="83"/>
      <c r="R220" s="550"/>
    </row>
    <row r="221" spans="1:18" ht="44.25" customHeight="1" x14ac:dyDescent="0.3">
      <c r="A221" s="889"/>
      <c r="B221" s="882"/>
      <c r="C221" s="503" t="s">
        <v>1069</v>
      </c>
      <c r="D221" s="503" t="s">
        <v>1070</v>
      </c>
      <c r="E221" s="135">
        <v>300</v>
      </c>
      <c r="F221" s="135">
        <v>300</v>
      </c>
      <c r="G221" s="135">
        <v>550</v>
      </c>
      <c r="H221" s="131">
        <v>1.6</v>
      </c>
      <c r="I221" s="155">
        <v>480</v>
      </c>
      <c r="J221" s="116">
        <v>330</v>
      </c>
      <c r="K221" s="116"/>
      <c r="L221" s="120">
        <v>500</v>
      </c>
      <c r="M221" s="83">
        <f t="shared" si="14"/>
        <v>4.1666666666666661</v>
      </c>
      <c r="N221" s="83">
        <f t="shared" si="15"/>
        <v>51.515151515151516</v>
      </c>
      <c r="O221" s="120">
        <v>500</v>
      </c>
      <c r="P221" s="83">
        <f t="shared" si="16"/>
        <v>66.666666666666657</v>
      </c>
      <c r="Q221" s="83"/>
      <c r="R221" s="550"/>
    </row>
    <row r="222" spans="1:18" x14ac:dyDescent="0.3">
      <c r="A222" s="932">
        <v>2</v>
      </c>
      <c r="B222" s="900" t="s">
        <v>227</v>
      </c>
      <c r="C222" s="503" t="s">
        <v>1071</v>
      </c>
      <c r="D222" s="503" t="s">
        <v>1072</v>
      </c>
      <c r="E222" s="135">
        <v>450</v>
      </c>
      <c r="F222" s="135">
        <v>390</v>
      </c>
      <c r="G222" s="135">
        <v>550</v>
      </c>
      <c r="H222" s="131">
        <v>2</v>
      </c>
      <c r="I222" s="155">
        <v>900</v>
      </c>
      <c r="J222" s="116">
        <v>450</v>
      </c>
      <c r="K222" s="116"/>
      <c r="L222" s="120">
        <v>700</v>
      </c>
      <c r="M222" s="83">
        <f t="shared" si="14"/>
        <v>-22.222222222222221</v>
      </c>
      <c r="N222" s="83">
        <f t="shared" si="15"/>
        <v>55.555555555555557</v>
      </c>
      <c r="O222" s="120">
        <v>700</v>
      </c>
      <c r="P222" s="83">
        <f t="shared" si="16"/>
        <v>55.555555555555557</v>
      </c>
      <c r="Q222" s="83"/>
      <c r="R222" s="550"/>
    </row>
    <row r="223" spans="1:18" x14ac:dyDescent="0.3">
      <c r="A223" s="932"/>
      <c r="B223" s="900"/>
      <c r="C223" s="503" t="s">
        <v>1073</v>
      </c>
      <c r="D223" s="503" t="s">
        <v>1074</v>
      </c>
      <c r="E223" s="135">
        <v>300</v>
      </c>
      <c r="F223" s="135">
        <v>300</v>
      </c>
      <c r="G223" s="135">
        <v>350</v>
      </c>
      <c r="H223" s="131">
        <v>1.9</v>
      </c>
      <c r="I223" s="155">
        <v>570</v>
      </c>
      <c r="J223" s="116">
        <v>300</v>
      </c>
      <c r="K223" s="116"/>
      <c r="L223" s="120">
        <v>450</v>
      </c>
      <c r="M223" s="83">
        <f t="shared" si="14"/>
        <v>-21.052631578947366</v>
      </c>
      <c r="N223" s="83">
        <f t="shared" si="15"/>
        <v>50</v>
      </c>
      <c r="O223" s="120">
        <v>450</v>
      </c>
      <c r="P223" s="83">
        <f t="shared" si="16"/>
        <v>50</v>
      </c>
      <c r="Q223" s="83"/>
      <c r="R223" s="550"/>
    </row>
    <row r="224" spans="1:18" x14ac:dyDescent="0.3">
      <c r="A224" s="932"/>
      <c r="B224" s="900"/>
      <c r="C224" s="503" t="s">
        <v>1074</v>
      </c>
      <c r="D224" s="503" t="s">
        <v>1075</v>
      </c>
      <c r="E224" s="104">
        <v>400</v>
      </c>
      <c r="F224" s="104">
        <v>400</v>
      </c>
      <c r="G224" s="135">
        <v>550</v>
      </c>
      <c r="H224" s="131">
        <v>1.8</v>
      </c>
      <c r="I224" s="155">
        <v>720</v>
      </c>
      <c r="J224" s="116">
        <v>400</v>
      </c>
      <c r="K224" s="116"/>
      <c r="L224" s="120">
        <v>650</v>
      </c>
      <c r="M224" s="83">
        <f t="shared" si="14"/>
        <v>-9.7222222222222232</v>
      </c>
      <c r="N224" s="83">
        <f t="shared" si="15"/>
        <v>62.5</v>
      </c>
      <c r="O224" s="120">
        <v>650</v>
      </c>
      <c r="P224" s="83">
        <f t="shared" si="16"/>
        <v>62.5</v>
      </c>
      <c r="Q224" s="83"/>
      <c r="R224" s="550"/>
    </row>
    <row r="225" spans="1:18" x14ac:dyDescent="0.3">
      <c r="A225" s="932"/>
      <c r="B225" s="900" t="s">
        <v>227</v>
      </c>
      <c r="C225" s="503" t="s">
        <v>1075</v>
      </c>
      <c r="D225" s="503" t="s">
        <v>1076</v>
      </c>
      <c r="E225" s="135">
        <v>300</v>
      </c>
      <c r="F225" s="135">
        <v>300</v>
      </c>
      <c r="G225" s="135">
        <v>550</v>
      </c>
      <c r="H225" s="131">
        <v>2.2999999999999998</v>
      </c>
      <c r="I225" s="155">
        <v>690</v>
      </c>
      <c r="J225" s="116">
        <v>330</v>
      </c>
      <c r="K225" s="116"/>
      <c r="L225" s="120">
        <v>450</v>
      </c>
      <c r="M225" s="83">
        <f t="shared" si="14"/>
        <v>-34.782608695652172</v>
      </c>
      <c r="N225" s="83">
        <f t="shared" si="15"/>
        <v>36.363636363636367</v>
      </c>
      <c r="O225" s="120">
        <v>450</v>
      </c>
      <c r="P225" s="83">
        <f t="shared" si="16"/>
        <v>50</v>
      </c>
      <c r="Q225" s="83"/>
      <c r="R225" s="550"/>
    </row>
    <row r="226" spans="1:18" x14ac:dyDescent="0.3">
      <c r="A226" s="932"/>
      <c r="B226" s="900"/>
      <c r="C226" s="503" t="s">
        <v>1077</v>
      </c>
      <c r="D226" s="503" t="s">
        <v>1078</v>
      </c>
      <c r="E226" s="135">
        <v>280</v>
      </c>
      <c r="F226" s="135">
        <v>280</v>
      </c>
      <c r="G226" s="135">
        <v>350</v>
      </c>
      <c r="H226" s="131">
        <v>2.1</v>
      </c>
      <c r="I226" s="155">
        <v>588</v>
      </c>
      <c r="J226" s="116">
        <v>280</v>
      </c>
      <c r="K226" s="116"/>
      <c r="L226" s="120">
        <v>450</v>
      </c>
      <c r="M226" s="83">
        <f t="shared" si="14"/>
        <v>-23.469387755102041</v>
      </c>
      <c r="N226" s="83">
        <f t="shared" si="15"/>
        <v>60.714285714285708</v>
      </c>
      <c r="O226" s="120">
        <v>450</v>
      </c>
      <c r="P226" s="83">
        <f t="shared" si="16"/>
        <v>60.714285714285708</v>
      </c>
      <c r="Q226" s="83"/>
      <c r="R226" s="550"/>
    </row>
    <row r="227" spans="1:18" x14ac:dyDescent="0.3">
      <c r="A227" s="932"/>
      <c r="B227" s="900"/>
      <c r="C227" s="503" t="s">
        <v>1078</v>
      </c>
      <c r="D227" s="503" t="s">
        <v>1079</v>
      </c>
      <c r="E227" s="135">
        <v>200</v>
      </c>
      <c r="F227" s="135">
        <v>200</v>
      </c>
      <c r="G227" s="135">
        <v>250</v>
      </c>
      <c r="H227" s="131">
        <v>2.8</v>
      </c>
      <c r="I227" s="155">
        <v>560</v>
      </c>
      <c r="J227" s="116">
        <v>200</v>
      </c>
      <c r="K227" s="116"/>
      <c r="L227" s="120">
        <v>300</v>
      </c>
      <c r="M227" s="83">
        <f t="shared" si="14"/>
        <v>-46.428571428571431</v>
      </c>
      <c r="N227" s="83">
        <f t="shared" si="15"/>
        <v>50</v>
      </c>
      <c r="O227" s="120">
        <v>300</v>
      </c>
      <c r="P227" s="83">
        <f t="shared" si="16"/>
        <v>50</v>
      </c>
      <c r="Q227" s="83"/>
      <c r="R227" s="550"/>
    </row>
    <row r="228" spans="1:18" x14ac:dyDescent="0.3">
      <c r="A228" s="932"/>
      <c r="B228" s="900"/>
      <c r="C228" s="503" t="s">
        <v>1080</v>
      </c>
      <c r="D228" s="503" t="s">
        <v>1081</v>
      </c>
      <c r="E228" s="135">
        <v>150</v>
      </c>
      <c r="F228" s="135">
        <v>150</v>
      </c>
      <c r="G228" s="135">
        <v>200</v>
      </c>
      <c r="H228" s="131">
        <v>2.1</v>
      </c>
      <c r="I228" s="155">
        <v>315</v>
      </c>
      <c r="J228" s="116">
        <v>150</v>
      </c>
      <c r="K228" s="116"/>
      <c r="L228" s="120">
        <v>250</v>
      </c>
      <c r="M228" s="83">
        <f t="shared" si="14"/>
        <v>-20.634920634920633</v>
      </c>
      <c r="N228" s="83">
        <f t="shared" si="15"/>
        <v>66.666666666666657</v>
      </c>
      <c r="O228" s="120">
        <v>250</v>
      </c>
      <c r="P228" s="83">
        <f t="shared" si="16"/>
        <v>66.666666666666657</v>
      </c>
      <c r="Q228" s="83"/>
      <c r="R228" s="550"/>
    </row>
    <row r="229" spans="1:18" x14ac:dyDescent="0.3">
      <c r="A229" s="932"/>
      <c r="B229" s="900"/>
      <c r="C229" s="503" t="s">
        <v>1082</v>
      </c>
      <c r="D229" s="503" t="s">
        <v>1083</v>
      </c>
      <c r="E229" s="135">
        <v>280</v>
      </c>
      <c r="F229" s="135">
        <v>280</v>
      </c>
      <c r="G229" s="135">
        <v>350</v>
      </c>
      <c r="H229" s="131">
        <v>1.5</v>
      </c>
      <c r="I229" s="155">
        <v>420</v>
      </c>
      <c r="J229" s="116">
        <v>280</v>
      </c>
      <c r="K229" s="116"/>
      <c r="L229" s="120">
        <v>450</v>
      </c>
      <c r="M229" s="83">
        <f t="shared" si="14"/>
        <v>7.1428571428571423</v>
      </c>
      <c r="N229" s="83">
        <f t="shared" si="15"/>
        <v>60.714285714285708</v>
      </c>
      <c r="O229" s="120">
        <v>450</v>
      </c>
      <c r="P229" s="83">
        <f t="shared" si="16"/>
        <v>60.714285714285708</v>
      </c>
      <c r="Q229" s="83"/>
      <c r="R229" s="550"/>
    </row>
    <row r="230" spans="1:18" x14ac:dyDescent="0.3">
      <c r="A230" s="932"/>
      <c r="B230" s="900"/>
      <c r="C230" s="503" t="s">
        <v>1083</v>
      </c>
      <c r="D230" s="503" t="s">
        <v>1084</v>
      </c>
      <c r="E230" s="135">
        <v>150</v>
      </c>
      <c r="F230" s="135">
        <v>150</v>
      </c>
      <c r="G230" s="135">
        <v>200</v>
      </c>
      <c r="H230" s="131">
        <v>3.3</v>
      </c>
      <c r="I230" s="155">
        <v>495</v>
      </c>
      <c r="J230" s="116">
        <v>150</v>
      </c>
      <c r="K230" s="116"/>
      <c r="L230" s="120">
        <v>250</v>
      </c>
      <c r="M230" s="83">
        <f t="shared" si="14"/>
        <v>-49.494949494949495</v>
      </c>
      <c r="N230" s="83">
        <f t="shared" si="15"/>
        <v>66.666666666666657</v>
      </c>
      <c r="O230" s="120">
        <v>250</v>
      </c>
      <c r="P230" s="83">
        <f t="shared" si="16"/>
        <v>66.666666666666657</v>
      </c>
      <c r="Q230" s="83"/>
      <c r="R230" s="550"/>
    </row>
    <row r="231" spans="1:18" x14ac:dyDescent="0.3">
      <c r="A231" s="932"/>
      <c r="B231" s="900"/>
      <c r="C231" s="503" t="s">
        <v>1084</v>
      </c>
      <c r="D231" s="503" t="s">
        <v>731</v>
      </c>
      <c r="E231" s="135">
        <v>100</v>
      </c>
      <c r="F231" s="135">
        <v>100</v>
      </c>
      <c r="G231" s="135">
        <v>150</v>
      </c>
      <c r="H231" s="131">
        <v>3.9</v>
      </c>
      <c r="I231" s="155">
        <v>390</v>
      </c>
      <c r="J231" s="116">
        <v>100</v>
      </c>
      <c r="K231" s="116"/>
      <c r="L231" s="120">
        <v>200</v>
      </c>
      <c r="M231" s="83">
        <f t="shared" si="14"/>
        <v>-48.717948717948715</v>
      </c>
      <c r="N231" s="83">
        <f t="shared" si="15"/>
        <v>100</v>
      </c>
      <c r="O231" s="120">
        <v>200</v>
      </c>
      <c r="P231" s="83">
        <f t="shared" si="16"/>
        <v>100</v>
      </c>
      <c r="Q231" s="83"/>
      <c r="R231" s="550"/>
    </row>
    <row r="232" spans="1:18" x14ac:dyDescent="0.3">
      <c r="A232" s="932"/>
      <c r="B232" s="900"/>
      <c r="C232" s="503" t="s">
        <v>1085</v>
      </c>
      <c r="D232" s="503" t="s">
        <v>1086</v>
      </c>
      <c r="E232" s="135">
        <v>150</v>
      </c>
      <c r="F232" s="135">
        <v>150</v>
      </c>
      <c r="G232" s="135">
        <v>200</v>
      </c>
      <c r="H232" s="131">
        <v>3.3</v>
      </c>
      <c r="I232" s="155">
        <v>495</v>
      </c>
      <c r="J232" s="116">
        <v>200</v>
      </c>
      <c r="K232" s="116"/>
      <c r="L232" s="120">
        <v>250</v>
      </c>
      <c r="M232" s="83">
        <f t="shared" si="14"/>
        <v>-49.494949494949495</v>
      </c>
      <c r="N232" s="83">
        <f t="shared" si="15"/>
        <v>25</v>
      </c>
      <c r="O232" s="120">
        <v>250</v>
      </c>
      <c r="P232" s="83">
        <f t="shared" si="16"/>
        <v>66.666666666666657</v>
      </c>
      <c r="Q232" s="83"/>
      <c r="R232" s="550"/>
    </row>
    <row r="233" spans="1:18" x14ac:dyDescent="0.3">
      <c r="A233" s="932"/>
      <c r="B233" s="900"/>
      <c r="C233" s="503" t="s">
        <v>1084</v>
      </c>
      <c r="D233" s="503" t="s">
        <v>1087</v>
      </c>
      <c r="E233" s="135">
        <v>120</v>
      </c>
      <c r="F233" s="135">
        <v>140</v>
      </c>
      <c r="G233" s="135">
        <v>200</v>
      </c>
      <c r="H233" s="131">
        <v>2.8</v>
      </c>
      <c r="I233" s="155">
        <v>336</v>
      </c>
      <c r="J233" s="116">
        <v>200</v>
      </c>
      <c r="K233" s="116"/>
      <c r="L233" s="114">
        <v>200</v>
      </c>
      <c r="M233" s="83">
        <f t="shared" si="14"/>
        <v>-40.476190476190474</v>
      </c>
      <c r="N233" s="83">
        <f t="shared" si="15"/>
        <v>0</v>
      </c>
      <c r="O233" s="114">
        <v>200</v>
      </c>
      <c r="P233" s="83">
        <f t="shared" si="16"/>
        <v>66.666666666666657</v>
      </c>
      <c r="Q233" s="83"/>
      <c r="R233" s="550"/>
    </row>
    <row r="234" spans="1:18" ht="45.75" customHeight="1" x14ac:dyDescent="0.3">
      <c r="A234" s="932"/>
      <c r="B234" s="900"/>
      <c r="C234" s="503" t="s">
        <v>1088</v>
      </c>
      <c r="D234" s="503" t="s">
        <v>1089</v>
      </c>
      <c r="E234" s="135">
        <v>130</v>
      </c>
      <c r="F234" s="135">
        <v>140</v>
      </c>
      <c r="G234" s="135">
        <v>200</v>
      </c>
      <c r="H234" s="131">
        <v>2.5</v>
      </c>
      <c r="I234" s="155">
        <v>325</v>
      </c>
      <c r="J234" s="116">
        <v>200</v>
      </c>
      <c r="K234" s="116"/>
      <c r="L234" s="114">
        <v>200</v>
      </c>
      <c r="M234" s="83">
        <f t="shared" si="14"/>
        <v>-38.461538461538467</v>
      </c>
      <c r="N234" s="83">
        <f t="shared" si="15"/>
        <v>0</v>
      </c>
      <c r="O234" s="114">
        <v>200</v>
      </c>
      <c r="P234" s="83">
        <f t="shared" si="16"/>
        <v>53.846153846153847</v>
      </c>
      <c r="Q234" s="83"/>
      <c r="R234" s="550"/>
    </row>
    <row r="235" spans="1:18" x14ac:dyDescent="0.3">
      <c r="A235" s="932"/>
      <c r="B235" s="900"/>
      <c r="C235" s="503" t="s">
        <v>1082</v>
      </c>
      <c r="D235" s="503" t="s">
        <v>1090</v>
      </c>
      <c r="E235" s="135">
        <v>190</v>
      </c>
      <c r="F235" s="135">
        <v>190</v>
      </c>
      <c r="G235" s="135">
        <v>200</v>
      </c>
      <c r="H235" s="131">
        <v>4.7</v>
      </c>
      <c r="I235" s="155">
        <v>893</v>
      </c>
      <c r="J235" s="116">
        <v>200</v>
      </c>
      <c r="K235" s="116"/>
      <c r="L235" s="120">
        <v>300</v>
      </c>
      <c r="M235" s="83">
        <f t="shared" si="14"/>
        <v>-66.405375139977608</v>
      </c>
      <c r="N235" s="83">
        <f t="shared" si="15"/>
        <v>50</v>
      </c>
      <c r="O235" s="120">
        <v>300</v>
      </c>
      <c r="P235" s="83">
        <f t="shared" si="16"/>
        <v>57.894736842105267</v>
      </c>
      <c r="Q235" s="83"/>
      <c r="R235" s="550"/>
    </row>
    <row r="236" spans="1:18" ht="18.75" customHeight="1" x14ac:dyDescent="0.3">
      <c r="A236" s="505">
        <v>3</v>
      </c>
      <c r="B236" s="507" t="s">
        <v>45</v>
      </c>
      <c r="C236" s="507"/>
      <c r="D236" s="508"/>
      <c r="E236" s="135">
        <v>80</v>
      </c>
      <c r="F236" s="135">
        <v>80</v>
      </c>
      <c r="G236" s="135">
        <v>100</v>
      </c>
      <c r="H236" s="131">
        <v>4.5999999999999996</v>
      </c>
      <c r="I236" s="155">
        <v>368</v>
      </c>
      <c r="J236" s="116">
        <v>100</v>
      </c>
      <c r="K236" s="116"/>
      <c r="L236" s="120">
        <v>130</v>
      </c>
      <c r="M236" s="83">
        <f t="shared" si="14"/>
        <v>-64.673913043478265</v>
      </c>
      <c r="N236" s="83">
        <f t="shared" si="15"/>
        <v>30</v>
      </c>
      <c r="O236" s="120">
        <v>80</v>
      </c>
      <c r="P236" s="83">
        <f t="shared" si="16"/>
        <v>0</v>
      </c>
      <c r="Q236" s="83"/>
      <c r="R236" s="550"/>
    </row>
    <row r="237" spans="1:18" x14ac:dyDescent="0.3">
      <c r="A237" s="888">
        <v>4</v>
      </c>
      <c r="B237" s="880" t="s">
        <v>1091</v>
      </c>
      <c r="C237" s="503" t="s">
        <v>1092</v>
      </c>
      <c r="D237" s="503" t="s">
        <v>1093</v>
      </c>
      <c r="E237" s="135">
        <v>100</v>
      </c>
      <c r="F237" s="135">
        <v>100</v>
      </c>
      <c r="G237" s="135">
        <v>100</v>
      </c>
      <c r="H237" s="131">
        <v>2</v>
      </c>
      <c r="I237" s="155">
        <v>200</v>
      </c>
      <c r="J237" s="116">
        <v>100</v>
      </c>
      <c r="K237" s="116"/>
      <c r="L237" s="120">
        <v>200</v>
      </c>
      <c r="M237" s="83">
        <f t="shared" si="14"/>
        <v>0</v>
      </c>
      <c r="N237" s="83">
        <f t="shared" si="15"/>
        <v>100</v>
      </c>
      <c r="O237" s="120">
        <v>200</v>
      </c>
      <c r="P237" s="83">
        <f t="shared" si="16"/>
        <v>100</v>
      </c>
      <c r="Q237" s="83"/>
      <c r="R237" s="550"/>
    </row>
    <row r="238" spans="1:18" x14ac:dyDescent="0.3">
      <c r="A238" s="911"/>
      <c r="B238" s="881"/>
      <c r="C238" s="503" t="s">
        <v>1094</v>
      </c>
      <c r="D238" s="503" t="s">
        <v>1095</v>
      </c>
      <c r="E238" s="135">
        <v>170</v>
      </c>
      <c r="F238" s="135">
        <v>170</v>
      </c>
      <c r="G238" s="135">
        <v>200</v>
      </c>
      <c r="H238" s="131">
        <v>2.7</v>
      </c>
      <c r="I238" s="155">
        <v>459.00000000000006</v>
      </c>
      <c r="J238" s="116">
        <v>200</v>
      </c>
      <c r="K238" s="116"/>
      <c r="L238" s="120">
        <v>300</v>
      </c>
      <c r="M238" s="83">
        <f t="shared" si="14"/>
        <v>-34.640522875817005</v>
      </c>
      <c r="N238" s="83">
        <f t="shared" si="15"/>
        <v>50</v>
      </c>
      <c r="O238" s="120">
        <v>300</v>
      </c>
      <c r="P238" s="83">
        <f t="shared" si="16"/>
        <v>76.470588235294116</v>
      </c>
      <c r="Q238" s="83"/>
      <c r="R238" s="550"/>
    </row>
    <row r="239" spans="1:18" x14ac:dyDescent="0.3">
      <c r="A239" s="911"/>
      <c r="B239" s="881"/>
      <c r="C239" s="503" t="s">
        <v>1096</v>
      </c>
      <c r="D239" s="503" t="s">
        <v>1097</v>
      </c>
      <c r="E239" s="135">
        <v>100</v>
      </c>
      <c r="F239" s="135">
        <v>100</v>
      </c>
      <c r="G239" s="135">
        <v>100</v>
      </c>
      <c r="H239" s="131">
        <v>2.5</v>
      </c>
      <c r="I239" s="155">
        <v>250</v>
      </c>
      <c r="J239" s="116">
        <v>100</v>
      </c>
      <c r="K239" s="116"/>
      <c r="L239" s="120">
        <v>200</v>
      </c>
      <c r="M239" s="83">
        <f t="shared" si="14"/>
        <v>-20</v>
      </c>
      <c r="N239" s="83">
        <f t="shared" si="15"/>
        <v>100</v>
      </c>
      <c r="O239" s="120">
        <v>200</v>
      </c>
      <c r="P239" s="83">
        <f t="shared" si="16"/>
        <v>100</v>
      </c>
      <c r="Q239" s="83"/>
      <c r="R239" s="550"/>
    </row>
    <row r="240" spans="1:18" x14ac:dyDescent="0.3">
      <c r="A240" s="889"/>
      <c r="B240" s="882"/>
      <c r="C240" s="501" t="s">
        <v>1098</v>
      </c>
      <c r="D240" s="501" t="s">
        <v>1099</v>
      </c>
      <c r="E240" s="157">
        <v>100</v>
      </c>
      <c r="F240" s="157">
        <v>100</v>
      </c>
      <c r="G240" s="157">
        <v>100</v>
      </c>
      <c r="H240" s="147">
        <v>2.2000000000000002</v>
      </c>
      <c r="I240" s="160">
        <v>220.00000000000003</v>
      </c>
      <c r="J240" s="116">
        <v>100</v>
      </c>
      <c r="K240" s="116"/>
      <c r="L240" s="120">
        <v>200</v>
      </c>
      <c r="M240" s="83">
        <f t="shared" si="14"/>
        <v>-9.0909090909091024</v>
      </c>
      <c r="N240" s="83">
        <f t="shared" si="15"/>
        <v>100</v>
      </c>
      <c r="O240" s="120">
        <v>200</v>
      </c>
      <c r="P240" s="83">
        <f t="shared" si="16"/>
        <v>100</v>
      </c>
      <c r="Q240" s="83"/>
      <c r="R240" s="550"/>
    </row>
    <row r="241" spans="1:18" x14ac:dyDescent="0.25">
      <c r="A241" s="126" t="s">
        <v>874</v>
      </c>
      <c r="B241" s="523" t="s">
        <v>1100</v>
      </c>
      <c r="C241" s="517"/>
      <c r="D241" s="517"/>
      <c r="E241" s="100"/>
      <c r="F241" s="100"/>
      <c r="G241" s="139"/>
      <c r="H241" s="83"/>
      <c r="I241" s="83"/>
      <c r="J241" s="116"/>
      <c r="K241" s="116"/>
      <c r="L241" s="114"/>
      <c r="M241" s="83"/>
      <c r="N241" s="83"/>
      <c r="O241" s="114"/>
      <c r="P241" s="83"/>
      <c r="Q241" s="83"/>
      <c r="R241" s="517"/>
    </row>
    <row r="242" spans="1:18" x14ac:dyDescent="0.3">
      <c r="A242" s="888">
        <v>1</v>
      </c>
      <c r="B242" s="880" t="s">
        <v>1101</v>
      </c>
      <c r="C242" s="502" t="s">
        <v>1102</v>
      </c>
      <c r="D242" s="502" t="s">
        <v>1103</v>
      </c>
      <c r="E242" s="151">
        <v>750</v>
      </c>
      <c r="F242" s="151">
        <v>800</v>
      </c>
      <c r="G242" s="141">
        <v>6700</v>
      </c>
      <c r="H242" s="142">
        <v>3.1</v>
      </c>
      <c r="I242" s="153">
        <v>2077</v>
      </c>
      <c r="J242" s="116">
        <v>1500</v>
      </c>
      <c r="K242" s="116"/>
      <c r="L242" s="120">
        <f>E242*160%</f>
        <v>1200</v>
      </c>
      <c r="M242" s="83">
        <f t="shared" si="14"/>
        <v>-42.224362060664419</v>
      </c>
      <c r="N242" s="83">
        <f t="shared" si="15"/>
        <v>-20</v>
      </c>
      <c r="O242" s="120">
        <v>1200</v>
      </c>
      <c r="P242" s="83">
        <f t="shared" si="16"/>
        <v>60</v>
      </c>
      <c r="Q242" s="83"/>
      <c r="R242" s="550"/>
    </row>
    <row r="243" spans="1:18" x14ac:dyDescent="0.3">
      <c r="A243" s="911"/>
      <c r="B243" s="881"/>
      <c r="C243" s="503" t="s">
        <v>1103</v>
      </c>
      <c r="D243" s="503" t="s">
        <v>1104</v>
      </c>
      <c r="E243" s="135">
        <v>600</v>
      </c>
      <c r="F243" s="135">
        <v>650</v>
      </c>
      <c r="G243" s="132">
        <v>4000</v>
      </c>
      <c r="H243" s="131">
        <v>2.4</v>
      </c>
      <c r="I243" s="155">
        <v>1320</v>
      </c>
      <c r="J243" s="116">
        <v>1300</v>
      </c>
      <c r="K243" s="116"/>
      <c r="L243" s="120">
        <v>950</v>
      </c>
      <c r="M243" s="83">
        <f t="shared" si="14"/>
        <v>-28.030303030303028</v>
      </c>
      <c r="N243" s="83">
        <f t="shared" si="15"/>
        <v>-26.923076923076923</v>
      </c>
      <c r="O243" s="120">
        <v>950</v>
      </c>
      <c r="P243" s="83">
        <f t="shared" si="16"/>
        <v>58.333333333333336</v>
      </c>
      <c r="Q243" s="83"/>
      <c r="R243" s="550"/>
    </row>
    <row r="244" spans="1:18" x14ac:dyDescent="0.3">
      <c r="A244" s="911"/>
      <c r="B244" s="881"/>
      <c r="C244" s="503" t="s">
        <v>1104</v>
      </c>
      <c r="D244" s="503" t="s">
        <v>1105</v>
      </c>
      <c r="E244" s="135">
        <v>520</v>
      </c>
      <c r="F244" s="135">
        <v>520</v>
      </c>
      <c r="G244" s="132">
        <v>2500</v>
      </c>
      <c r="H244" s="131">
        <v>2</v>
      </c>
      <c r="I244" s="155">
        <v>940</v>
      </c>
      <c r="J244" s="116">
        <v>1100</v>
      </c>
      <c r="K244" s="116"/>
      <c r="L244" s="120">
        <v>800</v>
      </c>
      <c r="M244" s="83">
        <f t="shared" si="14"/>
        <v>-14.893617021276595</v>
      </c>
      <c r="N244" s="83">
        <f t="shared" si="15"/>
        <v>-27.27272727272727</v>
      </c>
      <c r="O244" s="120">
        <v>800</v>
      </c>
      <c r="P244" s="83">
        <f t="shared" si="16"/>
        <v>53.846153846153847</v>
      </c>
      <c r="Q244" s="83"/>
      <c r="R244" s="550"/>
    </row>
    <row r="245" spans="1:18" x14ac:dyDescent="0.3">
      <c r="A245" s="911"/>
      <c r="B245" s="881"/>
      <c r="C245" s="503" t="s">
        <v>1106</v>
      </c>
      <c r="D245" s="503" t="s">
        <v>1107</v>
      </c>
      <c r="E245" s="104">
        <v>300</v>
      </c>
      <c r="F245" s="135">
        <v>300</v>
      </c>
      <c r="G245" s="132">
        <v>1000</v>
      </c>
      <c r="H245" s="131">
        <v>1.4</v>
      </c>
      <c r="I245" s="155">
        <v>420</v>
      </c>
      <c r="J245" s="116">
        <v>800</v>
      </c>
      <c r="K245" s="116"/>
      <c r="L245" s="120">
        <v>500</v>
      </c>
      <c r="M245" s="83">
        <f t="shared" si="14"/>
        <v>19.047619047619047</v>
      </c>
      <c r="N245" s="83">
        <f t="shared" si="15"/>
        <v>-37.5</v>
      </c>
      <c r="O245" s="120">
        <v>500</v>
      </c>
      <c r="P245" s="83">
        <f t="shared" si="16"/>
        <v>66.666666666666657</v>
      </c>
      <c r="Q245" s="83"/>
      <c r="R245" s="550"/>
    </row>
    <row r="246" spans="1:18" x14ac:dyDescent="0.3">
      <c r="A246" s="911"/>
      <c r="B246" s="881"/>
      <c r="C246" s="503" t="s">
        <v>1108</v>
      </c>
      <c r="D246" s="503" t="s">
        <v>1109</v>
      </c>
      <c r="E246" s="135">
        <v>650</v>
      </c>
      <c r="F246" s="135">
        <v>700</v>
      </c>
      <c r="G246" s="132">
        <v>3300</v>
      </c>
      <c r="H246" s="131">
        <v>1.4</v>
      </c>
      <c r="I246" s="155">
        <v>770</v>
      </c>
      <c r="J246" s="116">
        <v>1400</v>
      </c>
      <c r="K246" s="116"/>
      <c r="L246" s="120">
        <v>1000</v>
      </c>
      <c r="M246" s="83">
        <f t="shared" si="14"/>
        <v>29.870129870129869</v>
      </c>
      <c r="N246" s="83">
        <f t="shared" si="15"/>
        <v>-28.571428571428569</v>
      </c>
      <c r="O246" s="120">
        <v>1000</v>
      </c>
      <c r="P246" s="83">
        <f t="shared" si="16"/>
        <v>53.846153846153847</v>
      </c>
      <c r="Q246" s="83"/>
      <c r="R246" s="550"/>
    </row>
    <row r="247" spans="1:18" x14ac:dyDescent="0.3">
      <c r="A247" s="911"/>
      <c r="B247" s="881"/>
      <c r="C247" s="503" t="s">
        <v>1109</v>
      </c>
      <c r="D247" s="503" t="s">
        <v>1110</v>
      </c>
      <c r="E247" s="135">
        <v>400</v>
      </c>
      <c r="F247" s="135">
        <v>400</v>
      </c>
      <c r="G247" s="132">
        <v>1500</v>
      </c>
      <c r="H247" s="131">
        <v>1.7</v>
      </c>
      <c r="I247" s="155">
        <v>646</v>
      </c>
      <c r="J247" s="116">
        <v>900</v>
      </c>
      <c r="K247" s="116"/>
      <c r="L247" s="120">
        <v>650</v>
      </c>
      <c r="M247" s="83">
        <f t="shared" si="14"/>
        <v>0.61919504643962853</v>
      </c>
      <c r="N247" s="83">
        <f t="shared" si="15"/>
        <v>-27.777777777777779</v>
      </c>
      <c r="O247" s="120">
        <v>650</v>
      </c>
      <c r="P247" s="83">
        <f t="shared" si="16"/>
        <v>62.5</v>
      </c>
      <c r="Q247" s="83"/>
      <c r="R247" s="550"/>
    </row>
    <row r="248" spans="1:18" x14ac:dyDescent="0.3">
      <c r="A248" s="889"/>
      <c r="B248" s="882"/>
      <c r="C248" s="503" t="s">
        <v>1110</v>
      </c>
      <c r="D248" s="503" t="s">
        <v>1111</v>
      </c>
      <c r="E248" s="135">
        <v>250</v>
      </c>
      <c r="F248" s="135">
        <v>250</v>
      </c>
      <c r="G248" s="132">
        <v>700</v>
      </c>
      <c r="H248" s="131">
        <v>1.4</v>
      </c>
      <c r="I248" s="155">
        <v>280</v>
      </c>
      <c r="J248" s="116">
        <v>450</v>
      </c>
      <c r="K248" s="116"/>
      <c r="L248" s="120">
        <f>E248*160%</f>
        <v>400</v>
      </c>
      <c r="M248" s="83">
        <f t="shared" si="14"/>
        <v>42.857142857142854</v>
      </c>
      <c r="N248" s="83">
        <f t="shared" si="15"/>
        <v>-11.111111111111111</v>
      </c>
      <c r="O248" s="120">
        <v>400</v>
      </c>
      <c r="P248" s="83">
        <f t="shared" si="16"/>
        <v>60</v>
      </c>
      <c r="Q248" s="83"/>
      <c r="R248" s="550"/>
    </row>
    <row r="249" spans="1:18" x14ac:dyDescent="0.3">
      <c r="A249" s="888">
        <v>2</v>
      </c>
      <c r="B249" s="880" t="s">
        <v>1112</v>
      </c>
      <c r="C249" s="503" t="s">
        <v>1103</v>
      </c>
      <c r="D249" s="503" t="s">
        <v>1113</v>
      </c>
      <c r="E249" s="135">
        <v>500</v>
      </c>
      <c r="F249" s="135">
        <v>550</v>
      </c>
      <c r="G249" s="132">
        <v>4000</v>
      </c>
      <c r="H249" s="131">
        <v>1.1000000000000001</v>
      </c>
      <c r="I249" s="155">
        <v>385.00000000000006</v>
      </c>
      <c r="J249" s="116">
        <v>1100</v>
      </c>
      <c r="K249" s="116"/>
      <c r="L249" s="120">
        <f>E249*160%</f>
        <v>800</v>
      </c>
      <c r="M249" s="83">
        <f t="shared" si="14"/>
        <v>107.79220779220778</v>
      </c>
      <c r="N249" s="83">
        <f t="shared" si="15"/>
        <v>-27.27272727272727</v>
      </c>
      <c r="O249" s="120">
        <v>800</v>
      </c>
      <c r="P249" s="83">
        <f t="shared" si="16"/>
        <v>60</v>
      </c>
      <c r="Q249" s="83"/>
      <c r="R249" s="550"/>
    </row>
    <row r="250" spans="1:18" x14ac:dyDescent="0.3">
      <c r="A250" s="911"/>
      <c r="B250" s="881"/>
      <c r="C250" s="503" t="s">
        <v>1113</v>
      </c>
      <c r="D250" s="503" t="s">
        <v>1114</v>
      </c>
      <c r="E250" s="104">
        <v>350</v>
      </c>
      <c r="F250" s="135">
        <v>400</v>
      </c>
      <c r="G250" s="132">
        <v>1300</v>
      </c>
      <c r="H250" s="131">
        <v>1.5</v>
      </c>
      <c r="I250" s="155">
        <v>525</v>
      </c>
      <c r="J250" s="116">
        <v>800</v>
      </c>
      <c r="K250" s="116"/>
      <c r="L250" s="120">
        <f>E250*160%</f>
        <v>560</v>
      </c>
      <c r="M250" s="83">
        <f t="shared" si="14"/>
        <v>6.666666666666667</v>
      </c>
      <c r="N250" s="83">
        <f t="shared" si="15"/>
        <v>-30</v>
      </c>
      <c r="O250" s="120">
        <v>560</v>
      </c>
      <c r="P250" s="83">
        <f t="shared" si="16"/>
        <v>60</v>
      </c>
      <c r="Q250" s="83"/>
      <c r="R250" s="550"/>
    </row>
    <row r="251" spans="1:18" x14ac:dyDescent="0.3">
      <c r="A251" s="911"/>
      <c r="B251" s="881"/>
      <c r="C251" s="503" t="s">
        <v>1114</v>
      </c>
      <c r="D251" s="521" t="s">
        <v>1115</v>
      </c>
      <c r="E251" s="135">
        <v>200</v>
      </c>
      <c r="F251" s="135">
        <v>200</v>
      </c>
      <c r="G251" s="132">
        <v>700</v>
      </c>
      <c r="H251" s="131">
        <v>1.2</v>
      </c>
      <c r="I251" s="155">
        <v>120</v>
      </c>
      <c r="J251" s="116">
        <v>400</v>
      </c>
      <c r="K251" s="116"/>
      <c r="L251" s="120">
        <f>E251*160%</f>
        <v>320</v>
      </c>
      <c r="M251" s="83">
        <f t="shared" si="14"/>
        <v>166.66666666666669</v>
      </c>
      <c r="N251" s="83">
        <f t="shared" si="15"/>
        <v>-20</v>
      </c>
      <c r="O251" s="120">
        <v>320</v>
      </c>
      <c r="P251" s="83">
        <f t="shared" si="16"/>
        <v>60</v>
      </c>
      <c r="Q251" s="83"/>
      <c r="R251" s="550"/>
    </row>
    <row r="252" spans="1:18" x14ac:dyDescent="0.3">
      <c r="A252" s="911"/>
      <c r="B252" s="881"/>
      <c r="C252" s="521" t="s">
        <v>1115</v>
      </c>
      <c r="D252" s="503" t="s">
        <v>1116</v>
      </c>
      <c r="E252" s="135">
        <v>110</v>
      </c>
      <c r="F252" s="135">
        <v>110</v>
      </c>
      <c r="G252" s="132">
        <v>300</v>
      </c>
      <c r="H252" s="131">
        <v>1.3</v>
      </c>
      <c r="I252" s="155">
        <v>130</v>
      </c>
      <c r="J252" s="116">
        <v>180</v>
      </c>
      <c r="K252" s="116"/>
      <c r="L252" s="120">
        <v>200</v>
      </c>
      <c r="M252" s="83">
        <f t="shared" si="14"/>
        <v>53.846153846153847</v>
      </c>
      <c r="N252" s="83">
        <f t="shared" si="15"/>
        <v>11.111111111111111</v>
      </c>
      <c r="O252" s="120">
        <v>200</v>
      </c>
      <c r="P252" s="83">
        <f t="shared" si="16"/>
        <v>81.818181818181827</v>
      </c>
      <c r="Q252" s="83"/>
      <c r="R252" s="550"/>
    </row>
    <row r="253" spans="1:18" x14ac:dyDescent="0.3">
      <c r="A253" s="911"/>
      <c r="B253" s="881"/>
      <c r="C253" s="503" t="s">
        <v>1116</v>
      </c>
      <c r="D253" s="503" t="s">
        <v>1117</v>
      </c>
      <c r="E253" s="104">
        <v>150</v>
      </c>
      <c r="F253" s="135">
        <v>150</v>
      </c>
      <c r="G253" s="132">
        <v>600</v>
      </c>
      <c r="H253" s="131">
        <v>1.8</v>
      </c>
      <c r="I253" s="155">
        <v>270</v>
      </c>
      <c r="J253" s="116">
        <v>300</v>
      </c>
      <c r="K253" s="116"/>
      <c r="L253" s="120">
        <v>250</v>
      </c>
      <c r="M253" s="83">
        <f t="shared" si="14"/>
        <v>-7.4074074074074066</v>
      </c>
      <c r="N253" s="83">
        <f t="shared" si="15"/>
        <v>-16.666666666666664</v>
      </c>
      <c r="O253" s="120">
        <v>250</v>
      </c>
      <c r="P253" s="83">
        <f t="shared" si="16"/>
        <v>66.666666666666657</v>
      </c>
      <c r="Q253" s="83"/>
      <c r="R253" s="550"/>
    </row>
    <row r="254" spans="1:18" x14ac:dyDescent="0.3">
      <c r="A254" s="889"/>
      <c r="B254" s="882"/>
      <c r="C254" s="503" t="s">
        <v>1117</v>
      </c>
      <c r="D254" s="503" t="s">
        <v>1118</v>
      </c>
      <c r="E254" s="135">
        <v>130</v>
      </c>
      <c r="F254" s="135">
        <v>130</v>
      </c>
      <c r="G254" s="132">
        <v>300</v>
      </c>
      <c r="H254" s="131">
        <v>1.4</v>
      </c>
      <c r="I254" s="155">
        <v>140</v>
      </c>
      <c r="J254" s="116">
        <v>200</v>
      </c>
      <c r="K254" s="116"/>
      <c r="L254" s="120">
        <v>200</v>
      </c>
      <c r="M254" s="83">
        <f t="shared" si="14"/>
        <v>42.857142857142854</v>
      </c>
      <c r="N254" s="83">
        <f t="shared" si="15"/>
        <v>0</v>
      </c>
      <c r="O254" s="120">
        <v>200</v>
      </c>
      <c r="P254" s="83">
        <f t="shared" si="16"/>
        <v>53.846153846153847</v>
      </c>
      <c r="Q254" s="83"/>
      <c r="R254" s="550"/>
    </row>
    <row r="255" spans="1:18" ht="46.5" customHeight="1" x14ac:dyDescent="0.3">
      <c r="A255" s="932">
        <v>3</v>
      </c>
      <c r="B255" s="900" t="s">
        <v>227</v>
      </c>
      <c r="C255" s="503" t="s">
        <v>1119</v>
      </c>
      <c r="D255" s="521" t="s">
        <v>1120</v>
      </c>
      <c r="E255" s="135">
        <v>550</v>
      </c>
      <c r="F255" s="135">
        <v>600</v>
      </c>
      <c r="G255" s="132">
        <v>4000</v>
      </c>
      <c r="H255" s="131">
        <v>1.7</v>
      </c>
      <c r="I255" s="155">
        <v>850</v>
      </c>
      <c r="J255" s="116">
        <v>1200</v>
      </c>
      <c r="K255" s="116"/>
      <c r="L255" s="120">
        <v>850</v>
      </c>
      <c r="M255" s="83">
        <f t="shared" si="14"/>
        <v>0</v>
      </c>
      <c r="N255" s="83">
        <f t="shared" si="15"/>
        <v>-29.166666666666668</v>
      </c>
      <c r="O255" s="120">
        <v>850</v>
      </c>
      <c r="P255" s="83">
        <f t="shared" si="16"/>
        <v>54.54545454545454</v>
      </c>
      <c r="Q255" s="83"/>
      <c r="R255" s="550"/>
    </row>
    <row r="256" spans="1:18" x14ac:dyDescent="0.3">
      <c r="A256" s="932"/>
      <c r="B256" s="900"/>
      <c r="C256" s="521" t="s">
        <v>1121</v>
      </c>
      <c r="D256" s="503" t="s">
        <v>1122</v>
      </c>
      <c r="E256" s="135">
        <v>370</v>
      </c>
      <c r="F256" s="135">
        <v>450</v>
      </c>
      <c r="G256" s="132">
        <v>1600</v>
      </c>
      <c r="H256" s="131">
        <v>1.5</v>
      </c>
      <c r="I256" s="155">
        <v>450</v>
      </c>
      <c r="J256" s="116">
        <v>900</v>
      </c>
      <c r="K256" s="116"/>
      <c r="L256" s="120">
        <v>600</v>
      </c>
      <c r="M256" s="83">
        <f t="shared" si="14"/>
        <v>33.333333333333329</v>
      </c>
      <c r="N256" s="83">
        <f t="shared" si="15"/>
        <v>-33.333333333333329</v>
      </c>
      <c r="O256" s="120">
        <v>600</v>
      </c>
      <c r="P256" s="83">
        <f t="shared" si="16"/>
        <v>62.162162162162161</v>
      </c>
      <c r="Q256" s="83"/>
      <c r="R256" s="550"/>
    </row>
    <row r="257" spans="1:18" x14ac:dyDescent="0.3">
      <c r="A257" s="932"/>
      <c r="B257" s="900"/>
      <c r="C257" s="503" t="s">
        <v>1122</v>
      </c>
      <c r="D257" s="503" t="s">
        <v>1123</v>
      </c>
      <c r="E257" s="135">
        <v>170</v>
      </c>
      <c r="F257" s="135">
        <v>170</v>
      </c>
      <c r="G257" s="132">
        <v>300</v>
      </c>
      <c r="H257" s="131">
        <v>1.2</v>
      </c>
      <c r="I257" s="155">
        <v>180</v>
      </c>
      <c r="J257" s="116">
        <v>180</v>
      </c>
      <c r="K257" s="116"/>
      <c r="L257" s="120">
        <v>300</v>
      </c>
      <c r="M257" s="83">
        <f t="shared" si="14"/>
        <v>66.666666666666657</v>
      </c>
      <c r="N257" s="83">
        <f t="shared" si="15"/>
        <v>66.666666666666657</v>
      </c>
      <c r="O257" s="120">
        <v>300</v>
      </c>
      <c r="P257" s="83">
        <f t="shared" si="16"/>
        <v>76.470588235294116</v>
      </c>
      <c r="Q257" s="83"/>
      <c r="R257" s="550"/>
    </row>
    <row r="258" spans="1:18" x14ac:dyDescent="0.3">
      <c r="A258" s="932"/>
      <c r="B258" s="900"/>
      <c r="C258" s="503" t="s">
        <v>1122</v>
      </c>
      <c r="D258" s="503" t="s">
        <v>1111</v>
      </c>
      <c r="E258" s="135">
        <v>240</v>
      </c>
      <c r="F258" s="135">
        <v>300</v>
      </c>
      <c r="G258" s="132">
        <v>700</v>
      </c>
      <c r="H258" s="131">
        <v>1.4</v>
      </c>
      <c r="I258" s="155">
        <v>280</v>
      </c>
      <c r="J258" s="116">
        <v>420</v>
      </c>
      <c r="K258" s="116"/>
      <c r="L258" s="120">
        <v>400</v>
      </c>
      <c r="M258" s="83">
        <f t="shared" si="14"/>
        <v>42.857142857142854</v>
      </c>
      <c r="N258" s="83">
        <f t="shared" si="15"/>
        <v>-4.7619047619047619</v>
      </c>
      <c r="O258" s="120">
        <v>400</v>
      </c>
      <c r="P258" s="83">
        <f t="shared" si="16"/>
        <v>66.666666666666657</v>
      </c>
      <c r="Q258" s="83"/>
      <c r="R258" s="550"/>
    </row>
    <row r="259" spans="1:18" ht="37.5" x14ac:dyDescent="0.3">
      <c r="A259" s="932"/>
      <c r="B259" s="900"/>
      <c r="C259" s="503" t="s">
        <v>1124</v>
      </c>
      <c r="D259" s="503" t="s">
        <v>1125</v>
      </c>
      <c r="E259" s="135">
        <v>110</v>
      </c>
      <c r="F259" s="135">
        <v>150</v>
      </c>
      <c r="G259" s="132">
        <v>700</v>
      </c>
      <c r="H259" s="131">
        <v>1.2</v>
      </c>
      <c r="I259" s="155">
        <v>120</v>
      </c>
      <c r="J259" s="116">
        <v>250</v>
      </c>
      <c r="K259" s="116"/>
      <c r="L259" s="120">
        <v>200</v>
      </c>
      <c r="M259" s="83">
        <f t="shared" si="14"/>
        <v>66.666666666666657</v>
      </c>
      <c r="N259" s="83">
        <f t="shared" si="15"/>
        <v>-20</v>
      </c>
      <c r="O259" s="120">
        <v>200</v>
      </c>
      <c r="P259" s="83">
        <f t="shared" si="16"/>
        <v>81.818181818181827</v>
      </c>
      <c r="Q259" s="83"/>
      <c r="R259" s="550"/>
    </row>
    <row r="260" spans="1:18" x14ac:dyDescent="0.3">
      <c r="A260" s="932"/>
      <c r="B260" s="900" t="s">
        <v>227</v>
      </c>
      <c r="C260" s="503" t="s">
        <v>1126</v>
      </c>
      <c r="D260" s="503" t="s">
        <v>1127</v>
      </c>
      <c r="E260" s="135">
        <v>130</v>
      </c>
      <c r="F260" s="135">
        <v>130</v>
      </c>
      <c r="G260" s="132">
        <v>700</v>
      </c>
      <c r="H260" s="131">
        <v>1.5</v>
      </c>
      <c r="I260" s="155">
        <v>150</v>
      </c>
      <c r="J260" s="116">
        <v>180</v>
      </c>
      <c r="K260" s="116"/>
      <c r="L260" s="120">
        <v>200</v>
      </c>
      <c r="M260" s="83">
        <f t="shared" si="14"/>
        <v>33.333333333333329</v>
      </c>
      <c r="N260" s="83">
        <f t="shared" si="15"/>
        <v>11.111111111111111</v>
      </c>
      <c r="O260" s="120">
        <v>200</v>
      </c>
      <c r="P260" s="83">
        <f t="shared" si="16"/>
        <v>53.846153846153847</v>
      </c>
      <c r="Q260" s="83"/>
      <c r="R260" s="550"/>
    </row>
    <row r="261" spans="1:18" x14ac:dyDescent="0.3">
      <c r="A261" s="932"/>
      <c r="B261" s="900"/>
      <c r="C261" s="503" t="s">
        <v>1128</v>
      </c>
      <c r="D261" s="503" t="s">
        <v>1129</v>
      </c>
      <c r="E261" s="135">
        <v>130</v>
      </c>
      <c r="F261" s="135">
        <v>150</v>
      </c>
      <c r="G261" s="132">
        <v>500</v>
      </c>
      <c r="H261" s="131">
        <v>1.6</v>
      </c>
      <c r="I261" s="155">
        <v>160</v>
      </c>
      <c r="J261" s="116">
        <v>200</v>
      </c>
      <c r="K261" s="116"/>
      <c r="L261" s="114">
        <v>200</v>
      </c>
      <c r="M261" s="83">
        <f t="shared" si="14"/>
        <v>25</v>
      </c>
      <c r="N261" s="83">
        <f t="shared" si="15"/>
        <v>0</v>
      </c>
      <c r="O261" s="114">
        <v>200</v>
      </c>
      <c r="P261" s="83">
        <f t="shared" si="16"/>
        <v>53.846153846153847</v>
      </c>
      <c r="Q261" s="83"/>
      <c r="R261" s="550"/>
    </row>
    <row r="262" spans="1:18" ht="42" customHeight="1" x14ac:dyDescent="0.3">
      <c r="A262" s="505">
        <v>4</v>
      </c>
      <c r="B262" s="508" t="s">
        <v>1130</v>
      </c>
      <c r="C262" s="503" t="s">
        <v>1131</v>
      </c>
      <c r="D262" s="503" t="s">
        <v>1132</v>
      </c>
      <c r="E262" s="104">
        <v>150</v>
      </c>
      <c r="F262" s="135">
        <v>150</v>
      </c>
      <c r="G262" s="132">
        <v>700</v>
      </c>
      <c r="H262" s="131">
        <v>1.8</v>
      </c>
      <c r="I262" s="155">
        <v>270</v>
      </c>
      <c r="J262" s="116">
        <v>250</v>
      </c>
      <c r="K262" s="116"/>
      <c r="L262" s="114">
        <v>250</v>
      </c>
      <c r="M262" s="83">
        <f t="shared" si="14"/>
        <v>-7.4074074074074066</v>
      </c>
      <c r="N262" s="83">
        <f t="shared" si="15"/>
        <v>0</v>
      </c>
      <c r="O262" s="114">
        <v>250</v>
      </c>
      <c r="P262" s="83">
        <f t="shared" si="16"/>
        <v>66.666666666666657</v>
      </c>
      <c r="Q262" s="83"/>
      <c r="R262" s="550"/>
    </row>
    <row r="263" spans="1:18" ht="37.5" x14ac:dyDescent="0.3">
      <c r="A263" s="505">
        <v>5</v>
      </c>
      <c r="B263" s="509" t="s">
        <v>45</v>
      </c>
      <c r="C263" s="501"/>
      <c r="D263" s="501"/>
      <c r="E263" s="157">
        <v>80</v>
      </c>
      <c r="F263" s="157">
        <v>100</v>
      </c>
      <c r="G263" s="161">
        <v>150</v>
      </c>
      <c r="H263" s="147">
        <v>3.5</v>
      </c>
      <c r="I263" s="160">
        <v>210</v>
      </c>
      <c r="J263" s="116">
        <v>100</v>
      </c>
      <c r="K263" s="116"/>
      <c r="L263" s="120">
        <v>130</v>
      </c>
      <c r="M263" s="83">
        <f t="shared" si="14"/>
        <v>-38.095238095238095</v>
      </c>
      <c r="N263" s="83">
        <f t="shared" si="15"/>
        <v>30</v>
      </c>
      <c r="O263" s="120">
        <v>80</v>
      </c>
      <c r="P263" s="83">
        <f t="shared" si="16"/>
        <v>0</v>
      </c>
      <c r="Q263" s="83"/>
      <c r="R263" s="550"/>
    </row>
    <row r="264" spans="1:18" x14ac:dyDescent="0.25">
      <c r="A264" s="126" t="s">
        <v>1133</v>
      </c>
      <c r="B264" s="523" t="s">
        <v>1134</v>
      </c>
      <c r="C264" s="517"/>
      <c r="D264" s="517"/>
      <c r="E264" s="100"/>
      <c r="F264" s="100"/>
      <c r="G264" s="139"/>
      <c r="H264" s="83"/>
      <c r="I264" s="83"/>
      <c r="J264" s="116"/>
      <c r="K264" s="116"/>
      <c r="L264" s="120"/>
      <c r="M264" s="83"/>
      <c r="N264" s="83"/>
      <c r="O264" s="120"/>
      <c r="P264" s="83"/>
      <c r="Q264" s="83"/>
      <c r="R264" s="517"/>
    </row>
    <row r="265" spans="1:18" ht="37.5" x14ac:dyDescent="0.3">
      <c r="A265" s="888">
        <v>1</v>
      </c>
      <c r="B265" s="880" t="s">
        <v>1012</v>
      </c>
      <c r="C265" s="502" t="s">
        <v>1135</v>
      </c>
      <c r="D265" s="502" t="s">
        <v>1136</v>
      </c>
      <c r="E265" s="150">
        <v>200</v>
      </c>
      <c r="F265" s="150">
        <v>200</v>
      </c>
      <c r="G265" s="141">
        <v>250</v>
      </c>
      <c r="H265" s="142">
        <v>2.2000000000000002</v>
      </c>
      <c r="I265" s="153">
        <v>440.00000000000006</v>
      </c>
      <c r="J265" s="116">
        <v>200</v>
      </c>
      <c r="K265" s="116"/>
      <c r="L265" s="120">
        <v>350</v>
      </c>
      <c r="M265" s="83">
        <f t="shared" si="14"/>
        <v>-20.454545454545464</v>
      </c>
      <c r="N265" s="83">
        <f t="shared" si="15"/>
        <v>75</v>
      </c>
      <c r="O265" s="120">
        <v>350</v>
      </c>
      <c r="P265" s="83">
        <f t="shared" si="16"/>
        <v>75</v>
      </c>
      <c r="Q265" s="83"/>
      <c r="R265" s="550"/>
    </row>
    <row r="266" spans="1:18" ht="42.75" customHeight="1" x14ac:dyDescent="0.3">
      <c r="A266" s="911"/>
      <c r="B266" s="881"/>
      <c r="C266" s="503" t="s">
        <v>1137</v>
      </c>
      <c r="D266" s="503" t="s">
        <v>1138</v>
      </c>
      <c r="E266" s="104">
        <v>300</v>
      </c>
      <c r="F266" s="104">
        <v>400</v>
      </c>
      <c r="G266" s="132">
        <v>1500</v>
      </c>
      <c r="H266" s="131">
        <v>1.7</v>
      </c>
      <c r="I266" s="155">
        <v>510</v>
      </c>
      <c r="J266" s="116">
        <v>900</v>
      </c>
      <c r="K266" s="116"/>
      <c r="L266" s="120">
        <v>500</v>
      </c>
      <c r="M266" s="83">
        <f t="shared" si="14"/>
        <v>-1.9607843137254901</v>
      </c>
      <c r="N266" s="83">
        <f t="shared" si="15"/>
        <v>-44.444444444444443</v>
      </c>
      <c r="O266" s="120">
        <v>500</v>
      </c>
      <c r="P266" s="83">
        <f t="shared" si="16"/>
        <v>66.666666666666657</v>
      </c>
      <c r="Q266" s="83"/>
      <c r="R266" s="550"/>
    </row>
    <row r="267" spans="1:18" x14ac:dyDescent="0.3">
      <c r="A267" s="911"/>
      <c r="B267" s="881"/>
      <c r="C267" s="503" t="s">
        <v>1139</v>
      </c>
      <c r="D267" s="503" t="s">
        <v>1140</v>
      </c>
      <c r="E267" s="104">
        <v>200</v>
      </c>
      <c r="F267" s="104">
        <v>200</v>
      </c>
      <c r="G267" s="132">
        <v>100</v>
      </c>
      <c r="H267" s="131">
        <v>1.9</v>
      </c>
      <c r="I267" s="155">
        <v>380</v>
      </c>
      <c r="J267" s="116">
        <v>200</v>
      </c>
      <c r="K267" s="116"/>
      <c r="L267" s="120">
        <v>350</v>
      </c>
      <c r="M267" s="83">
        <f t="shared" si="14"/>
        <v>-7.8947368421052628</v>
      </c>
      <c r="N267" s="83">
        <f t="shared" si="15"/>
        <v>75</v>
      </c>
      <c r="O267" s="120">
        <v>350</v>
      </c>
      <c r="P267" s="83">
        <f t="shared" si="16"/>
        <v>75</v>
      </c>
      <c r="Q267" s="83"/>
      <c r="R267" s="550"/>
    </row>
    <row r="268" spans="1:18" x14ac:dyDescent="0.3">
      <c r="A268" s="911"/>
      <c r="B268" s="881"/>
      <c r="C268" s="503" t="s">
        <v>1140</v>
      </c>
      <c r="D268" s="503" t="s">
        <v>1141</v>
      </c>
      <c r="E268" s="104">
        <v>170</v>
      </c>
      <c r="F268" s="104">
        <v>170</v>
      </c>
      <c r="G268" s="132">
        <v>100</v>
      </c>
      <c r="H268" s="131">
        <v>1.9</v>
      </c>
      <c r="I268" s="155">
        <v>323</v>
      </c>
      <c r="J268" s="116">
        <v>170</v>
      </c>
      <c r="K268" s="116"/>
      <c r="L268" s="120">
        <v>300</v>
      </c>
      <c r="M268" s="83">
        <f t="shared" ref="M268:M331" si="17">(L268-I268)/I268*100</f>
        <v>-7.1207430340557281</v>
      </c>
      <c r="N268" s="83">
        <f t="shared" ref="N268:N331" si="18">(L268-J268)/J268*100</f>
        <v>76.470588235294116</v>
      </c>
      <c r="O268" s="120">
        <v>300</v>
      </c>
      <c r="P268" s="83">
        <f t="shared" ref="P268:P331" si="19">(O268-E268)/E268*100</f>
        <v>76.470588235294116</v>
      </c>
      <c r="Q268" s="83"/>
      <c r="R268" s="550"/>
    </row>
    <row r="269" spans="1:18" x14ac:dyDescent="0.3">
      <c r="A269" s="889"/>
      <c r="B269" s="882"/>
      <c r="C269" s="503" t="s">
        <v>1139</v>
      </c>
      <c r="D269" s="503" t="s">
        <v>1142</v>
      </c>
      <c r="E269" s="104">
        <v>200</v>
      </c>
      <c r="F269" s="104">
        <v>200</v>
      </c>
      <c r="G269" s="132">
        <v>100</v>
      </c>
      <c r="H269" s="131">
        <v>1.9</v>
      </c>
      <c r="I269" s="155">
        <v>380</v>
      </c>
      <c r="J269" s="116">
        <v>200</v>
      </c>
      <c r="K269" s="116"/>
      <c r="L269" s="120">
        <v>350</v>
      </c>
      <c r="M269" s="83">
        <f t="shared" si="17"/>
        <v>-7.8947368421052628</v>
      </c>
      <c r="N269" s="83">
        <f t="shared" si="18"/>
        <v>75</v>
      </c>
      <c r="O269" s="120">
        <v>350</v>
      </c>
      <c r="P269" s="83">
        <f t="shared" si="19"/>
        <v>75</v>
      </c>
      <c r="Q269" s="83"/>
      <c r="R269" s="550"/>
    </row>
    <row r="270" spans="1:18" ht="37.5" x14ac:dyDescent="0.3">
      <c r="A270" s="505">
        <v>2</v>
      </c>
      <c r="B270" s="508" t="s">
        <v>1143</v>
      </c>
      <c r="C270" s="503" t="s">
        <v>1144</v>
      </c>
      <c r="D270" s="503" t="s">
        <v>1145</v>
      </c>
      <c r="E270" s="104">
        <v>300</v>
      </c>
      <c r="F270" s="104">
        <v>400</v>
      </c>
      <c r="G270" s="132">
        <v>1300</v>
      </c>
      <c r="H270" s="131">
        <v>1.8</v>
      </c>
      <c r="I270" s="155">
        <v>540</v>
      </c>
      <c r="J270" s="116">
        <v>800</v>
      </c>
      <c r="K270" s="116"/>
      <c r="L270" s="120">
        <v>500</v>
      </c>
      <c r="M270" s="83">
        <f t="shared" si="17"/>
        <v>-7.4074074074074066</v>
      </c>
      <c r="N270" s="83">
        <f t="shared" si="18"/>
        <v>-37.5</v>
      </c>
      <c r="O270" s="120">
        <v>500</v>
      </c>
      <c r="P270" s="83">
        <f t="shared" si="19"/>
        <v>66.666666666666657</v>
      </c>
      <c r="Q270" s="83"/>
      <c r="R270" s="550"/>
    </row>
    <row r="271" spans="1:18" ht="37.5" x14ac:dyDescent="0.3">
      <c r="A271" s="505">
        <v>3</v>
      </c>
      <c r="B271" s="508" t="s">
        <v>1146</v>
      </c>
      <c r="C271" s="503" t="s">
        <v>1147</v>
      </c>
      <c r="D271" s="503" t="s">
        <v>1148</v>
      </c>
      <c r="E271" s="104">
        <v>200</v>
      </c>
      <c r="F271" s="104">
        <v>200</v>
      </c>
      <c r="G271" s="132">
        <v>170</v>
      </c>
      <c r="H271" s="131">
        <v>1.8</v>
      </c>
      <c r="I271" s="155">
        <v>360</v>
      </c>
      <c r="J271" s="116">
        <v>200</v>
      </c>
      <c r="K271" s="116"/>
      <c r="L271" s="120">
        <v>350</v>
      </c>
      <c r="M271" s="83">
        <f t="shared" si="17"/>
        <v>-2.7777777777777777</v>
      </c>
      <c r="N271" s="83">
        <f t="shared" si="18"/>
        <v>75</v>
      </c>
      <c r="O271" s="120">
        <v>350</v>
      </c>
      <c r="P271" s="83">
        <f t="shared" si="19"/>
        <v>75</v>
      </c>
      <c r="Q271" s="83"/>
      <c r="R271" s="550"/>
    </row>
    <row r="272" spans="1:18" ht="37.5" x14ac:dyDescent="0.3">
      <c r="A272" s="888">
        <v>4</v>
      </c>
      <c r="B272" s="880" t="s">
        <v>1149</v>
      </c>
      <c r="C272" s="503" t="s">
        <v>1150</v>
      </c>
      <c r="D272" s="503" t="s">
        <v>1151</v>
      </c>
      <c r="E272" s="104">
        <v>200</v>
      </c>
      <c r="F272" s="104">
        <v>200</v>
      </c>
      <c r="G272" s="132">
        <v>300</v>
      </c>
      <c r="H272" s="131">
        <v>2.8</v>
      </c>
      <c r="I272" s="155">
        <v>560</v>
      </c>
      <c r="J272" s="116">
        <v>200</v>
      </c>
      <c r="K272" s="116"/>
      <c r="L272" s="120">
        <v>350</v>
      </c>
      <c r="M272" s="83">
        <f t="shared" si="17"/>
        <v>-37.5</v>
      </c>
      <c r="N272" s="83">
        <f t="shared" si="18"/>
        <v>75</v>
      </c>
      <c r="O272" s="120">
        <v>350</v>
      </c>
      <c r="P272" s="83">
        <f t="shared" si="19"/>
        <v>75</v>
      </c>
      <c r="Q272" s="83"/>
      <c r="R272" s="550"/>
    </row>
    <row r="273" spans="1:18" x14ac:dyDescent="0.3">
      <c r="A273" s="911"/>
      <c r="B273" s="881"/>
      <c r="C273" s="503" t="s">
        <v>1151</v>
      </c>
      <c r="D273" s="503" t="s">
        <v>1152</v>
      </c>
      <c r="E273" s="104">
        <v>300</v>
      </c>
      <c r="F273" s="104">
        <v>350</v>
      </c>
      <c r="G273" s="132">
        <v>700</v>
      </c>
      <c r="H273" s="131">
        <v>1.8</v>
      </c>
      <c r="I273" s="155">
        <v>540</v>
      </c>
      <c r="J273" s="116">
        <v>400</v>
      </c>
      <c r="K273" s="116"/>
      <c r="L273" s="120">
        <v>500</v>
      </c>
      <c r="M273" s="83">
        <f t="shared" si="17"/>
        <v>-7.4074074074074066</v>
      </c>
      <c r="N273" s="83">
        <f t="shared" si="18"/>
        <v>25</v>
      </c>
      <c r="O273" s="120">
        <v>500</v>
      </c>
      <c r="P273" s="83">
        <f t="shared" si="19"/>
        <v>66.666666666666657</v>
      </c>
      <c r="Q273" s="83"/>
      <c r="R273" s="550"/>
    </row>
    <row r="274" spans="1:18" ht="23.25" customHeight="1" x14ac:dyDescent="0.3">
      <c r="A274" s="889"/>
      <c r="B274" s="882"/>
      <c r="C274" s="503" t="s">
        <v>1152</v>
      </c>
      <c r="D274" s="503" t="s">
        <v>1153</v>
      </c>
      <c r="E274" s="104">
        <v>200</v>
      </c>
      <c r="F274" s="104">
        <v>200</v>
      </c>
      <c r="G274" s="132">
        <v>170</v>
      </c>
      <c r="H274" s="131">
        <v>2.2999999999999998</v>
      </c>
      <c r="I274" s="155">
        <v>459.99999999999994</v>
      </c>
      <c r="J274" s="116">
        <v>200</v>
      </c>
      <c r="K274" s="116"/>
      <c r="L274" s="120">
        <v>350</v>
      </c>
      <c r="M274" s="83">
        <f t="shared" si="17"/>
        <v>-23.91304347826086</v>
      </c>
      <c r="N274" s="83">
        <f t="shared" si="18"/>
        <v>75</v>
      </c>
      <c r="O274" s="120">
        <v>350</v>
      </c>
      <c r="P274" s="83">
        <f t="shared" si="19"/>
        <v>75</v>
      </c>
      <c r="Q274" s="83"/>
      <c r="R274" s="550"/>
    </row>
    <row r="275" spans="1:18" x14ac:dyDescent="0.3">
      <c r="A275" s="505">
        <v>5</v>
      </c>
      <c r="B275" s="508" t="s">
        <v>1154</v>
      </c>
      <c r="C275" s="503" t="s">
        <v>1155</v>
      </c>
      <c r="D275" s="503" t="s">
        <v>1156</v>
      </c>
      <c r="E275" s="104">
        <v>180</v>
      </c>
      <c r="F275" s="104">
        <v>180</v>
      </c>
      <c r="G275" s="132">
        <v>140</v>
      </c>
      <c r="H275" s="131">
        <v>3.4</v>
      </c>
      <c r="I275" s="155">
        <v>612</v>
      </c>
      <c r="J275" s="116">
        <v>180</v>
      </c>
      <c r="K275" s="116"/>
      <c r="L275" s="120">
        <v>300</v>
      </c>
      <c r="M275" s="83">
        <f t="shared" si="17"/>
        <v>-50.980392156862742</v>
      </c>
      <c r="N275" s="83">
        <f t="shared" si="18"/>
        <v>66.666666666666657</v>
      </c>
      <c r="O275" s="120">
        <v>300</v>
      </c>
      <c r="P275" s="83">
        <f t="shared" si="19"/>
        <v>66.666666666666657</v>
      </c>
      <c r="Q275" s="83"/>
      <c r="R275" s="550"/>
    </row>
    <row r="276" spans="1:18" ht="39.75" customHeight="1" x14ac:dyDescent="0.3">
      <c r="A276" s="505">
        <v>6</v>
      </c>
      <c r="B276" s="508" t="s">
        <v>1157</v>
      </c>
      <c r="C276" s="503" t="s">
        <v>1158</v>
      </c>
      <c r="D276" s="503" t="s">
        <v>1159</v>
      </c>
      <c r="E276" s="104">
        <v>140</v>
      </c>
      <c r="F276" s="104">
        <v>140</v>
      </c>
      <c r="G276" s="132">
        <v>200</v>
      </c>
      <c r="H276" s="131">
        <v>2.1</v>
      </c>
      <c r="I276" s="155">
        <v>294</v>
      </c>
      <c r="J276" s="116">
        <v>140</v>
      </c>
      <c r="K276" s="116"/>
      <c r="L276" s="120">
        <v>250</v>
      </c>
      <c r="M276" s="83">
        <f t="shared" si="17"/>
        <v>-14.965986394557824</v>
      </c>
      <c r="N276" s="83">
        <f t="shared" si="18"/>
        <v>78.571428571428569</v>
      </c>
      <c r="O276" s="120">
        <v>250</v>
      </c>
      <c r="P276" s="83">
        <f t="shared" si="19"/>
        <v>78.571428571428569</v>
      </c>
      <c r="Q276" s="83"/>
      <c r="R276" s="550"/>
    </row>
    <row r="277" spans="1:18" x14ac:dyDescent="0.3">
      <c r="A277" s="505"/>
      <c r="B277" s="508"/>
      <c r="C277" s="503" t="s">
        <v>1160</v>
      </c>
      <c r="D277" s="503" t="s">
        <v>1161</v>
      </c>
      <c r="E277" s="104">
        <v>140</v>
      </c>
      <c r="F277" s="104">
        <v>140</v>
      </c>
      <c r="G277" s="132">
        <v>200</v>
      </c>
      <c r="H277" s="131">
        <v>1.7</v>
      </c>
      <c r="I277" s="155">
        <v>238</v>
      </c>
      <c r="J277" s="116">
        <v>140</v>
      </c>
      <c r="K277" s="116"/>
      <c r="L277" s="120">
        <v>250</v>
      </c>
      <c r="M277" s="83">
        <f t="shared" si="17"/>
        <v>5.0420168067226889</v>
      </c>
      <c r="N277" s="83">
        <f t="shared" si="18"/>
        <v>78.571428571428569</v>
      </c>
      <c r="O277" s="120">
        <v>250</v>
      </c>
      <c r="P277" s="83">
        <f t="shared" si="19"/>
        <v>78.571428571428569</v>
      </c>
      <c r="Q277" s="83"/>
      <c r="R277" s="550"/>
    </row>
    <row r="278" spans="1:18" ht="42.75" customHeight="1" x14ac:dyDescent="0.3">
      <c r="A278" s="505">
        <v>7</v>
      </c>
      <c r="B278" s="508" t="s">
        <v>1162</v>
      </c>
      <c r="C278" s="503" t="s">
        <v>1163</v>
      </c>
      <c r="D278" s="503" t="s">
        <v>1164</v>
      </c>
      <c r="E278" s="104">
        <v>80</v>
      </c>
      <c r="F278" s="104">
        <v>120</v>
      </c>
      <c r="G278" s="132">
        <v>100</v>
      </c>
      <c r="H278" s="131">
        <v>1.8</v>
      </c>
      <c r="I278" s="155">
        <v>144</v>
      </c>
      <c r="J278" s="116">
        <v>120</v>
      </c>
      <c r="K278" s="116"/>
      <c r="L278" s="120">
        <v>180</v>
      </c>
      <c r="M278" s="83">
        <f t="shared" si="17"/>
        <v>25</v>
      </c>
      <c r="N278" s="83">
        <f t="shared" si="18"/>
        <v>50</v>
      </c>
      <c r="O278" s="120">
        <v>180</v>
      </c>
      <c r="P278" s="83">
        <f t="shared" si="19"/>
        <v>125</v>
      </c>
      <c r="Q278" s="83"/>
      <c r="R278" s="550"/>
    </row>
    <row r="279" spans="1:18" ht="37.5" x14ac:dyDescent="0.3">
      <c r="A279" s="505">
        <v>8</v>
      </c>
      <c r="B279" s="509" t="s">
        <v>45</v>
      </c>
      <c r="C279" s="501"/>
      <c r="D279" s="501"/>
      <c r="E279" s="148">
        <v>80</v>
      </c>
      <c r="F279" s="148">
        <v>100</v>
      </c>
      <c r="G279" s="161">
        <v>100</v>
      </c>
      <c r="H279" s="147">
        <v>5.9</v>
      </c>
      <c r="I279" s="160">
        <v>472</v>
      </c>
      <c r="J279" s="116">
        <v>100</v>
      </c>
      <c r="K279" s="116"/>
      <c r="L279" s="120">
        <v>130</v>
      </c>
      <c r="M279" s="83">
        <f t="shared" si="17"/>
        <v>-72.457627118644069</v>
      </c>
      <c r="N279" s="83">
        <f t="shared" si="18"/>
        <v>30</v>
      </c>
      <c r="O279" s="120">
        <v>80</v>
      </c>
      <c r="P279" s="83">
        <f t="shared" si="19"/>
        <v>0</v>
      </c>
      <c r="Q279" s="83"/>
      <c r="R279" s="550"/>
    </row>
    <row r="280" spans="1:18" ht="37.5" x14ac:dyDescent="0.25">
      <c r="A280" s="126" t="s">
        <v>1165</v>
      </c>
      <c r="B280" s="523" t="s">
        <v>1166</v>
      </c>
      <c r="C280" s="517"/>
      <c r="D280" s="517"/>
      <c r="E280" s="100"/>
      <c r="F280" s="100"/>
      <c r="G280" s="139"/>
      <c r="H280" s="83"/>
      <c r="I280" s="83"/>
      <c r="J280" s="116"/>
      <c r="K280" s="116"/>
      <c r="L280" s="114"/>
      <c r="M280" s="83"/>
      <c r="N280" s="83"/>
      <c r="O280" s="114"/>
      <c r="P280" s="83"/>
      <c r="Q280" s="83"/>
      <c r="R280" s="517"/>
    </row>
    <row r="281" spans="1:18" x14ac:dyDescent="0.3">
      <c r="A281" s="505">
        <v>1</v>
      </c>
      <c r="B281" s="510" t="s">
        <v>1167</v>
      </c>
      <c r="C281" s="502"/>
      <c r="D281" s="502"/>
      <c r="E281" s="151"/>
      <c r="F281" s="151"/>
      <c r="G281" s="151"/>
      <c r="H281" s="83"/>
      <c r="I281" s="83"/>
      <c r="J281" s="116"/>
      <c r="K281" s="116"/>
      <c r="L281" s="114"/>
      <c r="M281" s="83"/>
      <c r="N281" s="83"/>
      <c r="O281" s="114"/>
      <c r="P281" s="83"/>
      <c r="Q281" s="83"/>
      <c r="R281" s="162"/>
    </row>
    <row r="282" spans="1:18" x14ac:dyDescent="0.25">
      <c r="A282" s="888" t="s">
        <v>993</v>
      </c>
      <c r="B282" s="880" t="s">
        <v>1169</v>
      </c>
      <c r="C282" s="503" t="s">
        <v>1170</v>
      </c>
      <c r="D282" s="503" t="s">
        <v>1171</v>
      </c>
      <c r="E282" s="135">
        <v>650</v>
      </c>
      <c r="F282" s="163">
        <v>650</v>
      </c>
      <c r="G282" s="135">
        <v>1000</v>
      </c>
      <c r="H282" s="131">
        <v>1.2</v>
      </c>
      <c r="I282" s="164">
        <v>780</v>
      </c>
      <c r="J282" s="116">
        <v>800</v>
      </c>
      <c r="K282" s="116"/>
      <c r="L282" s="120">
        <v>1000</v>
      </c>
      <c r="M282" s="83">
        <f t="shared" si="17"/>
        <v>28.205128205128204</v>
      </c>
      <c r="N282" s="83">
        <f t="shared" si="18"/>
        <v>25</v>
      </c>
      <c r="O282" s="120">
        <v>1000</v>
      </c>
      <c r="P282" s="83">
        <f t="shared" si="19"/>
        <v>53.846153846153847</v>
      </c>
      <c r="Q282" s="83"/>
      <c r="R282" s="550"/>
    </row>
    <row r="283" spans="1:18" s="721" customFormat="1" x14ac:dyDescent="0.25">
      <c r="A283" s="931"/>
      <c r="B283" s="930"/>
      <c r="C283" s="701" t="s">
        <v>1171</v>
      </c>
      <c r="D283" s="701" t="s">
        <v>1172</v>
      </c>
      <c r="E283" s="135">
        <v>500</v>
      </c>
      <c r="F283" s="135">
        <v>600</v>
      </c>
      <c r="G283" s="135">
        <v>850</v>
      </c>
      <c r="H283" s="131">
        <v>2.2999999999999998</v>
      </c>
      <c r="I283" s="164">
        <v>1150</v>
      </c>
      <c r="J283" s="116">
        <v>600</v>
      </c>
      <c r="K283" s="116"/>
      <c r="L283" s="120">
        <f>E283*160%</f>
        <v>800</v>
      </c>
      <c r="M283" s="83">
        <f t="shared" si="17"/>
        <v>-30.434782608695656</v>
      </c>
      <c r="N283" s="83">
        <f t="shared" si="18"/>
        <v>33.333333333333329</v>
      </c>
      <c r="O283" s="120">
        <v>800</v>
      </c>
      <c r="P283" s="83">
        <f t="shared" si="19"/>
        <v>60</v>
      </c>
      <c r="Q283" s="83"/>
      <c r="R283" s="701"/>
    </row>
    <row r="284" spans="1:18" ht="24" customHeight="1" x14ac:dyDescent="0.25">
      <c r="A284" s="911"/>
      <c r="B284" s="881"/>
      <c r="C284" s="503" t="s">
        <v>1172</v>
      </c>
      <c r="D284" s="503" t="s">
        <v>1173</v>
      </c>
      <c r="E284" s="135">
        <v>600</v>
      </c>
      <c r="F284" s="135">
        <v>630</v>
      </c>
      <c r="G284" s="135">
        <v>900</v>
      </c>
      <c r="H284" s="131">
        <v>1.6</v>
      </c>
      <c r="I284" s="164">
        <v>960</v>
      </c>
      <c r="J284" s="116">
        <v>630</v>
      </c>
      <c r="K284" s="116"/>
      <c r="L284" s="120">
        <v>950</v>
      </c>
      <c r="M284" s="83">
        <f t="shared" si="17"/>
        <v>-1.0416666666666665</v>
      </c>
      <c r="N284" s="83">
        <f t="shared" si="18"/>
        <v>50.793650793650791</v>
      </c>
      <c r="O284" s="120">
        <v>950</v>
      </c>
      <c r="P284" s="83">
        <f t="shared" si="19"/>
        <v>58.333333333333336</v>
      </c>
      <c r="Q284" s="83"/>
      <c r="R284" s="550"/>
    </row>
    <row r="285" spans="1:18" x14ac:dyDescent="0.25">
      <c r="A285" s="911"/>
      <c r="B285" s="881"/>
      <c r="C285" s="503" t="s">
        <v>1173</v>
      </c>
      <c r="D285" s="503" t="s">
        <v>1174</v>
      </c>
      <c r="E285" s="104">
        <v>200</v>
      </c>
      <c r="F285" s="135">
        <v>250</v>
      </c>
      <c r="G285" s="135">
        <v>400</v>
      </c>
      <c r="H285" s="131">
        <v>1.6</v>
      </c>
      <c r="I285" s="164">
        <v>320</v>
      </c>
      <c r="J285" s="116">
        <v>250</v>
      </c>
      <c r="K285" s="116"/>
      <c r="L285" s="120">
        <v>400</v>
      </c>
      <c r="M285" s="83">
        <f t="shared" si="17"/>
        <v>25</v>
      </c>
      <c r="N285" s="83">
        <f t="shared" si="18"/>
        <v>60</v>
      </c>
      <c r="O285" s="120">
        <v>400</v>
      </c>
      <c r="P285" s="83">
        <f t="shared" si="19"/>
        <v>100</v>
      </c>
      <c r="Q285" s="83"/>
      <c r="R285" s="550"/>
    </row>
    <row r="286" spans="1:18" x14ac:dyDescent="0.25">
      <c r="A286" s="911"/>
      <c r="B286" s="881"/>
      <c r="C286" s="503" t="s">
        <v>1174</v>
      </c>
      <c r="D286" s="503" t="s">
        <v>1175</v>
      </c>
      <c r="E286" s="104">
        <v>200</v>
      </c>
      <c r="F286" s="135">
        <v>300</v>
      </c>
      <c r="G286" s="135">
        <v>550</v>
      </c>
      <c r="H286" s="131">
        <v>1.6</v>
      </c>
      <c r="I286" s="164">
        <v>320</v>
      </c>
      <c r="J286" s="116">
        <v>350</v>
      </c>
      <c r="K286" s="116"/>
      <c r="L286" s="120">
        <v>400</v>
      </c>
      <c r="M286" s="83">
        <f t="shared" si="17"/>
        <v>25</v>
      </c>
      <c r="N286" s="83">
        <f t="shared" si="18"/>
        <v>14.285714285714285</v>
      </c>
      <c r="O286" s="120">
        <v>400</v>
      </c>
      <c r="P286" s="83">
        <f t="shared" si="19"/>
        <v>100</v>
      </c>
      <c r="Q286" s="83"/>
      <c r="R286" s="550"/>
    </row>
    <row r="287" spans="1:18" x14ac:dyDescent="0.25">
      <c r="A287" s="889"/>
      <c r="B287" s="882"/>
      <c r="C287" s="503" t="s">
        <v>1175</v>
      </c>
      <c r="D287" s="503" t="s">
        <v>848</v>
      </c>
      <c r="E287" s="104">
        <v>100</v>
      </c>
      <c r="F287" s="135">
        <v>200</v>
      </c>
      <c r="G287" s="135">
        <v>250</v>
      </c>
      <c r="H287" s="131">
        <v>3.4</v>
      </c>
      <c r="I287" s="83">
        <v>340</v>
      </c>
      <c r="J287" s="116">
        <v>300</v>
      </c>
      <c r="K287" s="116"/>
      <c r="L287" s="120">
        <v>400</v>
      </c>
      <c r="M287" s="83">
        <f t="shared" si="17"/>
        <v>17.647058823529413</v>
      </c>
      <c r="N287" s="83">
        <f t="shared" si="18"/>
        <v>33.333333333333329</v>
      </c>
      <c r="O287" s="120">
        <v>400</v>
      </c>
      <c r="P287" s="83">
        <f t="shared" si="19"/>
        <v>300</v>
      </c>
      <c r="Q287" s="83"/>
      <c r="R287" s="550"/>
    </row>
    <row r="288" spans="1:18" x14ac:dyDescent="0.25">
      <c r="A288" s="888" t="s">
        <v>999</v>
      </c>
      <c r="B288" s="880" t="s">
        <v>1176</v>
      </c>
      <c r="C288" s="503" t="s">
        <v>1170</v>
      </c>
      <c r="D288" s="503" t="s">
        <v>1177</v>
      </c>
      <c r="E288" s="132">
        <v>1400</v>
      </c>
      <c r="F288" s="132">
        <v>1400</v>
      </c>
      <c r="G288" s="132">
        <v>1800</v>
      </c>
      <c r="H288" s="131">
        <v>3.4</v>
      </c>
      <c r="I288" s="83">
        <v>4760</v>
      </c>
      <c r="J288" s="116">
        <v>1400</v>
      </c>
      <c r="K288" s="116"/>
      <c r="L288" s="120">
        <v>1600</v>
      </c>
      <c r="M288" s="83">
        <f t="shared" si="17"/>
        <v>-66.386554621848731</v>
      </c>
      <c r="N288" s="83">
        <f t="shared" si="18"/>
        <v>14.285714285714285</v>
      </c>
      <c r="O288" s="120">
        <v>1600</v>
      </c>
      <c r="P288" s="83">
        <f t="shared" si="19"/>
        <v>14.285714285714285</v>
      </c>
      <c r="Q288" s="83"/>
      <c r="R288" s="550"/>
    </row>
    <row r="289" spans="1:18" x14ac:dyDescent="0.25">
      <c r="A289" s="911"/>
      <c r="B289" s="881"/>
      <c r="C289" s="503" t="s">
        <v>1177</v>
      </c>
      <c r="D289" s="503" t="s">
        <v>1178</v>
      </c>
      <c r="E289" s="135">
        <v>800</v>
      </c>
      <c r="F289" s="135">
        <v>840</v>
      </c>
      <c r="G289" s="135">
        <v>1200</v>
      </c>
      <c r="H289" s="131">
        <v>2.8</v>
      </c>
      <c r="I289" s="83">
        <v>2240</v>
      </c>
      <c r="J289" s="116">
        <v>840</v>
      </c>
      <c r="K289" s="116"/>
      <c r="L289" s="120">
        <v>1200</v>
      </c>
      <c r="M289" s="83">
        <f t="shared" si="17"/>
        <v>-46.428571428571431</v>
      </c>
      <c r="N289" s="83">
        <f t="shared" si="18"/>
        <v>42.857142857142854</v>
      </c>
      <c r="O289" s="120">
        <v>1200</v>
      </c>
      <c r="P289" s="83">
        <f t="shared" si="19"/>
        <v>50</v>
      </c>
      <c r="Q289" s="83"/>
      <c r="R289" s="550"/>
    </row>
    <row r="290" spans="1:18" x14ac:dyDescent="0.25">
      <c r="A290" s="911"/>
      <c r="B290" s="880" t="s">
        <v>1176</v>
      </c>
      <c r="C290" s="503" t="s">
        <v>1178</v>
      </c>
      <c r="D290" s="503" t="s">
        <v>1179</v>
      </c>
      <c r="E290" s="135">
        <v>600</v>
      </c>
      <c r="F290" s="135">
        <v>630</v>
      </c>
      <c r="G290" s="135">
        <v>900</v>
      </c>
      <c r="H290" s="131">
        <v>3.7</v>
      </c>
      <c r="I290" s="83">
        <v>2220</v>
      </c>
      <c r="J290" s="116">
        <v>630</v>
      </c>
      <c r="K290" s="116"/>
      <c r="L290" s="120">
        <v>800</v>
      </c>
      <c r="M290" s="83">
        <f t="shared" si="17"/>
        <v>-63.963963963963963</v>
      </c>
      <c r="N290" s="83">
        <f t="shared" si="18"/>
        <v>26.984126984126984</v>
      </c>
      <c r="O290" s="120">
        <v>800</v>
      </c>
      <c r="P290" s="83">
        <f t="shared" si="19"/>
        <v>33.333333333333329</v>
      </c>
      <c r="Q290" s="83"/>
      <c r="R290" s="550"/>
    </row>
    <row r="291" spans="1:18" x14ac:dyDescent="0.25">
      <c r="A291" s="889"/>
      <c r="B291" s="881"/>
      <c r="C291" s="503" t="s">
        <v>1179</v>
      </c>
      <c r="D291" s="503" t="s">
        <v>1180</v>
      </c>
      <c r="E291" s="135">
        <v>300</v>
      </c>
      <c r="F291" s="135">
        <v>390</v>
      </c>
      <c r="G291" s="135">
        <v>550</v>
      </c>
      <c r="H291" s="131">
        <v>3.3</v>
      </c>
      <c r="I291" s="83">
        <v>990</v>
      </c>
      <c r="J291" s="116">
        <v>390</v>
      </c>
      <c r="K291" s="116"/>
      <c r="L291" s="120">
        <v>500</v>
      </c>
      <c r="M291" s="83">
        <f t="shared" si="17"/>
        <v>-49.494949494949495</v>
      </c>
      <c r="N291" s="83">
        <f t="shared" si="18"/>
        <v>28.205128205128204</v>
      </c>
      <c r="O291" s="120">
        <v>500</v>
      </c>
      <c r="P291" s="83">
        <f t="shared" si="19"/>
        <v>66.666666666666657</v>
      </c>
      <c r="Q291" s="83"/>
      <c r="R291" s="550"/>
    </row>
    <row r="292" spans="1:18" x14ac:dyDescent="0.25">
      <c r="A292" s="888">
        <v>2</v>
      </c>
      <c r="B292" s="880" t="s">
        <v>703</v>
      </c>
      <c r="C292" s="503" t="s">
        <v>1181</v>
      </c>
      <c r="D292" s="503" t="s">
        <v>1182</v>
      </c>
      <c r="E292" s="104">
        <v>200</v>
      </c>
      <c r="F292" s="135">
        <v>200</v>
      </c>
      <c r="G292" s="135">
        <v>250</v>
      </c>
      <c r="H292" s="131">
        <v>2.5</v>
      </c>
      <c r="I292" s="83">
        <v>500</v>
      </c>
      <c r="J292" s="116">
        <v>200</v>
      </c>
      <c r="K292" s="116"/>
      <c r="L292" s="120">
        <v>350</v>
      </c>
      <c r="M292" s="83">
        <f t="shared" si="17"/>
        <v>-30</v>
      </c>
      <c r="N292" s="83">
        <f t="shared" si="18"/>
        <v>75</v>
      </c>
      <c r="O292" s="120">
        <v>350</v>
      </c>
      <c r="P292" s="83">
        <f t="shared" si="19"/>
        <v>75</v>
      </c>
      <c r="Q292" s="83"/>
      <c r="R292" s="550"/>
    </row>
    <row r="293" spans="1:18" x14ac:dyDescent="0.25">
      <c r="A293" s="911"/>
      <c r="B293" s="881"/>
      <c r="C293" s="521" t="s">
        <v>1182</v>
      </c>
      <c r="D293" s="521" t="s">
        <v>1183</v>
      </c>
      <c r="E293" s="104">
        <v>200</v>
      </c>
      <c r="F293" s="135">
        <v>280</v>
      </c>
      <c r="G293" s="135">
        <v>400</v>
      </c>
      <c r="H293" s="131">
        <v>2.5</v>
      </c>
      <c r="I293" s="83">
        <v>500</v>
      </c>
      <c r="J293" s="116">
        <v>280</v>
      </c>
      <c r="K293" s="116"/>
      <c r="L293" s="120">
        <v>350</v>
      </c>
      <c r="M293" s="83">
        <f t="shared" si="17"/>
        <v>-30</v>
      </c>
      <c r="N293" s="83">
        <f t="shared" si="18"/>
        <v>25</v>
      </c>
      <c r="O293" s="120">
        <v>350</v>
      </c>
      <c r="P293" s="83">
        <f t="shared" si="19"/>
        <v>75</v>
      </c>
      <c r="Q293" s="83"/>
      <c r="R293" s="550"/>
    </row>
    <row r="294" spans="1:18" x14ac:dyDescent="0.25">
      <c r="A294" s="911"/>
      <c r="B294" s="881"/>
      <c r="C294" s="521" t="s">
        <v>1184</v>
      </c>
      <c r="D294" s="521" t="s">
        <v>1185</v>
      </c>
      <c r="E294" s="104">
        <v>400</v>
      </c>
      <c r="F294" s="135">
        <v>630</v>
      </c>
      <c r="G294" s="135">
        <v>900</v>
      </c>
      <c r="H294" s="131">
        <v>2.1</v>
      </c>
      <c r="I294" s="164">
        <v>840</v>
      </c>
      <c r="J294" s="116">
        <v>630</v>
      </c>
      <c r="K294" s="116"/>
      <c r="L294" s="120">
        <v>650</v>
      </c>
      <c r="M294" s="83">
        <f t="shared" si="17"/>
        <v>-22.61904761904762</v>
      </c>
      <c r="N294" s="83">
        <f t="shared" si="18"/>
        <v>3.1746031746031744</v>
      </c>
      <c r="O294" s="120">
        <v>650</v>
      </c>
      <c r="P294" s="83">
        <f t="shared" si="19"/>
        <v>62.5</v>
      </c>
      <c r="Q294" s="83"/>
      <c r="R294" s="550"/>
    </row>
    <row r="295" spans="1:18" x14ac:dyDescent="0.25">
      <c r="A295" s="911"/>
      <c r="B295" s="881"/>
      <c r="C295" s="521" t="s">
        <v>1186</v>
      </c>
      <c r="D295" s="521" t="s">
        <v>1187</v>
      </c>
      <c r="E295" s="104">
        <v>300</v>
      </c>
      <c r="F295" s="135">
        <v>420</v>
      </c>
      <c r="G295" s="135">
        <v>600</v>
      </c>
      <c r="H295" s="131">
        <v>1.8</v>
      </c>
      <c r="I295" s="164">
        <v>540</v>
      </c>
      <c r="J295" s="116">
        <v>420</v>
      </c>
      <c r="K295" s="116"/>
      <c r="L295" s="120">
        <v>500</v>
      </c>
      <c r="M295" s="83">
        <f t="shared" si="17"/>
        <v>-7.4074074074074066</v>
      </c>
      <c r="N295" s="83">
        <f t="shared" si="18"/>
        <v>19.047619047619047</v>
      </c>
      <c r="O295" s="120">
        <v>500</v>
      </c>
      <c r="P295" s="83">
        <f t="shared" si="19"/>
        <v>66.666666666666657</v>
      </c>
      <c r="Q295" s="83"/>
      <c r="R295" s="550"/>
    </row>
    <row r="296" spans="1:18" x14ac:dyDescent="0.25">
      <c r="A296" s="911"/>
      <c r="B296" s="881"/>
      <c r="C296" s="503" t="s">
        <v>1187</v>
      </c>
      <c r="D296" s="503" t="s">
        <v>1188</v>
      </c>
      <c r="E296" s="104">
        <v>400</v>
      </c>
      <c r="F296" s="135">
        <v>600</v>
      </c>
      <c r="G296" s="135">
        <v>850</v>
      </c>
      <c r="H296" s="131">
        <v>2</v>
      </c>
      <c r="I296" s="164">
        <v>800</v>
      </c>
      <c r="J296" s="116">
        <v>600</v>
      </c>
      <c r="K296" s="116"/>
      <c r="L296" s="120">
        <v>650</v>
      </c>
      <c r="M296" s="83">
        <f t="shared" si="17"/>
        <v>-18.75</v>
      </c>
      <c r="N296" s="83">
        <f t="shared" si="18"/>
        <v>8.3333333333333321</v>
      </c>
      <c r="O296" s="120">
        <v>650</v>
      </c>
      <c r="P296" s="83">
        <f t="shared" si="19"/>
        <v>62.5</v>
      </c>
      <c r="Q296" s="83"/>
      <c r="R296" s="550"/>
    </row>
    <row r="297" spans="1:18" x14ac:dyDescent="0.25">
      <c r="A297" s="911"/>
      <c r="B297" s="881"/>
      <c r="C297" s="503" t="s">
        <v>1188</v>
      </c>
      <c r="D297" s="503" t="s">
        <v>1189</v>
      </c>
      <c r="E297" s="104">
        <v>250</v>
      </c>
      <c r="F297" s="135">
        <v>350</v>
      </c>
      <c r="G297" s="135">
        <v>500</v>
      </c>
      <c r="H297" s="131">
        <v>2.4</v>
      </c>
      <c r="I297" s="164">
        <v>600</v>
      </c>
      <c r="J297" s="116">
        <v>350</v>
      </c>
      <c r="K297" s="116"/>
      <c r="L297" s="120">
        <v>350</v>
      </c>
      <c r="M297" s="83">
        <f t="shared" si="17"/>
        <v>-41.666666666666671</v>
      </c>
      <c r="N297" s="83">
        <f t="shared" si="18"/>
        <v>0</v>
      </c>
      <c r="O297" s="120">
        <v>350</v>
      </c>
      <c r="P297" s="83">
        <f t="shared" si="19"/>
        <v>40</v>
      </c>
      <c r="Q297" s="83"/>
      <c r="R297" s="550"/>
    </row>
    <row r="298" spans="1:18" x14ac:dyDescent="0.25">
      <c r="A298" s="911"/>
      <c r="B298" s="881"/>
      <c r="C298" s="503" t="s">
        <v>1190</v>
      </c>
      <c r="D298" s="503" t="s">
        <v>1191</v>
      </c>
      <c r="E298" s="104">
        <v>220</v>
      </c>
      <c r="F298" s="135">
        <v>200</v>
      </c>
      <c r="G298" s="135">
        <v>250</v>
      </c>
      <c r="H298" s="131">
        <v>4.2</v>
      </c>
      <c r="I298" s="164">
        <v>924</v>
      </c>
      <c r="J298" s="116">
        <v>220</v>
      </c>
      <c r="K298" s="116"/>
      <c r="L298" s="120">
        <v>300</v>
      </c>
      <c r="M298" s="83">
        <f t="shared" si="17"/>
        <v>-67.532467532467535</v>
      </c>
      <c r="N298" s="83">
        <f t="shared" si="18"/>
        <v>36.363636363636367</v>
      </c>
      <c r="O298" s="120">
        <v>300</v>
      </c>
      <c r="P298" s="83">
        <f t="shared" si="19"/>
        <v>36.363636363636367</v>
      </c>
      <c r="Q298" s="83"/>
      <c r="R298" s="550"/>
    </row>
    <row r="299" spans="1:18" x14ac:dyDescent="0.25">
      <c r="A299" s="911"/>
      <c r="B299" s="881"/>
      <c r="C299" s="503" t="s">
        <v>1189</v>
      </c>
      <c r="D299" s="503" t="s">
        <v>1192</v>
      </c>
      <c r="E299" s="104">
        <v>220</v>
      </c>
      <c r="F299" s="135">
        <v>320</v>
      </c>
      <c r="G299" s="135">
        <v>450</v>
      </c>
      <c r="H299" s="131">
        <v>4.0999999999999996</v>
      </c>
      <c r="I299" s="164">
        <v>901.99999999999989</v>
      </c>
      <c r="J299" s="116">
        <v>320</v>
      </c>
      <c r="K299" s="116"/>
      <c r="L299" s="120">
        <v>300</v>
      </c>
      <c r="M299" s="83">
        <f t="shared" si="17"/>
        <v>-66.740576496674052</v>
      </c>
      <c r="N299" s="83">
        <f t="shared" si="18"/>
        <v>-6.25</v>
      </c>
      <c r="O299" s="120">
        <v>300</v>
      </c>
      <c r="P299" s="83">
        <f t="shared" si="19"/>
        <v>36.363636363636367</v>
      </c>
      <c r="Q299" s="83"/>
      <c r="R299" s="550"/>
    </row>
    <row r="300" spans="1:18" x14ac:dyDescent="0.25">
      <c r="A300" s="911"/>
      <c r="B300" s="881"/>
      <c r="C300" s="503" t="s">
        <v>1177</v>
      </c>
      <c r="D300" s="503" t="s">
        <v>1193</v>
      </c>
      <c r="E300" s="104">
        <v>330</v>
      </c>
      <c r="F300" s="135">
        <v>500</v>
      </c>
      <c r="G300" s="135">
        <v>700</v>
      </c>
      <c r="H300" s="131">
        <v>3.6</v>
      </c>
      <c r="I300" s="164">
        <v>1188</v>
      </c>
      <c r="J300" s="116">
        <v>500</v>
      </c>
      <c r="K300" s="116"/>
      <c r="L300" s="114">
        <v>500</v>
      </c>
      <c r="M300" s="83">
        <f t="shared" si="17"/>
        <v>-57.912457912457917</v>
      </c>
      <c r="N300" s="83">
        <f t="shared" si="18"/>
        <v>0</v>
      </c>
      <c r="O300" s="114">
        <v>500</v>
      </c>
      <c r="P300" s="83">
        <f t="shared" si="19"/>
        <v>51.515151515151516</v>
      </c>
      <c r="Q300" s="83"/>
      <c r="R300" s="550"/>
    </row>
    <row r="301" spans="1:18" x14ac:dyDescent="0.25">
      <c r="A301" s="889"/>
      <c r="B301" s="882"/>
      <c r="C301" s="503" t="s">
        <v>1194</v>
      </c>
      <c r="D301" s="503" t="s">
        <v>1195</v>
      </c>
      <c r="E301" s="104">
        <v>300</v>
      </c>
      <c r="F301" s="135">
        <v>350</v>
      </c>
      <c r="G301" s="135">
        <v>500</v>
      </c>
      <c r="H301" s="131">
        <v>1.8</v>
      </c>
      <c r="I301" s="164">
        <v>540</v>
      </c>
      <c r="J301" s="116">
        <v>350</v>
      </c>
      <c r="K301" s="116"/>
      <c r="L301" s="120">
        <v>450</v>
      </c>
      <c r="M301" s="83">
        <f t="shared" si="17"/>
        <v>-16.666666666666664</v>
      </c>
      <c r="N301" s="83">
        <f t="shared" si="18"/>
        <v>28.571428571428569</v>
      </c>
      <c r="O301" s="120">
        <v>450</v>
      </c>
      <c r="P301" s="83">
        <f t="shared" si="19"/>
        <v>50</v>
      </c>
      <c r="Q301" s="83"/>
      <c r="R301" s="550"/>
    </row>
    <row r="302" spans="1:18" x14ac:dyDescent="0.25">
      <c r="A302" s="888">
        <v>3</v>
      </c>
      <c r="B302" s="880" t="s">
        <v>227</v>
      </c>
      <c r="C302" s="503" t="s">
        <v>1196</v>
      </c>
      <c r="D302" s="503" t="s">
        <v>1197</v>
      </c>
      <c r="E302" s="135">
        <v>250</v>
      </c>
      <c r="F302" s="135">
        <v>350</v>
      </c>
      <c r="G302" s="135">
        <v>500</v>
      </c>
      <c r="H302" s="131">
        <v>2</v>
      </c>
      <c r="I302" s="164">
        <v>500</v>
      </c>
      <c r="J302" s="116">
        <v>350</v>
      </c>
      <c r="K302" s="116"/>
      <c r="L302" s="114">
        <v>350</v>
      </c>
      <c r="M302" s="83">
        <f t="shared" si="17"/>
        <v>-30</v>
      </c>
      <c r="N302" s="83">
        <f t="shared" si="18"/>
        <v>0</v>
      </c>
      <c r="O302" s="114">
        <v>350</v>
      </c>
      <c r="P302" s="83">
        <f t="shared" si="19"/>
        <v>40</v>
      </c>
      <c r="Q302" s="83"/>
      <c r="R302" s="550"/>
    </row>
    <row r="303" spans="1:18" x14ac:dyDescent="0.25">
      <c r="A303" s="911"/>
      <c r="B303" s="881"/>
      <c r="C303" s="503" t="s">
        <v>1197</v>
      </c>
      <c r="D303" s="503" t="s">
        <v>1198</v>
      </c>
      <c r="E303" s="135">
        <v>250</v>
      </c>
      <c r="F303" s="135">
        <v>200</v>
      </c>
      <c r="G303" s="135">
        <v>250</v>
      </c>
      <c r="H303" s="131">
        <v>2</v>
      </c>
      <c r="I303" s="164">
        <v>500</v>
      </c>
      <c r="J303" s="116">
        <v>250</v>
      </c>
      <c r="K303" s="116"/>
      <c r="L303" s="120">
        <v>350</v>
      </c>
      <c r="M303" s="83">
        <f t="shared" si="17"/>
        <v>-30</v>
      </c>
      <c r="N303" s="83">
        <f t="shared" si="18"/>
        <v>40</v>
      </c>
      <c r="O303" s="120">
        <v>350</v>
      </c>
      <c r="P303" s="83">
        <f t="shared" si="19"/>
        <v>40</v>
      </c>
      <c r="Q303" s="83"/>
      <c r="R303" s="550"/>
    </row>
    <row r="304" spans="1:18" x14ac:dyDescent="0.25">
      <c r="A304" s="911"/>
      <c r="B304" s="881"/>
      <c r="C304" s="503" t="s">
        <v>1198</v>
      </c>
      <c r="D304" s="503" t="s">
        <v>1199</v>
      </c>
      <c r="E304" s="135">
        <v>250</v>
      </c>
      <c r="F304" s="135">
        <v>400</v>
      </c>
      <c r="G304" s="135">
        <v>550</v>
      </c>
      <c r="H304" s="131">
        <v>2</v>
      </c>
      <c r="I304" s="164">
        <v>500</v>
      </c>
      <c r="J304" s="116">
        <v>400</v>
      </c>
      <c r="K304" s="116"/>
      <c r="L304" s="120">
        <v>350</v>
      </c>
      <c r="M304" s="83">
        <f t="shared" si="17"/>
        <v>-30</v>
      </c>
      <c r="N304" s="83">
        <f t="shared" si="18"/>
        <v>-12.5</v>
      </c>
      <c r="O304" s="120">
        <v>350</v>
      </c>
      <c r="P304" s="83">
        <f t="shared" si="19"/>
        <v>40</v>
      </c>
      <c r="Q304" s="83"/>
      <c r="R304" s="550"/>
    </row>
    <row r="305" spans="1:18" x14ac:dyDescent="0.25">
      <c r="A305" s="911"/>
      <c r="B305" s="881"/>
      <c r="C305" s="503" t="s">
        <v>1199</v>
      </c>
      <c r="D305" s="503" t="s">
        <v>1200</v>
      </c>
      <c r="E305" s="135"/>
      <c r="F305" s="135">
        <v>250</v>
      </c>
      <c r="G305" s="135">
        <v>400</v>
      </c>
      <c r="H305" s="131"/>
      <c r="I305" s="164"/>
      <c r="J305" s="116">
        <v>250</v>
      </c>
      <c r="K305" s="116"/>
      <c r="L305" s="114">
        <v>250</v>
      </c>
      <c r="M305" s="83"/>
      <c r="N305" s="83">
        <f t="shared" si="18"/>
        <v>0</v>
      </c>
      <c r="O305" s="114">
        <v>250</v>
      </c>
      <c r="P305" s="83"/>
      <c r="Q305" s="83"/>
      <c r="R305" s="503" t="s">
        <v>131</v>
      </c>
    </row>
    <row r="306" spans="1:18" x14ac:dyDescent="0.25">
      <c r="A306" s="911"/>
      <c r="B306" s="881"/>
      <c r="C306" s="503" t="s">
        <v>1201</v>
      </c>
      <c r="D306" s="503" t="s">
        <v>1202</v>
      </c>
      <c r="E306" s="104">
        <v>100</v>
      </c>
      <c r="F306" s="135">
        <v>120</v>
      </c>
      <c r="G306" s="135">
        <v>160</v>
      </c>
      <c r="H306" s="131">
        <v>3</v>
      </c>
      <c r="I306" s="164">
        <v>300</v>
      </c>
      <c r="J306" s="116">
        <v>120</v>
      </c>
      <c r="K306" s="116"/>
      <c r="L306" s="120">
        <v>200</v>
      </c>
      <c r="M306" s="83">
        <f t="shared" si="17"/>
        <v>-33.333333333333329</v>
      </c>
      <c r="N306" s="83">
        <f t="shared" si="18"/>
        <v>66.666666666666657</v>
      </c>
      <c r="O306" s="120">
        <v>200</v>
      </c>
      <c r="P306" s="83">
        <f t="shared" si="19"/>
        <v>100</v>
      </c>
      <c r="Q306" s="83"/>
      <c r="R306" s="550"/>
    </row>
    <row r="307" spans="1:18" x14ac:dyDescent="0.25">
      <c r="A307" s="911"/>
      <c r="B307" s="882"/>
      <c r="C307" s="503" t="s">
        <v>1192</v>
      </c>
      <c r="D307" s="503" t="s">
        <v>1203</v>
      </c>
      <c r="E307" s="104">
        <v>100</v>
      </c>
      <c r="F307" s="135">
        <v>120</v>
      </c>
      <c r="G307" s="135">
        <v>160</v>
      </c>
      <c r="H307" s="131">
        <v>3</v>
      </c>
      <c r="I307" s="164">
        <v>300</v>
      </c>
      <c r="J307" s="116">
        <v>120</v>
      </c>
      <c r="K307" s="116"/>
      <c r="L307" s="120">
        <v>200</v>
      </c>
      <c r="M307" s="83">
        <f t="shared" si="17"/>
        <v>-33.333333333333329</v>
      </c>
      <c r="N307" s="83">
        <f t="shared" si="18"/>
        <v>66.666666666666657</v>
      </c>
      <c r="O307" s="120">
        <v>200</v>
      </c>
      <c r="P307" s="83">
        <f t="shared" si="19"/>
        <v>100</v>
      </c>
      <c r="Q307" s="83"/>
      <c r="R307" s="550"/>
    </row>
    <row r="308" spans="1:18" x14ac:dyDescent="0.25">
      <c r="A308" s="911"/>
      <c r="B308" s="880" t="s">
        <v>227</v>
      </c>
      <c r="C308" s="503" t="s">
        <v>1204</v>
      </c>
      <c r="D308" s="503" t="s">
        <v>1205</v>
      </c>
      <c r="E308" s="104">
        <v>100</v>
      </c>
      <c r="F308" s="135">
        <v>210</v>
      </c>
      <c r="G308" s="135">
        <v>300</v>
      </c>
      <c r="H308" s="131">
        <v>3.5</v>
      </c>
      <c r="I308" s="164">
        <v>350</v>
      </c>
      <c r="J308" s="116">
        <v>210</v>
      </c>
      <c r="K308" s="116"/>
      <c r="L308" s="120">
        <v>200</v>
      </c>
      <c r="M308" s="83">
        <f t="shared" si="17"/>
        <v>-42.857142857142854</v>
      </c>
      <c r="N308" s="83">
        <f t="shared" si="18"/>
        <v>-4.7619047619047619</v>
      </c>
      <c r="O308" s="120">
        <v>200</v>
      </c>
      <c r="P308" s="83">
        <f t="shared" si="19"/>
        <v>100</v>
      </c>
      <c r="Q308" s="83"/>
      <c r="R308" s="550"/>
    </row>
    <row r="309" spans="1:18" x14ac:dyDescent="0.25">
      <c r="A309" s="911"/>
      <c r="B309" s="881"/>
      <c r="C309" s="503" t="s">
        <v>1206</v>
      </c>
      <c r="D309" s="503" t="s">
        <v>1207</v>
      </c>
      <c r="E309" s="104">
        <v>100</v>
      </c>
      <c r="F309" s="135">
        <v>100</v>
      </c>
      <c r="G309" s="135">
        <v>140</v>
      </c>
      <c r="H309" s="131">
        <v>2.8</v>
      </c>
      <c r="I309" s="164">
        <v>280</v>
      </c>
      <c r="J309" s="116">
        <v>100</v>
      </c>
      <c r="K309" s="116"/>
      <c r="L309" s="120">
        <v>200</v>
      </c>
      <c r="M309" s="83">
        <f t="shared" si="17"/>
        <v>-28.571428571428569</v>
      </c>
      <c r="N309" s="83">
        <f t="shared" si="18"/>
        <v>100</v>
      </c>
      <c r="O309" s="120">
        <v>200</v>
      </c>
      <c r="P309" s="83">
        <f t="shared" si="19"/>
        <v>100</v>
      </c>
      <c r="Q309" s="83"/>
      <c r="R309" s="550"/>
    </row>
    <row r="310" spans="1:18" x14ac:dyDescent="0.25">
      <c r="A310" s="911"/>
      <c r="B310" s="881"/>
      <c r="C310" s="503" t="s">
        <v>1195</v>
      </c>
      <c r="D310" s="503" t="s">
        <v>1180</v>
      </c>
      <c r="E310" s="104">
        <v>100</v>
      </c>
      <c r="F310" s="135">
        <v>150</v>
      </c>
      <c r="G310" s="135">
        <v>200</v>
      </c>
      <c r="H310" s="131">
        <v>3.6</v>
      </c>
      <c r="I310" s="164">
        <v>360</v>
      </c>
      <c r="J310" s="116">
        <v>150</v>
      </c>
      <c r="K310" s="116"/>
      <c r="L310" s="120">
        <v>200</v>
      </c>
      <c r="M310" s="83">
        <f t="shared" si="17"/>
        <v>-44.444444444444443</v>
      </c>
      <c r="N310" s="83">
        <f t="shared" si="18"/>
        <v>33.333333333333329</v>
      </c>
      <c r="O310" s="120">
        <v>200</v>
      </c>
      <c r="P310" s="83">
        <f t="shared" si="19"/>
        <v>100</v>
      </c>
      <c r="Q310" s="83"/>
      <c r="R310" s="550"/>
    </row>
    <row r="311" spans="1:18" x14ac:dyDescent="0.25">
      <c r="A311" s="911"/>
      <c r="B311" s="881"/>
      <c r="C311" s="503" t="s">
        <v>1208</v>
      </c>
      <c r="D311" s="503" t="s">
        <v>1209</v>
      </c>
      <c r="E311" s="104">
        <v>100</v>
      </c>
      <c r="F311" s="135">
        <v>100</v>
      </c>
      <c r="G311" s="135">
        <v>140</v>
      </c>
      <c r="H311" s="131">
        <v>3</v>
      </c>
      <c r="I311" s="164">
        <v>300</v>
      </c>
      <c r="J311" s="116">
        <v>100</v>
      </c>
      <c r="K311" s="116"/>
      <c r="L311" s="120">
        <v>200</v>
      </c>
      <c r="M311" s="83">
        <f t="shared" si="17"/>
        <v>-33.333333333333329</v>
      </c>
      <c r="N311" s="83">
        <f t="shared" si="18"/>
        <v>100</v>
      </c>
      <c r="O311" s="120">
        <v>200</v>
      </c>
      <c r="P311" s="83">
        <f t="shared" si="19"/>
        <v>100</v>
      </c>
      <c r="Q311" s="83"/>
      <c r="R311" s="550"/>
    </row>
    <row r="312" spans="1:18" ht="44.25" customHeight="1" x14ac:dyDescent="0.25">
      <c r="A312" s="889"/>
      <c r="B312" s="882"/>
      <c r="C312" s="503" t="s">
        <v>1201</v>
      </c>
      <c r="D312" s="503" t="s">
        <v>1210</v>
      </c>
      <c r="E312" s="104">
        <v>110</v>
      </c>
      <c r="F312" s="135">
        <v>100</v>
      </c>
      <c r="G312" s="135">
        <v>120</v>
      </c>
      <c r="H312" s="131">
        <v>7.3</v>
      </c>
      <c r="I312" s="164">
        <v>803</v>
      </c>
      <c r="J312" s="116">
        <v>110</v>
      </c>
      <c r="K312" s="116"/>
      <c r="L312" s="120">
        <v>250</v>
      </c>
      <c r="M312" s="83">
        <f t="shared" si="17"/>
        <v>-68.866749688667497</v>
      </c>
      <c r="N312" s="83">
        <f t="shared" si="18"/>
        <v>127.27272727272727</v>
      </c>
      <c r="O312" s="120">
        <v>250</v>
      </c>
      <c r="P312" s="83">
        <f t="shared" si="19"/>
        <v>127.27272727272727</v>
      </c>
      <c r="Q312" s="83"/>
      <c r="R312" s="550"/>
    </row>
    <row r="313" spans="1:18" ht="29.25" customHeight="1" x14ac:dyDescent="0.25">
      <c r="A313" s="888">
        <v>4</v>
      </c>
      <c r="B313" s="880" t="s">
        <v>1211</v>
      </c>
      <c r="C313" s="503" t="s">
        <v>1212</v>
      </c>
      <c r="D313" s="503" t="s">
        <v>1213</v>
      </c>
      <c r="E313" s="104">
        <v>100</v>
      </c>
      <c r="F313" s="135">
        <v>150</v>
      </c>
      <c r="G313" s="135">
        <v>200</v>
      </c>
      <c r="H313" s="131">
        <v>3.5</v>
      </c>
      <c r="I313" s="164">
        <v>350</v>
      </c>
      <c r="J313" s="116">
        <v>150</v>
      </c>
      <c r="K313" s="116"/>
      <c r="L313" s="120">
        <v>200</v>
      </c>
      <c r="M313" s="83">
        <f t="shared" si="17"/>
        <v>-42.857142857142854</v>
      </c>
      <c r="N313" s="83">
        <f t="shared" si="18"/>
        <v>33.333333333333329</v>
      </c>
      <c r="O313" s="120">
        <v>200</v>
      </c>
      <c r="P313" s="83">
        <f t="shared" si="19"/>
        <v>100</v>
      </c>
      <c r="Q313" s="83"/>
      <c r="R313" s="550"/>
    </row>
    <row r="314" spans="1:18" ht="23.25" customHeight="1" x14ac:dyDescent="0.25">
      <c r="A314" s="911"/>
      <c r="B314" s="881"/>
      <c r="C314" s="503" t="s">
        <v>1214</v>
      </c>
      <c r="D314" s="503" t="s">
        <v>1213</v>
      </c>
      <c r="E314" s="104">
        <v>120</v>
      </c>
      <c r="F314" s="135">
        <v>200</v>
      </c>
      <c r="G314" s="135">
        <v>250</v>
      </c>
      <c r="H314" s="131">
        <v>5.9</v>
      </c>
      <c r="I314" s="164">
        <v>708</v>
      </c>
      <c r="J314" s="116">
        <v>200</v>
      </c>
      <c r="K314" s="116"/>
      <c r="L314" s="120">
        <v>250</v>
      </c>
      <c r="M314" s="83">
        <f t="shared" si="17"/>
        <v>-64.689265536723155</v>
      </c>
      <c r="N314" s="83">
        <f t="shared" si="18"/>
        <v>25</v>
      </c>
      <c r="O314" s="120">
        <v>250</v>
      </c>
      <c r="P314" s="83">
        <f t="shared" si="19"/>
        <v>108.33333333333333</v>
      </c>
      <c r="Q314" s="83"/>
      <c r="R314" s="550"/>
    </row>
    <row r="315" spans="1:18" ht="27.75" customHeight="1" x14ac:dyDescent="0.25">
      <c r="A315" s="911"/>
      <c r="B315" s="881"/>
      <c r="C315" s="503" t="s">
        <v>1213</v>
      </c>
      <c r="D315" s="503" t="s">
        <v>1215</v>
      </c>
      <c r="E315" s="104">
        <v>110</v>
      </c>
      <c r="F315" s="135">
        <v>160</v>
      </c>
      <c r="G315" s="135">
        <v>230</v>
      </c>
      <c r="H315" s="131">
        <v>3.8</v>
      </c>
      <c r="I315" s="164">
        <v>418</v>
      </c>
      <c r="J315" s="116">
        <v>160</v>
      </c>
      <c r="K315" s="116"/>
      <c r="L315" s="120">
        <v>250</v>
      </c>
      <c r="M315" s="83">
        <f t="shared" si="17"/>
        <v>-40.191387559808611</v>
      </c>
      <c r="N315" s="83">
        <f t="shared" si="18"/>
        <v>56.25</v>
      </c>
      <c r="O315" s="120">
        <v>250</v>
      </c>
      <c r="P315" s="83">
        <f t="shared" si="19"/>
        <v>127.27272727272727</v>
      </c>
      <c r="Q315" s="83"/>
      <c r="R315" s="550"/>
    </row>
    <row r="316" spans="1:18" ht="45.75" customHeight="1" x14ac:dyDescent="0.25">
      <c r="A316" s="889"/>
      <c r="B316" s="882"/>
      <c r="C316" s="503" t="s">
        <v>1216</v>
      </c>
      <c r="D316" s="503" t="s">
        <v>1217</v>
      </c>
      <c r="E316" s="104">
        <v>100</v>
      </c>
      <c r="F316" s="135">
        <v>150</v>
      </c>
      <c r="G316" s="135">
        <v>200</v>
      </c>
      <c r="H316" s="131">
        <v>2.5</v>
      </c>
      <c r="I316" s="164">
        <v>250</v>
      </c>
      <c r="J316" s="116">
        <v>150</v>
      </c>
      <c r="K316" s="116"/>
      <c r="L316" s="120">
        <v>200</v>
      </c>
      <c r="M316" s="83">
        <f t="shared" si="17"/>
        <v>-20</v>
      </c>
      <c r="N316" s="83">
        <f t="shared" si="18"/>
        <v>33.333333333333329</v>
      </c>
      <c r="O316" s="120">
        <v>200</v>
      </c>
      <c r="P316" s="83">
        <f t="shared" si="19"/>
        <v>100</v>
      </c>
      <c r="Q316" s="83"/>
      <c r="R316" s="550"/>
    </row>
    <row r="317" spans="1:18" ht="42.75" customHeight="1" x14ac:dyDescent="0.25">
      <c r="A317" s="888">
        <v>5</v>
      </c>
      <c r="B317" s="880" t="s">
        <v>230</v>
      </c>
      <c r="C317" s="503" t="s">
        <v>1218</v>
      </c>
      <c r="D317" s="503" t="s">
        <v>1219</v>
      </c>
      <c r="E317" s="104">
        <v>110</v>
      </c>
      <c r="F317" s="135">
        <v>110</v>
      </c>
      <c r="G317" s="135">
        <v>150</v>
      </c>
      <c r="H317" s="131">
        <v>3.3</v>
      </c>
      <c r="I317" s="164">
        <v>363</v>
      </c>
      <c r="J317" s="116">
        <v>110</v>
      </c>
      <c r="K317" s="116"/>
      <c r="L317" s="120">
        <v>250</v>
      </c>
      <c r="M317" s="83">
        <f t="shared" si="17"/>
        <v>-31.129476584022036</v>
      </c>
      <c r="N317" s="83">
        <f t="shared" si="18"/>
        <v>127.27272727272727</v>
      </c>
      <c r="O317" s="120">
        <v>250</v>
      </c>
      <c r="P317" s="83">
        <f t="shared" si="19"/>
        <v>127.27272727272727</v>
      </c>
      <c r="Q317" s="83"/>
      <c r="R317" s="550"/>
    </row>
    <row r="318" spans="1:18" ht="25.5" customHeight="1" x14ac:dyDescent="0.25">
      <c r="A318" s="911"/>
      <c r="B318" s="881"/>
      <c r="C318" s="503" t="s">
        <v>1172</v>
      </c>
      <c r="D318" s="503" t="s">
        <v>1220</v>
      </c>
      <c r="E318" s="104">
        <v>250</v>
      </c>
      <c r="F318" s="135">
        <v>250</v>
      </c>
      <c r="G318" s="135">
        <v>300</v>
      </c>
      <c r="H318" s="131">
        <v>1.6</v>
      </c>
      <c r="I318" s="164">
        <v>400</v>
      </c>
      <c r="J318" s="116">
        <v>250</v>
      </c>
      <c r="K318" s="116"/>
      <c r="L318" s="120">
        <v>350</v>
      </c>
      <c r="M318" s="83">
        <f t="shared" si="17"/>
        <v>-12.5</v>
      </c>
      <c r="N318" s="83">
        <f t="shared" si="18"/>
        <v>40</v>
      </c>
      <c r="O318" s="120">
        <v>350</v>
      </c>
      <c r="P318" s="83">
        <f t="shared" si="19"/>
        <v>40</v>
      </c>
      <c r="Q318" s="83"/>
      <c r="R318" s="550"/>
    </row>
    <row r="319" spans="1:18" ht="25.5" customHeight="1" x14ac:dyDescent="0.25">
      <c r="A319" s="889"/>
      <c r="B319" s="882"/>
      <c r="C319" s="503" t="s">
        <v>1221</v>
      </c>
      <c r="D319" s="503" t="s">
        <v>1222</v>
      </c>
      <c r="E319" s="104"/>
      <c r="F319" s="104">
        <v>200</v>
      </c>
      <c r="G319" s="135">
        <v>300</v>
      </c>
      <c r="H319" s="131"/>
      <c r="I319" s="164"/>
      <c r="J319" s="116">
        <v>200</v>
      </c>
      <c r="K319" s="116"/>
      <c r="L319" s="120">
        <v>250</v>
      </c>
      <c r="M319" s="83"/>
      <c r="N319" s="83">
        <f t="shared" si="18"/>
        <v>25</v>
      </c>
      <c r="O319" s="120">
        <v>250</v>
      </c>
      <c r="P319" s="83"/>
      <c r="Q319" s="83"/>
      <c r="R319" s="554"/>
    </row>
    <row r="320" spans="1:18" ht="28.5" customHeight="1" x14ac:dyDescent="0.25">
      <c r="A320" s="505">
        <v>7</v>
      </c>
      <c r="B320" s="513" t="s">
        <v>45</v>
      </c>
      <c r="C320" s="513"/>
      <c r="D320" s="509"/>
      <c r="E320" s="157">
        <v>80</v>
      </c>
      <c r="F320" s="157">
        <v>100</v>
      </c>
      <c r="G320" s="157">
        <v>100</v>
      </c>
      <c r="H320" s="147">
        <v>1.4</v>
      </c>
      <c r="I320" s="166">
        <v>112</v>
      </c>
      <c r="J320" s="116">
        <v>100</v>
      </c>
      <c r="K320" s="116"/>
      <c r="L320" s="120">
        <v>150</v>
      </c>
      <c r="M320" s="83">
        <f t="shared" si="17"/>
        <v>33.928571428571431</v>
      </c>
      <c r="N320" s="83">
        <f t="shared" si="18"/>
        <v>50</v>
      </c>
      <c r="O320" s="120">
        <v>80</v>
      </c>
      <c r="P320" s="83">
        <f t="shared" si="19"/>
        <v>0</v>
      </c>
      <c r="Q320" s="83"/>
      <c r="R320" s="550"/>
    </row>
    <row r="321" spans="1:18" ht="22.5" customHeight="1" x14ac:dyDescent="0.25">
      <c r="A321" s="126" t="s">
        <v>1223</v>
      </c>
      <c r="B321" s="523" t="s">
        <v>1224</v>
      </c>
      <c r="C321" s="517"/>
      <c r="D321" s="517"/>
      <c r="E321" s="100"/>
      <c r="F321" s="100"/>
      <c r="G321" s="139"/>
      <c r="H321" s="100"/>
      <c r="I321" s="100"/>
      <c r="J321" s="116"/>
      <c r="K321" s="116"/>
      <c r="L321" s="114"/>
      <c r="M321" s="83"/>
      <c r="N321" s="83"/>
      <c r="O321" s="114"/>
      <c r="P321" s="83"/>
      <c r="Q321" s="83"/>
      <c r="R321" s="517"/>
    </row>
    <row r="322" spans="1:18" ht="45.75" customHeight="1" x14ac:dyDescent="0.25">
      <c r="A322" s="888">
        <v>1</v>
      </c>
      <c r="B322" s="880" t="s">
        <v>9</v>
      </c>
      <c r="C322" s="502" t="s">
        <v>901</v>
      </c>
      <c r="D322" s="502" t="s">
        <v>1225</v>
      </c>
      <c r="E322" s="150">
        <v>700</v>
      </c>
      <c r="F322" s="151">
        <v>1000</v>
      </c>
      <c r="G322" s="167">
        <v>1700</v>
      </c>
      <c r="H322" s="168">
        <v>3.1</v>
      </c>
      <c r="I322" s="168">
        <v>2170</v>
      </c>
      <c r="J322" s="116">
        <v>1300</v>
      </c>
      <c r="K322" s="116"/>
      <c r="L322" s="120">
        <v>2000</v>
      </c>
      <c r="M322" s="83">
        <f t="shared" si="17"/>
        <v>-7.8341013824884786</v>
      </c>
      <c r="N322" s="83">
        <f t="shared" si="18"/>
        <v>53.846153846153847</v>
      </c>
      <c r="O322" s="120">
        <v>2000</v>
      </c>
      <c r="P322" s="83">
        <f t="shared" si="19"/>
        <v>185.71428571428572</v>
      </c>
      <c r="Q322" s="83"/>
      <c r="R322" s="550"/>
    </row>
    <row r="323" spans="1:18" ht="47.25" customHeight="1" x14ac:dyDescent="0.25">
      <c r="A323" s="911"/>
      <c r="B323" s="881"/>
      <c r="C323" s="502" t="s">
        <v>1225</v>
      </c>
      <c r="D323" s="503" t="s">
        <v>1226</v>
      </c>
      <c r="E323" s="104">
        <v>550</v>
      </c>
      <c r="F323" s="135">
        <v>700</v>
      </c>
      <c r="G323" s="169">
        <v>1700</v>
      </c>
      <c r="H323" s="164">
        <v>2</v>
      </c>
      <c r="I323" s="164">
        <v>1100</v>
      </c>
      <c r="J323" s="116">
        <v>1000</v>
      </c>
      <c r="K323" s="116"/>
      <c r="L323" s="120">
        <v>1200</v>
      </c>
      <c r="M323" s="83">
        <f t="shared" si="17"/>
        <v>9.0909090909090917</v>
      </c>
      <c r="N323" s="83">
        <f t="shared" si="18"/>
        <v>20</v>
      </c>
      <c r="O323" s="120">
        <v>1200</v>
      </c>
      <c r="P323" s="83">
        <f t="shared" si="19"/>
        <v>118.18181818181819</v>
      </c>
      <c r="Q323" s="83"/>
      <c r="R323" s="550"/>
    </row>
    <row r="324" spans="1:18" x14ac:dyDescent="0.25">
      <c r="A324" s="911"/>
      <c r="B324" s="881"/>
      <c r="C324" s="503" t="s">
        <v>1227</v>
      </c>
      <c r="D324" s="503" t="s">
        <v>1228</v>
      </c>
      <c r="E324" s="104"/>
      <c r="F324" s="135"/>
      <c r="G324" s="169"/>
      <c r="H324" s="164"/>
      <c r="I324" s="164"/>
      <c r="J324" s="116"/>
      <c r="K324" s="116"/>
      <c r="L324" s="120"/>
      <c r="M324" s="83"/>
      <c r="N324" s="83"/>
      <c r="O324" s="120"/>
      <c r="P324" s="83"/>
      <c r="Q324" s="83"/>
      <c r="R324" s="165"/>
    </row>
    <row r="325" spans="1:18" x14ac:dyDescent="0.25">
      <c r="A325" s="911"/>
      <c r="B325" s="881"/>
      <c r="C325" s="503"/>
      <c r="D325" s="503" t="s">
        <v>39</v>
      </c>
      <c r="E325" s="104">
        <v>350</v>
      </c>
      <c r="F325" s="135">
        <v>500</v>
      </c>
      <c r="G325" s="169">
        <v>700</v>
      </c>
      <c r="H325" s="164">
        <v>1.6</v>
      </c>
      <c r="I325" s="164">
        <v>560</v>
      </c>
      <c r="J325" s="116">
        <v>500</v>
      </c>
      <c r="K325" s="116"/>
      <c r="L325" s="120">
        <v>1000</v>
      </c>
      <c r="M325" s="83">
        <f t="shared" si="17"/>
        <v>78.571428571428569</v>
      </c>
      <c r="N325" s="83">
        <f t="shared" si="18"/>
        <v>100</v>
      </c>
      <c r="O325" s="120">
        <v>1000</v>
      </c>
      <c r="P325" s="83">
        <f t="shared" si="19"/>
        <v>185.71428571428572</v>
      </c>
      <c r="Q325" s="83"/>
      <c r="R325" s="550"/>
    </row>
    <row r="326" spans="1:18" x14ac:dyDescent="0.25">
      <c r="A326" s="911"/>
      <c r="B326" s="881"/>
      <c r="C326" s="503"/>
      <c r="D326" s="503" t="s">
        <v>1229</v>
      </c>
      <c r="E326" s="104">
        <v>300</v>
      </c>
      <c r="F326" s="135">
        <v>400</v>
      </c>
      <c r="G326" s="169">
        <v>750</v>
      </c>
      <c r="H326" s="164">
        <v>1.6</v>
      </c>
      <c r="I326" s="164">
        <v>480</v>
      </c>
      <c r="J326" s="116">
        <v>450</v>
      </c>
      <c r="K326" s="116"/>
      <c r="L326" s="120">
        <v>500</v>
      </c>
      <c r="M326" s="83">
        <f t="shared" si="17"/>
        <v>4.1666666666666661</v>
      </c>
      <c r="N326" s="83">
        <f t="shared" si="18"/>
        <v>11.111111111111111</v>
      </c>
      <c r="O326" s="120">
        <v>500</v>
      </c>
      <c r="P326" s="83">
        <f t="shared" si="19"/>
        <v>66.666666666666657</v>
      </c>
      <c r="Q326" s="83"/>
      <c r="R326" s="550"/>
    </row>
    <row r="327" spans="1:18" x14ac:dyDescent="0.25">
      <c r="A327" s="911"/>
      <c r="B327" s="881"/>
      <c r="C327" s="503" t="s">
        <v>1230</v>
      </c>
      <c r="D327" s="503" t="s">
        <v>1231</v>
      </c>
      <c r="E327" s="104">
        <v>850</v>
      </c>
      <c r="F327" s="135">
        <v>1000</v>
      </c>
      <c r="G327" s="169">
        <v>3750</v>
      </c>
      <c r="H327" s="164">
        <v>3</v>
      </c>
      <c r="I327" s="164">
        <v>2550</v>
      </c>
      <c r="J327" s="116">
        <v>1300</v>
      </c>
      <c r="K327" s="116"/>
      <c r="L327" s="120">
        <v>1500</v>
      </c>
      <c r="M327" s="83">
        <f t="shared" si="17"/>
        <v>-41.17647058823529</v>
      </c>
      <c r="N327" s="83">
        <f t="shared" si="18"/>
        <v>15.384615384615385</v>
      </c>
      <c r="O327" s="120">
        <v>1500</v>
      </c>
      <c r="P327" s="83">
        <f t="shared" si="19"/>
        <v>76.470588235294116</v>
      </c>
      <c r="Q327" s="83"/>
      <c r="R327" s="550"/>
    </row>
    <row r="328" spans="1:18" x14ac:dyDescent="0.25">
      <c r="A328" s="911"/>
      <c r="B328" s="881"/>
      <c r="C328" s="503" t="s">
        <v>1232</v>
      </c>
      <c r="D328" s="503" t="s">
        <v>1233</v>
      </c>
      <c r="E328" s="98">
        <v>1100</v>
      </c>
      <c r="F328" s="132">
        <v>1500</v>
      </c>
      <c r="G328" s="169">
        <v>5700</v>
      </c>
      <c r="H328" s="164">
        <v>2</v>
      </c>
      <c r="I328" s="164">
        <v>2200</v>
      </c>
      <c r="J328" s="116">
        <v>2000</v>
      </c>
      <c r="K328" s="116"/>
      <c r="L328" s="120">
        <v>3000</v>
      </c>
      <c r="M328" s="83">
        <f t="shared" si="17"/>
        <v>36.363636363636367</v>
      </c>
      <c r="N328" s="83">
        <f t="shared" si="18"/>
        <v>50</v>
      </c>
      <c r="O328" s="120">
        <v>3000</v>
      </c>
      <c r="P328" s="83">
        <f t="shared" si="19"/>
        <v>172.72727272727272</v>
      </c>
      <c r="Q328" s="83"/>
      <c r="R328" s="550"/>
    </row>
    <row r="329" spans="1:18" ht="45" customHeight="1" x14ac:dyDescent="0.25">
      <c r="A329" s="889"/>
      <c r="B329" s="882"/>
      <c r="C329" s="503" t="s">
        <v>1234</v>
      </c>
      <c r="D329" s="503" t="s">
        <v>1235</v>
      </c>
      <c r="E329" s="104">
        <v>600</v>
      </c>
      <c r="F329" s="135">
        <v>800</v>
      </c>
      <c r="G329" s="169">
        <v>1150</v>
      </c>
      <c r="H329" s="164">
        <v>2.5</v>
      </c>
      <c r="I329" s="164">
        <v>1500</v>
      </c>
      <c r="J329" s="116">
        <v>800</v>
      </c>
      <c r="K329" s="116"/>
      <c r="L329" s="120">
        <v>1500</v>
      </c>
      <c r="M329" s="83">
        <f t="shared" si="17"/>
        <v>0</v>
      </c>
      <c r="N329" s="83">
        <f t="shared" si="18"/>
        <v>87.5</v>
      </c>
      <c r="O329" s="120">
        <v>1500</v>
      </c>
      <c r="P329" s="83">
        <f t="shared" si="19"/>
        <v>150</v>
      </c>
      <c r="Q329" s="83"/>
      <c r="R329" s="550"/>
    </row>
    <row r="330" spans="1:18" ht="18.75" customHeight="1" x14ac:dyDescent="0.3">
      <c r="A330" s="505">
        <v>2</v>
      </c>
      <c r="B330" s="508" t="s">
        <v>1236</v>
      </c>
      <c r="C330" s="503"/>
      <c r="D330" s="503"/>
      <c r="E330" s="104"/>
      <c r="F330" s="135"/>
      <c r="G330" s="170"/>
      <c r="H330" s="171"/>
      <c r="I330" s="164"/>
      <c r="J330" s="116"/>
      <c r="K330" s="116"/>
      <c r="L330" s="114"/>
      <c r="M330" s="83"/>
      <c r="N330" s="83"/>
      <c r="O330" s="114"/>
      <c r="P330" s="83"/>
      <c r="Q330" s="83"/>
      <c r="R330" s="550"/>
    </row>
    <row r="331" spans="1:18" ht="18.75" customHeight="1" x14ac:dyDescent="0.25">
      <c r="A331" s="505">
        <v>3</v>
      </c>
      <c r="B331" s="508" t="s">
        <v>1237</v>
      </c>
      <c r="C331" s="503" t="s">
        <v>506</v>
      </c>
      <c r="D331" s="503" t="s">
        <v>1238</v>
      </c>
      <c r="E331" s="104">
        <v>450</v>
      </c>
      <c r="F331" s="135">
        <v>450</v>
      </c>
      <c r="G331" s="169">
        <v>2000</v>
      </c>
      <c r="H331" s="164">
        <v>4.3</v>
      </c>
      <c r="I331" s="164">
        <v>1935</v>
      </c>
      <c r="J331" s="116">
        <v>550</v>
      </c>
      <c r="K331" s="116"/>
      <c r="L331" s="120">
        <v>700</v>
      </c>
      <c r="M331" s="83">
        <f t="shared" si="17"/>
        <v>-63.824289405684752</v>
      </c>
      <c r="N331" s="83">
        <f t="shared" si="18"/>
        <v>27.27272727272727</v>
      </c>
      <c r="O331" s="120">
        <v>700</v>
      </c>
      <c r="P331" s="83">
        <f t="shared" si="19"/>
        <v>55.555555555555557</v>
      </c>
      <c r="Q331" s="83"/>
      <c r="R331" s="550"/>
    </row>
    <row r="332" spans="1:18" x14ac:dyDescent="0.25">
      <c r="A332" s="505"/>
      <c r="B332" s="508"/>
      <c r="C332" s="503" t="s">
        <v>1239</v>
      </c>
      <c r="D332" s="503" t="s">
        <v>1240</v>
      </c>
      <c r="E332" s="135">
        <v>300</v>
      </c>
      <c r="F332" s="135">
        <v>300</v>
      </c>
      <c r="G332" s="169">
        <v>600</v>
      </c>
      <c r="H332" s="164">
        <v>1.5</v>
      </c>
      <c r="I332" s="164">
        <v>450</v>
      </c>
      <c r="J332" s="116">
        <v>360</v>
      </c>
      <c r="K332" s="116"/>
      <c r="L332" s="120">
        <v>500</v>
      </c>
      <c r="M332" s="83">
        <f t="shared" ref="M332:M394" si="20">(L332-I332)/I332*100</f>
        <v>11.111111111111111</v>
      </c>
      <c r="N332" s="83">
        <f t="shared" ref="N332:N394" si="21">(L332-J332)/J332*100</f>
        <v>38.888888888888893</v>
      </c>
      <c r="O332" s="120">
        <v>500</v>
      </c>
      <c r="P332" s="83">
        <f t="shared" ref="P332:P394" si="22">(O332-E332)/E332*100</f>
        <v>66.666666666666657</v>
      </c>
      <c r="Q332" s="83"/>
      <c r="R332" s="550"/>
    </row>
    <row r="333" spans="1:18" x14ac:dyDescent="0.25">
      <c r="A333" s="505"/>
      <c r="B333" s="508"/>
      <c r="C333" s="503" t="s">
        <v>1240</v>
      </c>
      <c r="D333" s="503" t="s">
        <v>1051</v>
      </c>
      <c r="E333" s="104">
        <v>200</v>
      </c>
      <c r="F333" s="135">
        <v>200</v>
      </c>
      <c r="G333" s="169">
        <v>400</v>
      </c>
      <c r="H333" s="164">
        <v>2.1</v>
      </c>
      <c r="I333" s="164">
        <v>420</v>
      </c>
      <c r="J333" s="116">
        <v>240</v>
      </c>
      <c r="K333" s="116"/>
      <c r="L333" s="120">
        <v>300</v>
      </c>
      <c r="M333" s="83">
        <f t="shared" si="20"/>
        <v>-28.571428571428569</v>
      </c>
      <c r="N333" s="83">
        <f t="shared" si="21"/>
        <v>25</v>
      </c>
      <c r="O333" s="120">
        <v>300</v>
      </c>
      <c r="P333" s="83">
        <f t="shared" si="22"/>
        <v>50</v>
      </c>
      <c r="Q333" s="83"/>
      <c r="R333" s="550"/>
    </row>
    <row r="334" spans="1:18" ht="18.75" customHeight="1" x14ac:dyDescent="0.25">
      <c r="A334" s="888">
        <v>4</v>
      </c>
      <c r="B334" s="880" t="s">
        <v>1241</v>
      </c>
      <c r="C334" s="503" t="s">
        <v>584</v>
      </c>
      <c r="D334" s="503" t="s">
        <v>1242</v>
      </c>
      <c r="E334" s="104">
        <v>200</v>
      </c>
      <c r="F334" s="135">
        <v>250</v>
      </c>
      <c r="G334" s="169">
        <v>600</v>
      </c>
      <c r="H334" s="164">
        <v>2.1</v>
      </c>
      <c r="I334" s="164">
        <v>420</v>
      </c>
      <c r="J334" s="116">
        <v>300</v>
      </c>
      <c r="K334" s="116"/>
      <c r="L334" s="120">
        <v>400</v>
      </c>
      <c r="M334" s="83">
        <f t="shared" si="20"/>
        <v>-4.7619047619047619</v>
      </c>
      <c r="N334" s="83">
        <f t="shared" si="21"/>
        <v>33.333333333333329</v>
      </c>
      <c r="O334" s="120">
        <v>400</v>
      </c>
      <c r="P334" s="83">
        <f t="shared" si="22"/>
        <v>100</v>
      </c>
      <c r="Q334" s="83"/>
      <c r="R334" s="550"/>
    </row>
    <row r="335" spans="1:18" x14ac:dyDescent="0.25">
      <c r="A335" s="889"/>
      <c r="B335" s="882"/>
      <c r="C335" s="503" t="s">
        <v>1242</v>
      </c>
      <c r="D335" s="503" t="s">
        <v>1243</v>
      </c>
      <c r="E335" s="135">
        <v>150</v>
      </c>
      <c r="F335" s="135">
        <v>200</v>
      </c>
      <c r="G335" s="169">
        <v>300</v>
      </c>
      <c r="H335" s="164">
        <v>2.9</v>
      </c>
      <c r="I335" s="164">
        <v>435</v>
      </c>
      <c r="J335" s="116">
        <v>200</v>
      </c>
      <c r="K335" s="116"/>
      <c r="L335" s="120">
        <v>300</v>
      </c>
      <c r="M335" s="83">
        <f t="shared" si="20"/>
        <v>-31.03448275862069</v>
      </c>
      <c r="N335" s="83">
        <f t="shared" si="21"/>
        <v>50</v>
      </c>
      <c r="O335" s="120">
        <v>300</v>
      </c>
      <c r="P335" s="83">
        <f t="shared" si="22"/>
        <v>100</v>
      </c>
      <c r="Q335" s="83"/>
      <c r="R335" s="550"/>
    </row>
    <row r="336" spans="1:18" ht="37.5" x14ac:dyDescent="0.25">
      <c r="A336" s="505">
        <v>5</v>
      </c>
      <c r="B336" s="508" t="s">
        <v>1244</v>
      </c>
      <c r="C336" s="503" t="s">
        <v>506</v>
      </c>
      <c r="D336" s="503" t="s">
        <v>1245</v>
      </c>
      <c r="E336" s="135">
        <v>200</v>
      </c>
      <c r="F336" s="135">
        <v>200</v>
      </c>
      <c r="G336" s="169">
        <v>750</v>
      </c>
      <c r="H336" s="164">
        <v>1.9</v>
      </c>
      <c r="I336" s="164">
        <v>380</v>
      </c>
      <c r="J336" s="116">
        <v>250</v>
      </c>
      <c r="K336" s="116"/>
      <c r="L336" s="120">
        <v>400</v>
      </c>
      <c r="M336" s="83">
        <f t="shared" si="20"/>
        <v>5.2631578947368416</v>
      </c>
      <c r="N336" s="83">
        <f t="shared" si="21"/>
        <v>60</v>
      </c>
      <c r="O336" s="120">
        <v>400</v>
      </c>
      <c r="P336" s="83">
        <f t="shared" si="22"/>
        <v>100</v>
      </c>
      <c r="Q336" s="83"/>
      <c r="R336" s="550"/>
    </row>
    <row r="337" spans="1:18" x14ac:dyDescent="0.25">
      <c r="A337" s="505"/>
      <c r="B337" s="508"/>
      <c r="C337" s="503" t="s">
        <v>1245</v>
      </c>
      <c r="D337" s="503" t="s">
        <v>1246</v>
      </c>
      <c r="E337" s="135">
        <v>200</v>
      </c>
      <c r="F337" s="135">
        <v>200</v>
      </c>
      <c r="G337" s="169">
        <v>750</v>
      </c>
      <c r="H337" s="164">
        <v>1.9</v>
      </c>
      <c r="I337" s="164">
        <v>380</v>
      </c>
      <c r="J337" s="116">
        <v>250</v>
      </c>
      <c r="K337" s="116"/>
      <c r="L337" s="120">
        <v>300</v>
      </c>
      <c r="M337" s="83">
        <f t="shared" si="20"/>
        <v>-21.052631578947366</v>
      </c>
      <c r="N337" s="83">
        <f t="shared" si="21"/>
        <v>20</v>
      </c>
      <c r="O337" s="120">
        <v>300</v>
      </c>
      <c r="P337" s="83">
        <f t="shared" si="22"/>
        <v>50</v>
      </c>
      <c r="Q337" s="83"/>
      <c r="R337" s="550"/>
    </row>
    <row r="338" spans="1:18" ht="37.5" x14ac:dyDescent="0.25">
      <c r="A338" s="505"/>
      <c r="B338" s="508"/>
      <c r="C338" s="503" t="s">
        <v>1246</v>
      </c>
      <c r="D338" s="503" t="s">
        <v>1247</v>
      </c>
      <c r="E338" s="104">
        <v>200</v>
      </c>
      <c r="F338" s="135">
        <v>200</v>
      </c>
      <c r="G338" s="169">
        <v>400</v>
      </c>
      <c r="H338" s="164">
        <v>1.9</v>
      </c>
      <c r="I338" s="164">
        <v>380</v>
      </c>
      <c r="J338" s="116">
        <v>240</v>
      </c>
      <c r="K338" s="116"/>
      <c r="L338" s="120">
        <v>300</v>
      </c>
      <c r="M338" s="83">
        <f t="shared" si="20"/>
        <v>-21.052631578947366</v>
      </c>
      <c r="N338" s="83">
        <f t="shared" si="21"/>
        <v>25</v>
      </c>
      <c r="O338" s="120">
        <v>300</v>
      </c>
      <c r="P338" s="83">
        <f t="shared" si="22"/>
        <v>50</v>
      </c>
      <c r="Q338" s="83"/>
      <c r="R338" s="550"/>
    </row>
    <row r="339" spans="1:18" ht="37.5" x14ac:dyDescent="0.25">
      <c r="A339" s="505">
        <v>6</v>
      </c>
      <c r="B339" s="508" t="s">
        <v>1248</v>
      </c>
      <c r="C339" s="503" t="s">
        <v>506</v>
      </c>
      <c r="D339" s="503" t="s">
        <v>1249</v>
      </c>
      <c r="E339" s="104">
        <v>200</v>
      </c>
      <c r="F339" s="135">
        <v>200</v>
      </c>
      <c r="G339" s="169">
        <v>400</v>
      </c>
      <c r="H339" s="164">
        <v>3.1</v>
      </c>
      <c r="I339" s="164">
        <v>620</v>
      </c>
      <c r="J339" s="116">
        <v>240</v>
      </c>
      <c r="K339" s="116"/>
      <c r="L339" s="120">
        <v>300</v>
      </c>
      <c r="M339" s="83">
        <f t="shared" si="20"/>
        <v>-51.612903225806448</v>
      </c>
      <c r="N339" s="83">
        <f t="shared" si="21"/>
        <v>25</v>
      </c>
      <c r="O339" s="120">
        <v>300</v>
      </c>
      <c r="P339" s="83">
        <f t="shared" si="22"/>
        <v>50</v>
      </c>
      <c r="Q339" s="83"/>
      <c r="R339" s="550"/>
    </row>
    <row r="340" spans="1:18" ht="37.5" customHeight="1" x14ac:dyDescent="0.25">
      <c r="A340" s="505">
        <v>7</v>
      </c>
      <c r="B340" s="508" t="s">
        <v>1250</v>
      </c>
      <c r="C340" s="503" t="s">
        <v>506</v>
      </c>
      <c r="D340" s="503" t="s">
        <v>1251</v>
      </c>
      <c r="E340" s="135">
        <v>300</v>
      </c>
      <c r="F340" s="135">
        <v>350</v>
      </c>
      <c r="G340" s="169">
        <v>1000</v>
      </c>
      <c r="H340" s="164">
        <v>1.9</v>
      </c>
      <c r="I340" s="164">
        <v>570</v>
      </c>
      <c r="J340" s="116">
        <v>500</v>
      </c>
      <c r="K340" s="116"/>
      <c r="L340" s="114">
        <v>500</v>
      </c>
      <c r="M340" s="83">
        <f t="shared" si="20"/>
        <v>-12.280701754385964</v>
      </c>
      <c r="N340" s="83">
        <f t="shared" si="21"/>
        <v>0</v>
      </c>
      <c r="O340" s="114">
        <v>500</v>
      </c>
      <c r="P340" s="83">
        <f t="shared" si="22"/>
        <v>66.666666666666657</v>
      </c>
      <c r="Q340" s="83"/>
      <c r="R340" s="550"/>
    </row>
    <row r="341" spans="1:18" x14ac:dyDescent="0.25">
      <c r="A341" s="505"/>
      <c r="B341" s="508"/>
      <c r="C341" s="503" t="s">
        <v>1252</v>
      </c>
      <c r="D341" s="503" t="s">
        <v>22</v>
      </c>
      <c r="E341" s="104">
        <v>200</v>
      </c>
      <c r="F341" s="135">
        <v>250</v>
      </c>
      <c r="G341" s="169">
        <v>400</v>
      </c>
      <c r="H341" s="164">
        <v>1.9</v>
      </c>
      <c r="I341" s="164">
        <v>380</v>
      </c>
      <c r="J341" s="116">
        <v>250</v>
      </c>
      <c r="K341" s="116"/>
      <c r="L341" s="120">
        <v>300</v>
      </c>
      <c r="M341" s="83">
        <f t="shared" si="20"/>
        <v>-21.052631578947366</v>
      </c>
      <c r="N341" s="83">
        <f t="shared" si="21"/>
        <v>20</v>
      </c>
      <c r="O341" s="120">
        <v>300</v>
      </c>
      <c r="P341" s="83">
        <f t="shared" si="22"/>
        <v>50</v>
      </c>
      <c r="Q341" s="83"/>
      <c r="R341" s="550"/>
    </row>
    <row r="342" spans="1:18" ht="18.75" customHeight="1" x14ac:dyDescent="0.25">
      <c r="A342" s="505">
        <v>8</v>
      </c>
      <c r="B342" s="508" t="s">
        <v>1253</v>
      </c>
      <c r="C342" s="503" t="s">
        <v>506</v>
      </c>
      <c r="D342" s="503" t="s">
        <v>1254</v>
      </c>
      <c r="E342" s="104">
        <v>350</v>
      </c>
      <c r="F342" s="135">
        <v>400</v>
      </c>
      <c r="G342" s="169">
        <v>1500</v>
      </c>
      <c r="H342" s="164">
        <v>2.1</v>
      </c>
      <c r="I342" s="164">
        <v>735</v>
      </c>
      <c r="J342" s="116">
        <v>550</v>
      </c>
      <c r="K342" s="116"/>
      <c r="L342" s="114">
        <v>550</v>
      </c>
      <c r="M342" s="83">
        <f t="shared" si="20"/>
        <v>-25.170068027210885</v>
      </c>
      <c r="N342" s="83">
        <f t="shared" si="21"/>
        <v>0</v>
      </c>
      <c r="O342" s="114">
        <v>550</v>
      </c>
      <c r="P342" s="83">
        <f t="shared" si="22"/>
        <v>57.142857142857139</v>
      </c>
      <c r="Q342" s="83"/>
      <c r="R342" s="550"/>
    </row>
    <row r="343" spans="1:18" x14ac:dyDescent="0.25">
      <c r="A343" s="505"/>
      <c r="B343" s="508"/>
      <c r="C343" s="503" t="s">
        <v>1254</v>
      </c>
      <c r="D343" s="503" t="s">
        <v>1255</v>
      </c>
      <c r="E343" s="104">
        <v>200</v>
      </c>
      <c r="F343" s="135">
        <v>300</v>
      </c>
      <c r="G343" s="169">
        <v>800</v>
      </c>
      <c r="H343" s="164">
        <v>1.9</v>
      </c>
      <c r="I343" s="164">
        <v>380</v>
      </c>
      <c r="J343" s="116">
        <v>400</v>
      </c>
      <c r="K343" s="116"/>
      <c r="L343" s="114">
        <v>400</v>
      </c>
      <c r="M343" s="83">
        <f t="shared" si="20"/>
        <v>5.2631578947368416</v>
      </c>
      <c r="N343" s="83">
        <f t="shared" si="21"/>
        <v>0</v>
      </c>
      <c r="O343" s="114">
        <v>400</v>
      </c>
      <c r="P343" s="83">
        <f t="shared" si="22"/>
        <v>100</v>
      </c>
      <c r="Q343" s="83"/>
      <c r="R343" s="550"/>
    </row>
    <row r="344" spans="1:18" x14ac:dyDescent="0.25">
      <c r="A344" s="505"/>
      <c r="B344" s="508"/>
      <c r="C344" s="503" t="s">
        <v>1255</v>
      </c>
      <c r="D344" s="503" t="s">
        <v>1256</v>
      </c>
      <c r="E344" s="135">
        <v>200</v>
      </c>
      <c r="F344" s="135">
        <v>200</v>
      </c>
      <c r="G344" s="169">
        <v>400</v>
      </c>
      <c r="H344" s="164">
        <v>1.9</v>
      </c>
      <c r="I344" s="164">
        <v>380</v>
      </c>
      <c r="J344" s="116">
        <v>240</v>
      </c>
      <c r="K344" s="116"/>
      <c r="L344" s="120">
        <v>300</v>
      </c>
      <c r="M344" s="83">
        <f t="shared" si="20"/>
        <v>-21.052631578947366</v>
      </c>
      <c r="N344" s="83">
        <f t="shared" si="21"/>
        <v>25</v>
      </c>
      <c r="O344" s="120">
        <v>300</v>
      </c>
      <c r="P344" s="83">
        <f t="shared" si="22"/>
        <v>50</v>
      </c>
      <c r="Q344" s="83"/>
      <c r="R344" s="550"/>
    </row>
    <row r="345" spans="1:18" ht="37.5" x14ac:dyDescent="0.25">
      <c r="A345" s="505"/>
      <c r="B345" s="508"/>
      <c r="C345" s="503" t="s">
        <v>1255</v>
      </c>
      <c r="D345" s="503" t="s">
        <v>1257</v>
      </c>
      <c r="E345" s="104">
        <v>200</v>
      </c>
      <c r="F345" s="135">
        <v>200</v>
      </c>
      <c r="G345" s="169">
        <v>400</v>
      </c>
      <c r="H345" s="164">
        <v>2.2999999999999998</v>
      </c>
      <c r="I345" s="164">
        <v>459.99999999999994</v>
      </c>
      <c r="J345" s="116">
        <v>240</v>
      </c>
      <c r="K345" s="116"/>
      <c r="L345" s="120">
        <v>300</v>
      </c>
      <c r="M345" s="83">
        <f t="shared" si="20"/>
        <v>-34.782608695652165</v>
      </c>
      <c r="N345" s="83">
        <f t="shared" si="21"/>
        <v>25</v>
      </c>
      <c r="O345" s="120">
        <v>300</v>
      </c>
      <c r="P345" s="83">
        <f t="shared" si="22"/>
        <v>50</v>
      </c>
      <c r="Q345" s="83"/>
      <c r="R345" s="550"/>
    </row>
    <row r="346" spans="1:18" ht="18.75" customHeight="1" x14ac:dyDescent="0.25">
      <c r="A346" s="505">
        <v>9</v>
      </c>
      <c r="B346" s="508" t="s">
        <v>1258</v>
      </c>
      <c r="C346" s="503" t="s">
        <v>506</v>
      </c>
      <c r="D346" s="503" t="s">
        <v>1259</v>
      </c>
      <c r="E346" s="104">
        <v>300</v>
      </c>
      <c r="F346" s="135">
        <v>300</v>
      </c>
      <c r="G346" s="169">
        <v>750</v>
      </c>
      <c r="H346" s="164">
        <v>1.9</v>
      </c>
      <c r="I346" s="164">
        <v>570</v>
      </c>
      <c r="J346" s="116">
        <v>400</v>
      </c>
      <c r="K346" s="116"/>
      <c r="L346" s="120">
        <v>500</v>
      </c>
      <c r="M346" s="83">
        <f t="shared" si="20"/>
        <v>-12.280701754385964</v>
      </c>
      <c r="N346" s="83">
        <f t="shared" si="21"/>
        <v>25</v>
      </c>
      <c r="O346" s="120">
        <v>500</v>
      </c>
      <c r="P346" s="83">
        <f t="shared" si="22"/>
        <v>66.666666666666657</v>
      </c>
      <c r="Q346" s="83"/>
      <c r="R346" s="550"/>
    </row>
    <row r="347" spans="1:18" x14ac:dyDescent="0.25">
      <c r="A347" s="505"/>
      <c r="B347" s="508"/>
      <c r="C347" s="503" t="s">
        <v>1260</v>
      </c>
      <c r="D347" s="503" t="s">
        <v>22</v>
      </c>
      <c r="E347" s="135">
        <v>200</v>
      </c>
      <c r="F347" s="135">
        <v>200</v>
      </c>
      <c r="G347" s="169">
        <v>750</v>
      </c>
      <c r="H347" s="164">
        <v>1.9</v>
      </c>
      <c r="I347" s="164">
        <v>380</v>
      </c>
      <c r="J347" s="116">
        <v>300</v>
      </c>
      <c r="K347" s="116"/>
      <c r="L347" s="114">
        <v>300</v>
      </c>
      <c r="M347" s="83">
        <f t="shared" si="20"/>
        <v>-21.052631578947366</v>
      </c>
      <c r="N347" s="83">
        <f t="shared" si="21"/>
        <v>0</v>
      </c>
      <c r="O347" s="114">
        <v>300</v>
      </c>
      <c r="P347" s="83">
        <f t="shared" si="22"/>
        <v>50</v>
      </c>
      <c r="Q347" s="83"/>
      <c r="R347" s="550"/>
    </row>
    <row r="348" spans="1:18" ht="37.5" x14ac:dyDescent="0.25">
      <c r="A348" s="505">
        <v>10</v>
      </c>
      <c r="B348" s="508" t="s">
        <v>1261</v>
      </c>
      <c r="C348" s="503" t="s">
        <v>506</v>
      </c>
      <c r="D348" s="503" t="s">
        <v>22</v>
      </c>
      <c r="E348" s="104">
        <v>200</v>
      </c>
      <c r="F348" s="135">
        <v>250</v>
      </c>
      <c r="G348" s="169">
        <v>400</v>
      </c>
      <c r="H348" s="164">
        <v>2.4</v>
      </c>
      <c r="I348" s="164">
        <v>480</v>
      </c>
      <c r="J348" s="116">
        <v>350</v>
      </c>
      <c r="K348" s="116"/>
      <c r="L348" s="120">
        <v>300</v>
      </c>
      <c r="M348" s="83">
        <f t="shared" si="20"/>
        <v>-37.5</v>
      </c>
      <c r="N348" s="83">
        <f t="shared" si="21"/>
        <v>-14.285714285714285</v>
      </c>
      <c r="O348" s="120">
        <v>300</v>
      </c>
      <c r="P348" s="83">
        <f t="shared" si="22"/>
        <v>50</v>
      </c>
      <c r="Q348" s="83"/>
      <c r="R348" s="550"/>
    </row>
    <row r="349" spans="1:18" ht="56.25" x14ac:dyDescent="0.25">
      <c r="A349" s="505">
        <v>11</v>
      </c>
      <c r="B349" s="508" t="s">
        <v>1262</v>
      </c>
      <c r="C349" s="503" t="s">
        <v>506</v>
      </c>
      <c r="D349" s="503" t="s">
        <v>22</v>
      </c>
      <c r="E349" s="135">
        <v>200</v>
      </c>
      <c r="F349" s="135">
        <v>250</v>
      </c>
      <c r="G349" s="169">
        <v>750</v>
      </c>
      <c r="H349" s="164">
        <v>1.6</v>
      </c>
      <c r="I349" s="164">
        <v>320</v>
      </c>
      <c r="J349" s="116">
        <v>350</v>
      </c>
      <c r="K349" s="116"/>
      <c r="L349" s="114">
        <v>350</v>
      </c>
      <c r="M349" s="83">
        <f t="shared" si="20"/>
        <v>9.375</v>
      </c>
      <c r="N349" s="83">
        <f t="shared" si="21"/>
        <v>0</v>
      </c>
      <c r="O349" s="114">
        <v>350</v>
      </c>
      <c r="P349" s="83">
        <f t="shared" si="22"/>
        <v>75</v>
      </c>
      <c r="Q349" s="83"/>
      <c r="R349" s="550"/>
    </row>
    <row r="350" spans="1:18" ht="37.5" x14ac:dyDescent="0.25">
      <c r="A350" s="505">
        <v>12</v>
      </c>
      <c r="B350" s="508" t="s">
        <v>1263</v>
      </c>
      <c r="C350" s="503" t="s">
        <v>506</v>
      </c>
      <c r="D350" s="503" t="s">
        <v>22</v>
      </c>
      <c r="E350" s="135">
        <v>200</v>
      </c>
      <c r="F350" s="135">
        <v>200</v>
      </c>
      <c r="G350" s="169">
        <v>300</v>
      </c>
      <c r="H350" s="164">
        <v>1.4</v>
      </c>
      <c r="I350" s="164">
        <v>280</v>
      </c>
      <c r="J350" s="116">
        <v>200</v>
      </c>
      <c r="K350" s="116"/>
      <c r="L350" s="120">
        <v>350</v>
      </c>
      <c r="M350" s="83">
        <f t="shared" si="20"/>
        <v>25</v>
      </c>
      <c r="N350" s="83">
        <f t="shared" si="21"/>
        <v>75</v>
      </c>
      <c r="O350" s="120">
        <v>350</v>
      </c>
      <c r="P350" s="83">
        <f t="shared" si="22"/>
        <v>75</v>
      </c>
      <c r="Q350" s="83"/>
      <c r="R350" s="550"/>
    </row>
    <row r="351" spans="1:18" ht="56.25" x14ac:dyDescent="0.25">
      <c r="A351" s="505">
        <v>13</v>
      </c>
      <c r="B351" s="508" t="s">
        <v>1264</v>
      </c>
      <c r="C351" s="503" t="s">
        <v>506</v>
      </c>
      <c r="D351" s="503" t="s">
        <v>1265</v>
      </c>
      <c r="E351" s="104">
        <v>150</v>
      </c>
      <c r="F351" s="135">
        <v>150</v>
      </c>
      <c r="G351" s="169">
        <v>300</v>
      </c>
      <c r="H351" s="164">
        <v>1.9</v>
      </c>
      <c r="I351" s="164">
        <v>285</v>
      </c>
      <c r="J351" s="116">
        <v>180</v>
      </c>
      <c r="K351" s="116"/>
      <c r="L351" s="120">
        <v>350</v>
      </c>
      <c r="M351" s="83">
        <f t="shared" si="20"/>
        <v>22.807017543859647</v>
      </c>
      <c r="N351" s="83">
        <f t="shared" si="21"/>
        <v>94.444444444444443</v>
      </c>
      <c r="O351" s="120">
        <v>350</v>
      </c>
      <c r="P351" s="83">
        <f t="shared" si="22"/>
        <v>133.33333333333331</v>
      </c>
      <c r="Q351" s="83"/>
      <c r="R351" s="550"/>
    </row>
    <row r="352" spans="1:18" ht="56.25" x14ac:dyDescent="0.25">
      <c r="A352" s="505">
        <v>14</v>
      </c>
      <c r="B352" s="508" t="s">
        <v>1266</v>
      </c>
      <c r="C352" s="503" t="s">
        <v>506</v>
      </c>
      <c r="D352" s="503" t="s">
        <v>1267</v>
      </c>
      <c r="E352" s="135">
        <v>200</v>
      </c>
      <c r="F352" s="135">
        <v>250</v>
      </c>
      <c r="G352" s="169">
        <v>400</v>
      </c>
      <c r="H352" s="164">
        <v>1.5</v>
      </c>
      <c r="I352" s="164">
        <v>300</v>
      </c>
      <c r="J352" s="116">
        <v>250</v>
      </c>
      <c r="K352" s="116"/>
      <c r="L352" s="120">
        <v>350</v>
      </c>
      <c r="M352" s="83">
        <f t="shared" si="20"/>
        <v>16.666666666666664</v>
      </c>
      <c r="N352" s="83">
        <f t="shared" si="21"/>
        <v>40</v>
      </c>
      <c r="O352" s="120">
        <v>350</v>
      </c>
      <c r="P352" s="83">
        <f t="shared" si="22"/>
        <v>75</v>
      </c>
      <c r="Q352" s="83"/>
      <c r="R352" s="550"/>
    </row>
    <row r="353" spans="1:18" x14ac:dyDescent="0.25">
      <c r="A353" s="505">
        <v>15</v>
      </c>
      <c r="B353" s="508" t="s">
        <v>1268</v>
      </c>
      <c r="C353" s="503" t="s">
        <v>506</v>
      </c>
      <c r="D353" s="503" t="s">
        <v>22</v>
      </c>
      <c r="E353" s="104">
        <v>200</v>
      </c>
      <c r="F353" s="135">
        <v>250</v>
      </c>
      <c r="G353" s="169">
        <v>400</v>
      </c>
      <c r="H353" s="164">
        <v>1.5</v>
      </c>
      <c r="I353" s="164">
        <v>300</v>
      </c>
      <c r="J353" s="116">
        <v>250</v>
      </c>
      <c r="K353" s="116"/>
      <c r="L353" s="120">
        <v>350</v>
      </c>
      <c r="M353" s="83">
        <f t="shared" si="20"/>
        <v>16.666666666666664</v>
      </c>
      <c r="N353" s="83">
        <f t="shared" si="21"/>
        <v>40</v>
      </c>
      <c r="O353" s="120">
        <v>350</v>
      </c>
      <c r="P353" s="83">
        <f t="shared" si="22"/>
        <v>75</v>
      </c>
      <c r="Q353" s="83"/>
      <c r="R353" s="550"/>
    </row>
    <row r="354" spans="1:18" ht="37.5" x14ac:dyDescent="0.25">
      <c r="A354" s="505">
        <v>16</v>
      </c>
      <c r="B354" s="508" t="s">
        <v>1269</v>
      </c>
      <c r="C354" s="503" t="s">
        <v>506</v>
      </c>
      <c r="D354" s="503" t="s">
        <v>22</v>
      </c>
      <c r="E354" s="135">
        <v>200</v>
      </c>
      <c r="F354" s="135">
        <v>300</v>
      </c>
      <c r="G354" s="169">
        <v>1800</v>
      </c>
      <c r="H354" s="164">
        <v>1.5</v>
      </c>
      <c r="I354" s="164">
        <v>300</v>
      </c>
      <c r="J354" s="116">
        <v>600</v>
      </c>
      <c r="K354" s="116"/>
      <c r="L354" s="120">
        <v>500</v>
      </c>
      <c r="M354" s="83">
        <f t="shared" si="20"/>
        <v>66.666666666666657</v>
      </c>
      <c r="N354" s="83">
        <f t="shared" si="21"/>
        <v>-16.666666666666664</v>
      </c>
      <c r="O354" s="120">
        <v>500</v>
      </c>
      <c r="P354" s="83">
        <f t="shared" si="22"/>
        <v>150</v>
      </c>
      <c r="Q354" s="83"/>
      <c r="R354" s="550"/>
    </row>
    <row r="355" spans="1:18" ht="18.75" customHeight="1" x14ac:dyDescent="0.25">
      <c r="A355" s="505">
        <v>17</v>
      </c>
      <c r="B355" s="513" t="s">
        <v>45</v>
      </c>
      <c r="C355" s="513"/>
      <c r="D355" s="509"/>
      <c r="E355" s="157">
        <v>80</v>
      </c>
      <c r="F355" s="157">
        <v>140</v>
      </c>
      <c r="G355" s="174">
        <v>200</v>
      </c>
      <c r="H355" s="166">
        <v>3.8</v>
      </c>
      <c r="I355" s="166">
        <v>304</v>
      </c>
      <c r="J355" s="116">
        <v>140</v>
      </c>
      <c r="K355" s="116"/>
      <c r="L355" s="120">
        <v>150</v>
      </c>
      <c r="M355" s="83">
        <f t="shared" si="20"/>
        <v>-50.657894736842103</v>
      </c>
      <c r="N355" s="83">
        <f t="shared" si="21"/>
        <v>7.1428571428571423</v>
      </c>
      <c r="O355" s="120">
        <v>80</v>
      </c>
      <c r="P355" s="83">
        <f t="shared" si="22"/>
        <v>0</v>
      </c>
      <c r="Q355" s="83"/>
      <c r="R355" s="550"/>
    </row>
    <row r="356" spans="1:18" x14ac:dyDescent="0.25">
      <c r="A356" s="126" t="s">
        <v>1270</v>
      </c>
      <c r="B356" s="523" t="s">
        <v>1271</v>
      </c>
      <c r="C356" s="517"/>
      <c r="D356" s="517"/>
      <c r="E356" s="100"/>
      <c r="F356" s="100"/>
      <c r="G356" s="139"/>
      <c r="H356" s="83"/>
      <c r="I356" s="83"/>
      <c r="J356" s="116"/>
      <c r="K356" s="116"/>
      <c r="L356" s="114"/>
      <c r="M356" s="83"/>
      <c r="N356" s="83"/>
      <c r="O356" s="114"/>
      <c r="P356" s="83"/>
      <c r="Q356" s="83"/>
      <c r="R356" s="550"/>
    </row>
    <row r="357" spans="1:18" ht="27" customHeight="1" x14ac:dyDescent="0.3">
      <c r="A357" s="888">
        <v>1</v>
      </c>
      <c r="B357" s="880" t="s">
        <v>9</v>
      </c>
      <c r="C357" s="502" t="s">
        <v>1272</v>
      </c>
      <c r="D357" s="502" t="s">
        <v>1273</v>
      </c>
      <c r="E357" s="150">
        <v>500</v>
      </c>
      <c r="F357" s="150">
        <v>800</v>
      </c>
      <c r="G357" s="175">
        <v>1600</v>
      </c>
      <c r="H357" s="142">
        <v>2.2999999999999998</v>
      </c>
      <c r="I357" s="143">
        <v>1150</v>
      </c>
      <c r="J357" s="116">
        <v>800</v>
      </c>
      <c r="K357" s="116"/>
      <c r="L357" s="120">
        <v>1300</v>
      </c>
      <c r="M357" s="83">
        <f t="shared" si="20"/>
        <v>13.043478260869565</v>
      </c>
      <c r="N357" s="83">
        <f t="shared" si="21"/>
        <v>62.5</v>
      </c>
      <c r="O357" s="120">
        <v>1300</v>
      </c>
      <c r="P357" s="83">
        <f t="shared" si="22"/>
        <v>160</v>
      </c>
      <c r="Q357" s="83"/>
      <c r="R357" s="550"/>
    </row>
    <row r="358" spans="1:18" ht="25.5" customHeight="1" x14ac:dyDescent="0.3">
      <c r="A358" s="911"/>
      <c r="B358" s="881"/>
      <c r="C358" s="503" t="s">
        <v>1274</v>
      </c>
      <c r="D358" s="503" t="s">
        <v>1275</v>
      </c>
      <c r="E358" s="98">
        <v>1000</v>
      </c>
      <c r="F358" s="98">
        <v>1200</v>
      </c>
      <c r="G358" s="133">
        <v>2700</v>
      </c>
      <c r="H358" s="131">
        <v>4.3</v>
      </c>
      <c r="I358" s="83">
        <v>4300</v>
      </c>
      <c r="J358" s="116">
        <v>1600</v>
      </c>
      <c r="K358" s="116"/>
      <c r="L358" s="120">
        <v>2000</v>
      </c>
      <c r="M358" s="83">
        <f t="shared" si="20"/>
        <v>-53.488372093023251</v>
      </c>
      <c r="N358" s="83">
        <f t="shared" si="21"/>
        <v>25</v>
      </c>
      <c r="O358" s="120">
        <v>2000</v>
      </c>
      <c r="P358" s="83">
        <f t="shared" si="22"/>
        <v>100</v>
      </c>
      <c r="Q358" s="83"/>
      <c r="R358" s="550"/>
    </row>
    <row r="359" spans="1:18" ht="27" customHeight="1" x14ac:dyDescent="0.3">
      <c r="A359" s="911"/>
      <c r="B359" s="881"/>
      <c r="C359" s="503" t="s">
        <v>1275</v>
      </c>
      <c r="D359" s="503" t="s">
        <v>1276</v>
      </c>
      <c r="E359" s="104">
        <v>500</v>
      </c>
      <c r="F359" s="104">
        <v>600</v>
      </c>
      <c r="G359" s="133">
        <v>1200</v>
      </c>
      <c r="H359" s="131">
        <v>2.2999999999999998</v>
      </c>
      <c r="I359" s="83">
        <v>1150</v>
      </c>
      <c r="J359" s="116">
        <v>720</v>
      </c>
      <c r="K359" s="116"/>
      <c r="L359" s="120">
        <v>1300</v>
      </c>
      <c r="M359" s="83">
        <f t="shared" si="20"/>
        <v>13.043478260869565</v>
      </c>
      <c r="N359" s="83">
        <f t="shared" si="21"/>
        <v>80.555555555555557</v>
      </c>
      <c r="O359" s="120">
        <v>1300</v>
      </c>
      <c r="P359" s="83">
        <f t="shared" si="22"/>
        <v>160</v>
      </c>
      <c r="Q359" s="83"/>
      <c r="R359" s="550"/>
    </row>
    <row r="360" spans="1:18" ht="27.75" customHeight="1" x14ac:dyDescent="0.3">
      <c r="A360" s="911"/>
      <c r="B360" s="881"/>
      <c r="C360" s="503" t="s">
        <v>1276</v>
      </c>
      <c r="D360" s="503" t="s">
        <v>1277</v>
      </c>
      <c r="E360" s="104">
        <v>900</v>
      </c>
      <c r="F360" s="104">
        <v>1000</v>
      </c>
      <c r="G360" s="133">
        <v>2200</v>
      </c>
      <c r="H360" s="131">
        <v>1.8</v>
      </c>
      <c r="I360" s="83">
        <v>1620</v>
      </c>
      <c r="J360" s="116">
        <v>1300</v>
      </c>
      <c r="K360" s="116"/>
      <c r="L360" s="120">
        <v>1500</v>
      </c>
      <c r="M360" s="83">
        <f t="shared" si="20"/>
        <v>-7.4074074074074066</v>
      </c>
      <c r="N360" s="83">
        <f t="shared" si="21"/>
        <v>15.384615384615385</v>
      </c>
      <c r="O360" s="120">
        <v>1500</v>
      </c>
      <c r="P360" s="83">
        <f t="shared" si="22"/>
        <v>66.666666666666657</v>
      </c>
      <c r="Q360" s="83"/>
      <c r="R360" s="550"/>
    </row>
    <row r="361" spans="1:18" ht="27.75" customHeight="1" x14ac:dyDescent="0.3">
      <c r="A361" s="889"/>
      <c r="B361" s="882"/>
      <c r="C361" s="503" t="s">
        <v>1277</v>
      </c>
      <c r="D361" s="503" t="s">
        <v>1278</v>
      </c>
      <c r="E361" s="104">
        <v>450</v>
      </c>
      <c r="F361" s="104">
        <v>700</v>
      </c>
      <c r="G361" s="133">
        <v>2000</v>
      </c>
      <c r="H361" s="131">
        <v>2.1</v>
      </c>
      <c r="I361" s="83">
        <v>945</v>
      </c>
      <c r="J361" s="116">
        <v>900</v>
      </c>
      <c r="K361" s="116"/>
      <c r="L361" s="120">
        <v>1300</v>
      </c>
      <c r="M361" s="83">
        <f t="shared" si="20"/>
        <v>37.566137566137563</v>
      </c>
      <c r="N361" s="83">
        <f t="shared" si="21"/>
        <v>44.444444444444443</v>
      </c>
      <c r="O361" s="120">
        <v>1300</v>
      </c>
      <c r="P361" s="83">
        <f t="shared" si="22"/>
        <v>188.88888888888889</v>
      </c>
      <c r="Q361" s="83"/>
      <c r="R361" s="550"/>
    </row>
    <row r="362" spans="1:18" ht="24" customHeight="1" x14ac:dyDescent="0.3">
      <c r="A362" s="505">
        <v>2</v>
      </c>
      <c r="B362" s="886" t="s">
        <v>1279</v>
      </c>
      <c r="C362" s="890"/>
      <c r="D362" s="887"/>
      <c r="E362" s="104"/>
      <c r="F362" s="104"/>
      <c r="G362" s="133"/>
      <c r="H362" s="131"/>
      <c r="I362" s="83"/>
      <c r="J362" s="116"/>
      <c r="K362" s="116"/>
      <c r="L362" s="120"/>
      <c r="M362" s="83"/>
      <c r="N362" s="83"/>
      <c r="O362" s="120"/>
      <c r="P362" s="83"/>
      <c r="Q362" s="83"/>
      <c r="R362" s="550"/>
    </row>
    <row r="363" spans="1:18" x14ac:dyDescent="0.3">
      <c r="A363" s="888" t="s">
        <v>237</v>
      </c>
      <c r="B363" s="880" t="s">
        <v>1012</v>
      </c>
      <c r="C363" s="503" t="s">
        <v>496</v>
      </c>
      <c r="D363" s="503" t="s">
        <v>1280</v>
      </c>
      <c r="E363" s="104">
        <v>350</v>
      </c>
      <c r="F363" s="104">
        <v>420</v>
      </c>
      <c r="G363" s="133">
        <v>600</v>
      </c>
      <c r="H363" s="131">
        <v>1.6</v>
      </c>
      <c r="I363" s="83">
        <v>560</v>
      </c>
      <c r="J363" s="116">
        <v>420</v>
      </c>
      <c r="K363" s="116"/>
      <c r="L363" s="120">
        <v>600</v>
      </c>
      <c r="M363" s="83">
        <f t="shared" si="20"/>
        <v>7.1428571428571423</v>
      </c>
      <c r="N363" s="83">
        <f t="shared" si="21"/>
        <v>42.857142857142854</v>
      </c>
      <c r="O363" s="120">
        <v>600</v>
      </c>
      <c r="P363" s="83">
        <f t="shared" si="22"/>
        <v>71.428571428571431</v>
      </c>
      <c r="Q363" s="83"/>
      <c r="R363" s="550"/>
    </row>
    <row r="364" spans="1:18" x14ac:dyDescent="0.3">
      <c r="A364" s="911"/>
      <c r="B364" s="881"/>
      <c r="C364" s="503" t="s">
        <v>1280</v>
      </c>
      <c r="D364" s="503" t="s">
        <v>1281</v>
      </c>
      <c r="E364" s="104">
        <v>200</v>
      </c>
      <c r="F364" s="104">
        <v>250</v>
      </c>
      <c r="G364" s="133">
        <v>350</v>
      </c>
      <c r="H364" s="131">
        <v>2.5</v>
      </c>
      <c r="I364" s="83">
        <v>500</v>
      </c>
      <c r="J364" s="116">
        <v>250</v>
      </c>
      <c r="K364" s="116"/>
      <c r="L364" s="120">
        <v>450</v>
      </c>
      <c r="M364" s="83">
        <f t="shared" si="20"/>
        <v>-10</v>
      </c>
      <c r="N364" s="83">
        <f t="shared" si="21"/>
        <v>80</v>
      </c>
      <c r="O364" s="120">
        <v>450</v>
      </c>
      <c r="P364" s="83">
        <f t="shared" si="22"/>
        <v>125</v>
      </c>
      <c r="Q364" s="83"/>
      <c r="R364" s="550"/>
    </row>
    <row r="365" spans="1:18" x14ac:dyDescent="0.3">
      <c r="A365" s="889"/>
      <c r="B365" s="882"/>
      <c r="C365" s="503" t="s">
        <v>1281</v>
      </c>
      <c r="D365" s="503" t="s">
        <v>1282</v>
      </c>
      <c r="E365" s="104">
        <v>100</v>
      </c>
      <c r="F365" s="104">
        <v>100</v>
      </c>
      <c r="G365" s="133">
        <v>100</v>
      </c>
      <c r="H365" s="131">
        <v>2.5</v>
      </c>
      <c r="I365" s="83">
        <v>250</v>
      </c>
      <c r="J365" s="116">
        <v>100</v>
      </c>
      <c r="K365" s="116"/>
      <c r="L365" s="120">
        <v>300</v>
      </c>
      <c r="M365" s="83">
        <f t="shared" si="20"/>
        <v>20</v>
      </c>
      <c r="N365" s="83">
        <f t="shared" si="21"/>
        <v>200</v>
      </c>
      <c r="O365" s="120">
        <v>300</v>
      </c>
      <c r="P365" s="83">
        <f t="shared" si="22"/>
        <v>200</v>
      </c>
      <c r="Q365" s="83"/>
      <c r="R365" s="550"/>
    </row>
    <row r="366" spans="1:18" ht="48" customHeight="1" x14ac:dyDescent="0.3">
      <c r="A366" s="888" t="s">
        <v>238</v>
      </c>
      <c r="B366" s="880" t="s">
        <v>1283</v>
      </c>
      <c r="C366" s="503" t="s">
        <v>496</v>
      </c>
      <c r="D366" s="503" t="s">
        <v>1284</v>
      </c>
      <c r="E366" s="104">
        <v>240</v>
      </c>
      <c r="F366" s="104">
        <v>560</v>
      </c>
      <c r="G366" s="133">
        <v>800</v>
      </c>
      <c r="H366" s="131">
        <v>6.9</v>
      </c>
      <c r="I366" s="83">
        <v>1656</v>
      </c>
      <c r="J366" s="116">
        <v>560</v>
      </c>
      <c r="K366" s="116"/>
      <c r="L366" s="120"/>
      <c r="M366" s="83"/>
      <c r="N366" s="83"/>
      <c r="O366" s="120"/>
      <c r="P366" s="83">
        <f t="shared" si="22"/>
        <v>-100</v>
      </c>
      <c r="Q366" s="83"/>
      <c r="R366" s="550"/>
    </row>
    <row r="367" spans="1:18" x14ac:dyDescent="0.3">
      <c r="A367" s="911"/>
      <c r="B367" s="881"/>
      <c r="C367" s="503"/>
      <c r="D367" s="521" t="s">
        <v>39</v>
      </c>
      <c r="E367" s="104">
        <v>240</v>
      </c>
      <c r="F367" s="104">
        <v>560</v>
      </c>
      <c r="G367" s="133">
        <v>800</v>
      </c>
      <c r="H367" s="131">
        <v>6.9</v>
      </c>
      <c r="I367" s="83">
        <v>1656</v>
      </c>
      <c r="J367" s="116"/>
      <c r="K367" s="116"/>
      <c r="L367" s="120">
        <v>700</v>
      </c>
      <c r="M367" s="83">
        <f t="shared" si="20"/>
        <v>-57.729468599033815</v>
      </c>
      <c r="N367" s="83"/>
      <c r="O367" s="120">
        <v>700</v>
      </c>
      <c r="P367" s="83">
        <f t="shared" si="22"/>
        <v>191.66666666666669</v>
      </c>
      <c r="Q367" s="83"/>
      <c r="R367" s="550"/>
    </row>
    <row r="368" spans="1:18" x14ac:dyDescent="0.3">
      <c r="A368" s="911"/>
      <c r="B368" s="881"/>
      <c r="C368" s="503"/>
      <c r="D368" s="521" t="s">
        <v>1010</v>
      </c>
      <c r="E368" s="104"/>
      <c r="F368" s="104">
        <v>560</v>
      </c>
      <c r="G368" s="133">
        <v>800</v>
      </c>
      <c r="H368" s="131">
        <v>6.9</v>
      </c>
      <c r="I368" s="83">
        <v>1656</v>
      </c>
      <c r="J368" s="116"/>
      <c r="K368" s="116"/>
      <c r="L368" s="120">
        <v>500</v>
      </c>
      <c r="M368" s="83">
        <f t="shared" si="20"/>
        <v>-69.806763285024147</v>
      </c>
      <c r="N368" s="83"/>
      <c r="O368" s="120">
        <v>500</v>
      </c>
      <c r="P368" s="83"/>
      <c r="Q368" s="83"/>
      <c r="R368" s="550"/>
    </row>
    <row r="369" spans="1:18" ht="47.25" customHeight="1" x14ac:dyDescent="0.3">
      <c r="A369" s="911"/>
      <c r="B369" s="881"/>
      <c r="C369" s="503" t="s">
        <v>1284</v>
      </c>
      <c r="D369" s="503" t="s">
        <v>1285</v>
      </c>
      <c r="E369" s="104">
        <v>150</v>
      </c>
      <c r="F369" s="104">
        <v>230</v>
      </c>
      <c r="G369" s="133">
        <v>320</v>
      </c>
      <c r="H369" s="131">
        <v>3.4</v>
      </c>
      <c r="I369" s="83">
        <v>510</v>
      </c>
      <c r="J369" s="116">
        <v>230</v>
      </c>
      <c r="K369" s="116"/>
      <c r="L369" s="120">
        <v>300</v>
      </c>
      <c r="M369" s="83">
        <f t="shared" si="20"/>
        <v>-41.17647058823529</v>
      </c>
      <c r="N369" s="83">
        <f t="shared" si="21"/>
        <v>30.434782608695656</v>
      </c>
      <c r="O369" s="120">
        <v>300</v>
      </c>
      <c r="P369" s="83">
        <f t="shared" si="22"/>
        <v>100</v>
      </c>
      <c r="Q369" s="83"/>
      <c r="R369" s="550"/>
    </row>
    <row r="370" spans="1:18" x14ac:dyDescent="0.3">
      <c r="A370" s="911"/>
      <c r="B370" s="881"/>
      <c r="C370" s="503" t="s">
        <v>1285</v>
      </c>
      <c r="D370" s="503" t="s">
        <v>1286</v>
      </c>
      <c r="E370" s="104">
        <v>100</v>
      </c>
      <c r="F370" s="104">
        <v>210</v>
      </c>
      <c r="G370" s="133">
        <v>300</v>
      </c>
      <c r="H370" s="131">
        <v>2.7</v>
      </c>
      <c r="I370" s="83">
        <v>270</v>
      </c>
      <c r="J370" s="116">
        <v>210</v>
      </c>
      <c r="K370" s="116"/>
      <c r="L370" s="120">
        <v>200</v>
      </c>
      <c r="M370" s="83">
        <f t="shared" si="20"/>
        <v>-25.925925925925924</v>
      </c>
      <c r="N370" s="83">
        <f t="shared" si="21"/>
        <v>-4.7619047619047619</v>
      </c>
      <c r="O370" s="120">
        <v>200</v>
      </c>
      <c r="P370" s="83">
        <f t="shared" si="22"/>
        <v>100</v>
      </c>
      <c r="Q370" s="83"/>
      <c r="R370" s="550"/>
    </row>
    <row r="371" spans="1:18" ht="37.5" x14ac:dyDescent="0.25">
      <c r="A371" s="911"/>
      <c r="B371" s="881"/>
      <c r="C371" s="503" t="s">
        <v>1287</v>
      </c>
      <c r="D371" s="503" t="s">
        <v>1288</v>
      </c>
      <c r="E371" s="104">
        <v>150</v>
      </c>
      <c r="F371" s="104">
        <v>260</v>
      </c>
      <c r="G371" s="113">
        <v>360</v>
      </c>
      <c r="H371" s="131">
        <v>2.1</v>
      </c>
      <c r="I371" s="83">
        <v>315</v>
      </c>
      <c r="J371" s="116">
        <v>260</v>
      </c>
      <c r="K371" s="116"/>
      <c r="L371" s="120">
        <v>300</v>
      </c>
      <c r="M371" s="83">
        <f t="shared" si="20"/>
        <v>-4.7619047619047619</v>
      </c>
      <c r="N371" s="83">
        <f t="shared" si="21"/>
        <v>15.384615384615385</v>
      </c>
      <c r="O371" s="120">
        <v>300</v>
      </c>
      <c r="P371" s="83">
        <f t="shared" si="22"/>
        <v>100</v>
      </c>
      <c r="Q371" s="83"/>
      <c r="R371" s="550"/>
    </row>
    <row r="372" spans="1:18" x14ac:dyDescent="0.3">
      <c r="A372" s="889"/>
      <c r="B372" s="882"/>
      <c r="C372" s="503" t="s">
        <v>1289</v>
      </c>
      <c r="D372" s="503" t="s">
        <v>1290</v>
      </c>
      <c r="E372" s="104"/>
      <c r="F372" s="104">
        <v>280</v>
      </c>
      <c r="G372" s="133">
        <v>400</v>
      </c>
      <c r="H372" s="131"/>
      <c r="I372" s="83"/>
      <c r="J372" s="116">
        <v>280</v>
      </c>
      <c r="K372" s="116"/>
      <c r="L372" s="120">
        <v>200</v>
      </c>
      <c r="M372" s="83"/>
      <c r="N372" s="83">
        <f t="shared" si="21"/>
        <v>-28.571428571428569</v>
      </c>
      <c r="O372" s="120">
        <v>200</v>
      </c>
      <c r="P372" s="83"/>
      <c r="Q372" s="83"/>
      <c r="R372" s="503" t="s">
        <v>131</v>
      </c>
    </row>
    <row r="373" spans="1:18" x14ac:dyDescent="0.3">
      <c r="A373" s="888" t="s">
        <v>239</v>
      </c>
      <c r="B373" s="880" t="s">
        <v>1291</v>
      </c>
      <c r="C373" s="503" t="s">
        <v>496</v>
      </c>
      <c r="D373" s="503" t="s">
        <v>1292</v>
      </c>
      <c r="E373" s="104">
        <v>250</v>
      </c>
      <c r="F373" s="104">
        <v>300</v>
      </c>
      <c r="G373" s="133">
        <v>1000</v>
      </c>
      <c r="H373" s="131">
        <v>3.3</v>
      </c>
      <c r="I373" s="83">
        <v>825</v>
      </c>
      <c r="J373" s="116">
        <v>500</v>
      </c>
      <c r="K373" s="116"/>
      <c r="L373" s="114">
        <v>500</v>
      </c>
      <c r="M373" s="83">
        <f t="shared" si="20"/>
        <v>-39.393939393939391</v>
      </c>
      <c r="N373" s="83">
        <f t="shared" si="21"/>
        <v>0</v>
      </c>
      <c r="O373" s="114">
        <v>500</v>
      </c>
      <c r="P373" s="83">
        <f t="shared" si="22"/>
        <v>100</v>
      </c>
      <c r="Q373" s="83"/>
      <c r="R373" s="550"/>
    </row>
    <row r="374" spans="1:18" x14ac:dyDescent="0.3">
      <c r="A374" s="911"/>
      <c r="B374" s="881"/>
      <c r="C374" s="503" t="s">
        <v>1292</v>
      </c>
      <c r="D374" s="503" t="s">
        <v>1293</v>
      </c>
      <c r="E374" s="104">
        <v>150</v>
      </c>
      <c r="F374" s="104">
        <v>350</v>
      </c>
      <c r="G374" s="133">
        <v>500</v>
      </c>
      <c r="H374" s="131">
        <v>3.4</v>
      </c>
      <c r="I374" s="83">
        <v>510</v>
      </c>
      <c r="J374" s="116">
        <v>350</v>
      </c>
      <c r="K374" s="116"/>
      <c r="L374" s="114">
        <v>350</v>
      </c>
      <c r="M374" s="83">
        <f t="shared" si="20"/>
        <v>-31.372549019607842</v>
      </c>
      <c r="N374" s="83">
        <f t="shared" si="21"/>
        <v>0</v>
      </c>
      <c r="O374" s="114">
        <v>350</v>
      </c>
      <c r="P374" s="83">
        <f t="shared" si="22"/>
        <v>133.33333333333331</v>
      </c>
      <c r="Q374" s="83"/>
      <c r="R374" s="550"/>
    </row>
    <row r="375" spans="1:18" ht="18.75" customHeight="1" x14ac:dyDescent="0.3">
      <c r="A375" s="911"/>
      <c r="B375" s="881"/>
      <c r="C375" s="503" t="s">
        <v>1293</v>
      </c>
      <c r="D375" s="503" t="s">
        <v>1294</v>
      </c>
      <c r="E375" s="104">
        <v>100</v>
      </c>
      <c r="F375" s="104">
        <v>310</v>
      </c>
      <c r="G375" s="133">
        <v>440</v>
      </c>
      <c r="H375" s="131">
        <v>1.7</v>
      </c>
      <c r="I375" s="83">
        <v>170</v>
      </c>
      <c r="J375" s="116">
        <v>310</v>
      </c>
      <c r="K375" s="116"/>
      <c r="L375" s="120">
        <v>300</v>
      </c>
      <c r="M375" s="83">
        <f t="shared" si="20"/>
        <v>76.470588235294116</v>
      </c>
      <c r="N375" s="83">
        <f t="shared" si="21"/>
        <v>-3.225806451612903</v>
      </c>
      <c r="O375" s="120">
        <v>300</v>
      </c>
      <c r="P375" s="83">
        <f t="shared" si="22"/>
        <v>200</v>
      </c>
      <c r="Q375" s="83"/>
      <c r="R375" s="550"/>
    </row>
    <row r="376" spans="1:18" x14ac:dyDescent="0.3">
      <c r="A376" s="911"/>
      <c r="B376" s="881"/>
      <c r="C376" s="503" t="s">
        <v>1294</v>
      </c>
      <c r="D376" s="503" t="s">
        <v>1295</v>
      </c>
      <c r="E376" s="104"/>
      <c r="F376" s="104">
        <v>210</v>
      </c>
      <c r="G376" s="133">
        <v>300</v>
      </c>
      <c r="H376" s="131"/>
      <c r="I376" s="83"/>
      <c r="J376" s="116">
        <v>210</v>
      </c>
      <c r="K376" s="116"/>
      <c r="L376" s="120">
        <v>250</v>
      </c>
      <c r="M376" s="83"/>
      <c r="N376" s="83">
        <f t="shared" si="21"/>
        <v>19.047619047619047</v>
      </c>
      <c r="O376" s="120">
        <v>250</v>
      </c>
      <c r="P376" s="83"/>
      <c r="Q376" s="83"/>
      <c r="R376" s="554"/>
    </row>
    <row r="377" spans="1:18" x14ac:dyDescent="0.3">
      <c r="A377" s="889"/>
      <c r="B377" s="882"/>
      <c r="C377" s="503" t="s">
        <v>1292</v>
      </c>
      <c r="D377" s="503" t="s">
        <v>1296</v>
      </c>
      <c r="E377" s="104">
        <v>100</v>
      </c>
      <c r="F377" s="104">
        <v>140</v>
      </c>
      <c r="G377" s="133">
        <v>200</v>
      </c>
      <c r="H377" s="131">
        <v>3.8</v>
      </c>
      <c r="I377" s="83">
        <v>380</v>
      </c>
      <c r="J377" s="116">
        <v>140</v>
      </c>
      <c r="K377" s="116"/>
      <c r="L377" s="120">
        <v>200</v>
      </c>
      <c r="M377" s="83">
        <f t="shared" si="20"/>
        <v>-47.368421052631575</v>
      </c>
      <c r="N377" s="83">
        <f t="shared" si="21"/>
        <v>42.857142857142854</v>
      </c>
      <c r="O377" s="120">
        <v>200</v>
      </c>
      <c r="P377" s="83">
        <f t="shared" si="22"/>
        <v>100</v>
      </c>
      <c r="Q377" s="83"/>
      <c r="R377" s="550"/>
    </row>
    <row r="378" spans="1:18" ht="18.75" customHeight="1" x14ac:dyDescent="0.3">
      <c r="A378" s="505" t="s">
        <v>500</v>
      </c>
      <c r="B378" s="508" t="s">
        <v>1297</v>
      </c>
      <c r="C378" s="503" t="s">
        <v>1298</v>
      </c>
      <c r="D378" s="503" t="s">
        <v>1299</v>
      </c>
      <c r="E378" s="104">
        <v>200</v>
      </c>
      <c r="F378" s="104">
        <v>180</v>
      </c>
      <c r="G378" s="133">
        <v>250</v>
      </c>
      <c r="H378" s="131">
        <v>2.1</v>
      </c>
      <c r="I378" s="83">
        <v>420</v>
      </c>
      <c r="J378" s="116">
        <v>200</v>
      </c>
      <c r="K378" s="116"/>
      <c r="L378" s="120">
        <v>300</v>
      </c>
      <c r="M378" s="83">
        <f t="shared" si="20"/>
        <v>-28.571428571428569</v>
      </c>
      <c r="N378" s="83">
        <f t="shared" si="21"/>
        <v>50</v>
      </c>
      <c r="O378" s="120">
        <v>300</v>
      </c>
      <c r="P378" s="83">
        <f t="shared" si="22"/>
        <v>50</v>
      </c>
      <c r="Q378" s="83"/>
      <c r="R378" s="550"/>
    </row>
    <row r="379" spans="1:18" x14ac:dyDescent="0.3">
      <c r="A379" s="883" t="s">
        <v>504</v>
      </c>
      <c r="B379" s="880" t="s">
        <v>1300</v>
      </c>
      <c r="C379" s="503" t="s">
        <v>1301</v>
      </c>
      <c r="D379" s="503" t="s">
        <v>1299</v>
      </c>
      <c r="E379" s="104">
        <v>150</v>
      </c>
      <c r="F379" s="104">
        <v>250</v>
      </c>
      <c r="G379" s="133">
        <v>350</v>
      </c>
      <c r="H379" s="131">
        <v>2.1</v>
      </c>
      <c r="I379" s="83">
        <v>315</v>
      </c>
      <c r="J379" s="116">
        <v>250</v>
      </c>
      <c r="K379" s="116"/>
      <c r="L379" s="120">
        <v>300</v>
      </c>
      <c r="M379" s="83">
        <f t="shared" si="20"/>
        <v>-4.7619047619047619</v>
      </c>
      <c r="N379" s="83">
        <f t="shared" si="21"/>
        <v>20</v>
      </c>
      <c r="O379" s="120">
        <v>300</v>
      </c>
      <c r="P379" s="83">
        <f t="shared" si="22"/>
        <v>100</v>
      </c>
      <c r="Q379" s="83"/>
      <c r="R379" s="550"/>
    </row>
    <row r="380" spans="1:18" x14ac:dyDescent="0.3">
      <c r="A380" s="884"/>
      <c r="B380" s="881"/>
      <c r="C380" s="503" t="s">
        <v>1299</v>
      </c>
      <c r="D380" s="503" t="s">
        <v>1302</v>
      </c>
      <c r="E380" s="104">
        <v>200</v>
      </c>
      <c r="F380" s="104">
        <v>350</v>
      </c>
      <c r="G380" s="133">
        <v>500</v>
      </c>
      <c r="H380" s="131">
        <v>2.1</v>
      </c>
      <c r="I380" s="83">
        <v>420</v>
      </c>
      <c r="J380" s="116">
        <v>350</v>
      </c>
      <c r="K380" s="116"/>
      <c r="L380" s="120">
        <v>400</v>
      </c>
      <c r="M380" s="83">
        <f t="shared" si="20"/>
        <v>-4.7619047619047619</v>
      </c>
      <c r="N380" s="83">
        <f t="shared" si="21"/>
        <v>14.285714285714285</v>
      </c>
      <c r="O380" s="120">
        <v>400</v>
      </c>
      <c r="P380" s="83">
        <f t="shared" si="22"/>
        <v>100</v>
      </c>
      <c r="Q380" s="83"/>
      <c r="R380" s="550"/>
    </row>
    <row r="381" spans="1:18" x14ac:dyDescent="0.3">
      <c r="A381" s="884"/>
      <c r="B381" s="881"/>
      <c r="C381" s="503" t="s">
        <v>1302</v>
      </c>
      <c r="D381" s="503" t="s">
        <v>1055</v>
      </c>
      <c r="E381" s="104">
        <v>100</v>
      </c>
      <c r="F381" s="104">
        <v>210</v>
      </c>
      <c r="G381" s="133">
        <v>300</v>
      </c>
      <c r="H381" s="131">
        <v>3.5</v>
      </c>
      <c r="I381" s="83">
        <v>350</v>
      </c>
      <c r="J381" s="116">
        <v>210</v>
      </c>
      <c r="K381" s="116"/>
      <c r="L381" s="120">
        <v>300</v>
      </c>
      <c r="M381" s="83">
        <f t="shared" si="20"/>
        <v>-14.285714285714285</v>
      </c>
      <c r="N381" s="83">
        <f t="shared" si="21"/>
        <v>42.857142857142854</v>
      </c>
      <c r="O381" s="120">
        <v>300</v>
      </c>
      <c r="P381" s="83">
        <f t="shared" si="22"/>
        <v>200</v>
      </c>
      <c r="Q381" s="83"/>
      <c r="R381" s="550"/>
    </row>
    <row r="382" spans="1:18" x14ac:dyDescent="0.3">
      <c r="A382" s="885"/>
      <c r="B382" s="882"/>
      <c r="C382" s="503" t="s">
        <v>1302</v>
      </c>
      <c r="D382" s="503" t="s">
        <v>1303</v>
      </c>
      <c r="E382" s="104">
        <v>110</v>
      </c>
      <c r="F382" s="104">
        <v>250</v>
      </c>
      <c r="G382" s="133">
        <v>350</v>
      </c>
      <c r="H382" s="131">
        <v>3.9</v>
      </c>
      <c r="I382" s="83">
        <v>429</v>
      </c>
      <c r="J382" s="116">
        <v>250</v>
      </c>
      <c r="K382" s="116"/>
      <c r="L382" s="120">
        <v>300</v>
      </c>
      <c r="M382" s="83">
        <f t="shared" si="20"/>
        <v>-30.069930069930066</v>
      </c>
      <c r="N382" s="83">
        <f t="shared" si="21"/>
        <v>20</v>
      </c>
      <c r="O382" s="120">
        <v>300</v>
      </c>
      <c r="P382" s="83">
        <f t="shared" si="22"/>
        <v>172.72727272727272</v>
      </c>
      <c r="Q382" s="83"/>
      <c r="R382" s="550"/>
    </row>
    <row r="383" spans="1:18" x14ac:dyDescent="0.3">
      <c r="A383" s="888" t="s">
        <v>508</v>
      </c>
      <c r="B383" s="880" t="s">
        <v>1304</v>
      </c>
      <c r="C383" s="503" t="s">
        <v>1301</v>
      </c>
      <c r="D383" s="503" t="s">
        <v>106</v>
      </c>
      <c r="E383" s="104">
        <v>100</v>
      </c>
      <c r="F383" s="104">
        <v>250</v>
      </c>
      <c r="G383" s="133">
        <v>350</v>
      </c>
      <c r="H383" s="131">
        <v>2.2999999999999998</v>
      </c>
      <c r="I383" s="83">
        <v>229.99999999999997</v>
      </c>
      <c r="J383" s="116">
        <v>250</v>
      </c>
      <c r="K383" s="116"/>
      <c r="L383" s="114">
        <v>250</v>
      </c>
      <c r="M383" s="83">
        <f t="shared" si="20"/>
        <v>8.6956521739130572</v>
      </c>
      <c r="N383" s="83">
        <f t="shared" si="21"/>
        <v>0</v>
      </c>
      <c r="O383" s="114">
        <v>250</v>
      </c>
      <c r="P383" s="83">
        <f t="shared" si="22"/>
        <v>150</v>
      </c>
      <c r="Q383" s="83"/>
      <c r="R383" s="550"/>
    </row>
    <row r="384" spans="1:18" x14ac:dyDescent="0.3">
      <c r="A384" s="911"/>
      <c r="B384" s="881"/>
      <c r="C384" s="503" t="s">
        <v>106</v>
      </c>
      <c r="D384" s="503" t="s">
        <v>1305</v>
      </c>
      <c r="E384" s="104">
        <v>100</v>
      </c>
      <c r="F384" s="104">
        <v>320</v>
      </c>
      <c r="G384" s="133">
        <v>450</v>
      </c>
      <c r="H384" s="131">
        <v>2.2999999999999998</v>
      </c>
      <c r="I384" s="83">
        <v>229.99999999999997</v>
      </c>
      <c r="J384" s="116">
        <v>320</v>
      </c>
      <c r="K384" s="116"/>
      <c r="L384" s="120">
        <v>250</v>
      </c>
      <c r="M384" s="83">
        <f t="shared" si="20"/>
        <v>8.6956521739130572</v>
      </c>
      <c r="N384" s="83">
        <f t="shared" si="21"/>
        <v>-21.875</v>
      </c>
      <c r="O384" s="120">
        <v>250</v>
      </c>
      <c r="P384" s="83">
        <f t="shared" si="22"/>
        <v>150</v>
      </c>
      <c r="Q384" s="83"/>
      <c r="R384" s="550"/>
    </row>
    <row r="385" spans="1:18" x14ac:dyDescent="0.3">
      <c r="A385" s="889"/>
      <c r="B385" s="882"/>
      <c r="C385" s="503" t="s">
        <v>1305</v>
      </c>
      <c r="D385" s="503" t="s">
        <v>1306</v>
      </c>
      <c r="E385" s="104">
        <v>100</v>
      </c>
      <c r="F385" s="104">
        <v>210</v>
      </c>
      <c r="G385" s="133">
        <v>300</v>
      </c>
      <c r="H385" s="131">
        <v>2.2999999999999998</v>
      </c>
      <c r="I385" s="83">
        <v>229.99999999999997</v>
      </c>
      <c r="J385" s="116">
        <v>210</v>
      </c>
      <c r="K385" s="116"/>
      <c r="L385" s="120">
        <v>250</v>
      </c>
      <c r="M385" s="83">
        <f t="shared" si="20"/>
        <v>8.6956521739130572</v>
      </c>
      <c r="N385" s="83">
        <f t="shared" si="21"/>
        <v>19.047619047619047</v>
      </c>
      <c r="O385" s="120">
        <v>250</v>
      </c>
      <c r="P385" s="83">
        <f t="shared" si="22"/>
        <v>150</v>
      </c>
      <c r="Q385" s="83"/>
      <c r="R385" s="550"/>
    </row>
    <row r="386" spans="1:18" s="721" customFormat="1" ht="37.5" x14ac:dyDescent="0.3">
      <c r="A386" s="702" t="s">
        <v>512</v>
      </c>
      <c r="B386" s="703" t="s">
        <v>1307</v>
      </c>
      <c r="C386" s="701" t="s">
        <v>496</v>
      </c>
      <c r="D386" s="701" t="s">
        <v>1308</v>
      </c>
      <c r="E386" s="104">
        <v>200</v>
      </c>
      <c r="F386" s="104">
        <v>320</v>
      </c>
      <c r="G386" s="133">
        <v>450</v>
      </c>
      <c r="H386" s="131">
        <v>1.6</v>
      </c>
      <c r="I386" s="83">
        <v>320</v>
      </c>
      <c r="J386" s="116">
        <v>320</v>
      </c>
      <c r="K386" s="116"/>
      <c r="L386" s="114">
        <f>E386*160%</f>
        <v>320</v>
      </c>
      <c r="M386" s="83">
        <f t="shared" si="20"/>
        <v>0</v>
      </c>
      <c r="N386" s="83">
        <f t="shared" si="21"/>
        <v>0</v>
      </c>
      <c r="O386" s="114">
        <v>320</v>
      </c>
      <c r="P386" s="83">
        <f t="shared" si="22"/>
        <v>60</v>
      </c>
      <c r="Q386" s="83"/>
      <c r="R386" s="701"/>
    </row>
    <row r="387" spans="1:18" ht="75" x14ac:dyDescent="0.3">
      <c r="A387" s="505" t="s">
        <v>515</v>
      </c>
      <c r="B387" s="508" t="s">
        <v>1309</v>
      </c>
      <c r="C387" s="503" t="s">
        <v>893</v>
      </c>
      <c r="D387" s="503" t="s">
        <v>106</v>
      </c>
      <c r="E387" s="104"/>
      <c r="F387" s="104">
        <v>200</v>
      </c>
      <c r="G387" s="133">
        <v>350</v>
      </c>
      <c r="H387" s="131"/>
      <c r="I387" s="83"/>
      <c r="J387" s="116">
        <v>210</v>
      </c>
      <c r="K387" s="116"/>
      <c r="L387" s="120">
        <v>250</v>
      </c>
      <c r="M387" s="83"/>
      <c r="N387" s="83">
        <f t="shared" si="21"/>
        <v>19.047619047619047</v>
      </c>
      <c r="O387" s="120">
        <v>250</v>
      </c>
      <c r="P387" s="83"/>
      <c r="Q387" s="83"/>
      <c r="R387" s="554"/>
    </row>
    <row r="388" spans="1:18" ht="37.5" x14ac:dyDescent="0.3">
      <c r="A388" s="505" t="s">
        <v>518</v>
      </c>
      <c r="B388" s="508" t="s">
        <v>1310</v>
      </c>
      <c r="C388" s="503" t="s">
        <v>496</v>
      </c>
      <c r="D388" s="503" t="s">
        <v>1311</v>
      </c>
      <c r="E388" s="104">
        <v>150</v>
      </c>
      <c r="F388" s="104">
        <v>210</v>
      </c>
      <c r="G388" s="133">
        <v>300</v>
      </c>
      <c r="H388" s="131">
        <v>1.5</v>
      </c>
      <c r="I388" s="83">
        <v>225</v>
      </c>
      <c r="J388" s="116">
        <v>210</v>
      </c>
      <c r="K388" s="116"/>
      <c r="L388" s="120">
        <v>300</v>
      </c>
      <c r="M388" s="83">
        <f t="shared" si="20"/>
        <v>33.333333333333329</v>
      </c>
      <c r="N388" s="83">
        <f t="shared" si="21"/>
        <v>42.857142857142854</v>
      </c>
      <c r="O388" s="120">
        <v>300</v>
      </c>
      <c r="P388" s="83">
        <f t="shared" si="22"/>
        <v>100</v>
      </c>
      <c r="Q388" s="83"/>
      <c r="R388" s="550"/>
    </row>
    <row r="389" spans="1:18" ht="18.75" customHeight="1" x14ac:dyDescent="0.3">
      <c r="A389" s="505">
        <v>3</v>
      </c>
      <c r="B389" s="507" t="s">
        <v>45</v>
      </c>
      <c r="C389" s="507"/>
      <c r="D389" s="508"/>
      <c r="E389" s="104">
        <v>80</v>
      </c>
      <c r="F389" s="104">
        <v>130</v>
      </c>
      <c r="G389" s="133">
        <v>140</v>
      </c>
      <c r="H389" s="131">
        <v>2.5</v>
      </c>
      <c r="I389" s="83">
        <v>200</v>
      </c>
      <c r="J389" s="116">
        <v>130</v>
      </c>
      <c r="K389" s="116"/>
      <c r="L389" s="120">
        <v>150</v>
      </c>
      <c r="M389" s="83">
        <f t="shared" si="20"/>
        <v>-25</v>
      </c>
      <c r="N389" s="83">
        <f t="shared" si="21"/>
        <v>15.384615384615385</v>
      </c>
      <c r="O389" s="120">
        <v>80</v>
      </c>
      <c r="P389" s="83">
        <f t="shared" si="22"/>
        <v>0</v>
      </c>
      <c r="Q389" s="83"/>
      <c r="R389" s="550"/>
    </row>
    <row r="390" spans="1:18" s="191" customFormat="1" x14ac:dyDescent="0.3">
      <c r="A390" s="187" t="s">
        <v>1315</v>
      </c>
      <c r="B390" s="188" t="s">
        <v>1316</v>
      </c>
      <c r="C390" s="519"/>
      <c r="D390" s="519"/>
      <c r="E390" s="189"/>
      <c r="F390" s="189"/>
      <c r="G390" s="189"/>
      <c r="H390" s="96"/>
      <c r="I390" s="96"/>
      <c r="J390" s="96"/>
      <c r="K390" s="96"/>
      <c r="L390" s="96"/>
      <c r="M390" s="83"/>
      <c r="N390" s="83"/>
      <c r="O390" s="96"/>
      <c r="P390" s="83"/>
      <c r="Q390" s="83"/>
      <c r="R390" s="518"/>
    </row>
    <row r="391" spans="1:18" s="191" customFormat="1" x14ac:dyDescent="0.3">
      <c r="A391" s="108" t="s">
        <v>1317</v>
      </c>
      <c r="B391" s="520" t="s">
        <v>1448</v>
      </c>
      <c r="C391" s="520"/>
      <c r="D391" s="520"/>
      <c r="E391" s="110"/>
      <c r="F391" s="110"/>
      <c r="G391" s="110"/>
      <c r="H391" s="83"/>
      <c r="I391" s="83"/>
      <c r="J391" s="83"/>
      <c r="K391" s="83"/>
      <c r="L391" s="83"/>
      <c r="M391" s="83"/>
      <c r="N391" s="83"/>
      <c r="O391" s="83"/>
      <c r="P391" s="83"/>
      <c r="Q391" s="83"/>
      <c r="R391" s="520"/>
    </row>
    <row r="392" spans="1:18" s="191" customFormat="1" x14ac:dyDescent="0.3">
      <c r="A392" s="897">
        <v>1</v>
      </c>
      <c r="B392" s="894" t="s">
        <v>9</v>
      </c>
      <c r="C392" s="511" t="s">
        <v>1449</v>
      </c>
      <c r="D392" s="511" t="s">
        <v>1450</v>
      </c>
      <c r="E392" s="114">
        <v>750</v>
      </c>
      <c r="F392" s="114">
        <v>2250</v>
      </c>
      <c r="G392" s="114">
        <v>4500</v>
      </c>
      <c r="H392" s="117">
        <v>3.3</v>
      </c>
      <c r="I392" s="189">
        <v>2475</v>
      </c>
      <c r="J392" s="114">
        <v>2700</v>
      </c>
      <c r="K392" s="114"/>
      <c r="L392" s="198">
        <v>2500</v>
      </c>
      <c r="M392" s="83">
        <f t="shared" si="20"/>
        <v>1.0101010101010102</v>
      </c>
      <c r="N392" s="83">
        <f t="shared" si="21"/>
        <v>-7.4074074074074066</v>
      </c>
      <c r="O392" s="198">
        <v>2500</v>
      </c>
      <c r="P392" s="83">
        <f t="shared" si="22"/>
        <v>233.33333333333334</v>
      </c>
      <c r="Q392" s="83"/>
      <c r="R392" s="550"/>
    </row>
    <row r="393" spans="1:18" s="191" customFormat="1" x14ac:dyDescent="0.3">
      <c r="A393" s="898"/>
      <c r="B393" s="895"/>
      <c r="C393" s="511" t="s">
        <v>1451</v>
      </c>
      <c r="D393" s="511" t="s">
        <v>1452</v>
      </c>
      <c r="E393" s="114">
        <v>530</v>
      </c>
      <c r="F393" s="114">
        <v>2000</v>
      </c>
      <c r="G393" s="114">
        <v>4000</v>
      </c>
      <c r="H393" s="117">
        <v>1.5</v>
      </c>
      <c r="I393" s="189">
        <v>795</v>
      </c>
      <c r="J393" s="114">
        <v>2400</v>
      </c>
      <c r="K393" s="114"/>
      <c r="L393" s="198">
        <v>1700</v>
      </c>
      <c r="M393" s="83">
        <f t="shared" si="20"/>
        <v>113.83647798742138</v>
      </c>
      <c r="N393" s="83">
        <f t="shared" si="21"/>
        <v>-29.166666666666668</v>
      </c>
      <c r="O393" s="198">
        <v>1700</v>
      </c>
      <c r="P393" s="83">
        <f t="shared" si="22"/>
        <v>220.75471698113211</v>
      </c>
      <c r="Q393" s="83"/>
      <c r="R393" s="550"/>
    </row>
    <row r="394" spans="1:18" s="191" customFormat="1" x14ac:dyDescent="0.3">
      <c r="A394" s="898"/>
      <c r="B394" s="895"/>
      <c r="C394" s="511" t="s">
        <v>1452</v>
      </c>
      <c r="D394" s="511" t="s">
        <v>1453</v>
      </c>
      <c r="E394" s="114">
        <v>750</v>
      </c>
      <c r="F394" s="114">
        <v>1500</v>
      </c>
      <c r="G394" s="114">
        <v>4000</v>
      </c>
      <c r="H394" s="117">
        <v>2.5</v>
      </c>
      <c r="I394" s="189">
        <v>1875</v>
      </c>
      <c r="J394" s="114">
        <v>2400</v>
      </c>
      <c r="K394" s="114"/>
      <c r="L394" s="198">
        <v>1800</v>
      </c>
      <c r="M394" s="83">
        <f t="shared" si="20"/>
        <v>-4</v>
      </c>
      <c r="N394" s="83">
        <f t="shared" si="21"/>
        <v>-25</v>
      </c>
      <c r="O394" s="198">
        <v>1800</v>
      </c>
      <c r="P394" s="83">
        <f t="shared" si="22"/>
        <v>140</v>
      </c>
      <c r="Q394" s="83"/>
      <c r="R394" s="550"/>
    </row>
    <row r="395" spans="1:18" s="191" customFormat="1" x14ac:dyDescent="0.3">
      <c r="A395" s="898"/>
      <c r="B395" s="895"/>
      <c r="C395" s="511" t="s">
        <v>1453</v>
      </c>
      <c r="D395" s="511" t="s">
        <v>1454</v>
      </c>
      <c r="E395" s="114"/>
      <c r="F395" s="114"/>
      <c r="G395" s="114"/>
      <c r="H395" s="117"/>
      <c r="I395" s="189"/>
      <c r="J395" s="114"/>
      <c r="K395" s="114"/>
      <c r="L395" s="198"/>
      <c r="M395" s="83"/>
      <c r="N395" s="83"/>
      <c r="O395" s="198"/>
      <c r="P395" s="83"/>
      <c r="Q395" s="83"/>
      <c r="R395" s="511"/>
    </row>
    <row r="396" spans="1:18" s="191" customFormat="1" x14ac:dyDescent="0.3">
      <c r="A396" s="898"/>
      <c r="B396" s="895"/>
      <c r="C396" s="544"/>
      <c r="D396" s="544" t="s">
        <v>39</v>
      </c>
      <c r="E396" s="114">
        <v>400</v>
      </c>
      <c r="F396" s="114">
        <v>1000</v>
      </c>
      <c r="G396" s="114">
        <v>2000</v>
      </c>
      <c r="H396" s="117">
        <v>3</v>
      </c>
      <c r="I396" s="189">
        <v>1200</v>
      </c>
      <c r="J396" s="114">
        <v>1200</v>
      </c>
      <c r="K396" s="114"/>
      <c r="L396" s="198">
        <v>1200</v>
      </c>
      <c r="M396" s="83"/>
      <c r="N396" s="83"/>
      <c r="O396" s="198">
        <v>1200</v>
      </c>
      <c r="P396" s="83">
        <f t="shared" ref="P396:P459" si="23">(O396-E396)/E396*100</f>
        <v>200</v>
      </c>
      <c r="Q396" s="83"/>
      <c r="R396" s="544"/>
    </row>
    <row r="397" spans="1:18" s="191" customFormat="1" x14ac:dyDescent="0.3">
      <c r="A397" s="898"/>
      <c r="B397" s="895"/>
      <c r="C397" s="544"/>
      <c r="D397" s="544" t="s">
        <v>40</v>
      </c>
      <c r="E397" s="114"/>
      <c r="F397" s="114">
        <v>1000</v>
      </c>
      <c r="G397" s="114">
        <v>2000</v>
      </c>
      <c r="H397" s="117">
        <v>3</v>
      </c>
      <c r="I397" s="189">
        <v>1200</v>
      </c>
      <c r="J397" s="114">
        <v>1200</v>
      </c>
      <c r="K397" s="114"/>
      <c r="L397" s="198">
        <v>900</v>
      </c>
      <c r="M397" s="83"/>
      <c r="N397" s="83"/>
      <c r="O397" s="198">
        <v>700</v>
      </c>
      <c r="P397" s="83"/>
      <c r="Q397" s="83"/>
      <c r="R397" s="544"/>
    </row>
    <row r="398" spans="1:18" s="191" customFormat="1" x14ac:dyDescent="0.3">
      <c r="A398" s="899"/>
      <c r="B398" s="896"/>
      <c r="C398" s="511" t="s">
        <v>1454</v>
      </c>
      <c r="D398" s="511" t="s">
        <v>1455</v>
      </c>
      <c r="E398" s="114">
        <v>200</v>
      </c>
      <c r="F398" s="114">
        <v>1000</v>
      </c>
      <c r="G398" s="114">
        <v>2250</v>
      </c>
      <c r="H398" s="117">
        <v>2.8</v>
      </c>
      <c r="I398" s="189">
        <v>560</v>
      </c>
      <c r="J398" s="114">
        <v>1350</v>
      </c>
      <c r="K398" s="114"/>
      <c r="L398" s="198">
        <v>700</v>
      </c>
      <c r="M398" s="83">
        <f t="shared" ref="M398:M467" si="24">(L398-I398)/I398*100</f>
        <v>25</v>
      </c>
      <c r="N398" s="83">
        <f t="shared" ref="N398:N467" si="25">(L398-J398)/J398*100</f>
        <v>-48.148148148148145</v>
      </c>
      <c r="O398" s="198">
        <v>700</v>
      </c>
      <c r="P398" s="83">
        <f t="shared" si="23"/>
        <v>250</v>
      </c>
      <c r="Q398" s="83"/>
      <c r="R398" s="550"/>
    </row>
    <row r="399" spans="1:18" s="191" customFormat="1" x14ac:dyDescent="0.3">
      <c r="A399" s="897">
        <v>2</v>
      </c>
      <c r="B399" s="894" t="s">
        <v>1456</v>
      </c>
      <c r="C399" s="511" t="s">
        <v>1457</v>
      </c>
      <c r="D399" s="511" t="s">
        <v>1458</v>
      </c>
      <c r="E399" s="114">
        <v>550</v>
      </c>
      <c r="F399" s="114">
        <v>1000</v>
      </c>
      <c r="G399" s="114">
        <v>1750</v>
      </c>
      <c r="H399" s="117">
        <v>2.2999999999999998</v>
      </c>
      <c r="I399" s="189">
        <v>1265</v>
      </c>
      <c r="J399" s="114">
        <v>1050</v>
      </c>
      <c r="K399" s="114"/>
      <c r="L399" s="198">
        <v>900</v>
      </c>
      <c r="M399" s="83">
        <f t="shared" si="24"/>
        <v>-28.853754940711461</v>
      </c>
      <c r="N399" s="83">
        <f t="shared" si="25"/>
        <v>-14.285714285714285</v>
      </c>
      <c r="O399" s="198">
        <v>900</v>
      </c>
      <c r="P399" s="83">
        <f t="shared" si="23"/>
        <v>63.636363636363633</v>
      </c>
      <c r="Q399" s="83"/>
      <c r="R399" s="550"/>
    </row>
    <row r="400" spans="1:18" s="191" customFormat="1" ht="37.5" x14ac:dyDescent="0.3">
      <c r="A400" s="898"/>
      <c r="B400" s="895"/>
      <c r="C400" s="511" t="s">
        <v>1459</v>
      </c>
      <c r="D400" s="511" t="s">
        <v>1460</v>
      </c>
      <c r="E400" s="114">
        <v>500</v>
      </c>
      <c r="F400" s="114">
        <v>900</v>
      </c>
      <c r="G400" s="114">
        <v>2000</v>
      </c>
      <c r="H400" s="117">
        <v>2.1</v>
      </c>
      <c r="I400" s="189">
        <v>1050</v>
      </c>
      <c r="J400" s="114">
        <v>1200</v>
      </c>
      <c r="K400" s="114"/>
      <c r="L400" s="198">
        <v>800</v>
      </c>
      <c r="M400" s="83">
        <f t="shared" si="24"/>
        <v>-23.809523809523807</v>
      </c>
      <c r="N400" s="83">
        <f t="shared" si="25"/>
        <v>-33.333333333333329</v>
      </c>
      <c r="O400" s="198">
        <v>800</v>
      </c>
      <c r="P400" s="83">
        <f t="shared" si="23"/>
        <v>60</v>
      </c>
      <c r="Q400" s="83"/>
      <c r="R400" s="550"/>
    </row>
    <row r="401" spans="1:18" s="191" customFormat="1" ht="37.5" x14ac:dyDescent="0.3">
      <c r="A401" s="898"/>
      <c r="B401" s="895"/>
      <c r="C401" s="511" t="s">
        <v>1461</v>
      </c>
      <c r="D401" s="511" t="s">
        <v>1462</v>
      </c>
      <c r="E401" s="114">
        <v>300</v>
      </c>
      <c r="F401" s="114">
        <v>750</v>
      </c>
      <c r="G401" s="114">
        <v>1500</v>
      </c>
      <c r="H401" s="117">
        <v>3.6</v>
      </c>
      <c r="I401" s="189">
        <v>1080</v>
      </c>
      <c r="J401" s="114">
        <v>900</v>
      </c>
      <c r="K401" s="114"/>
      <c r="L401" s="198">
        <v>700</v>
      </c>
      <c r="M401" s="83">
        <f t="shared" si="24"/>
        <v>-35.185185185185183</v>
      </c>
      <c r="N401" s="83">
        <f t="shared" si="25"/>
        <v>-22.222222222222221</v>
      </c>
      <c r="O401" s="198">
        <v>400</v>
      </c>
      <c r="P401" s="83">
        <f t="shared" si="23"/>
        <v>33.333333333333329</v>
      </c>
      <c r="Q401" s="83"/>
      <c r="R401" s="550"/>
    </row>
    <row r="402" spans="1:18" s="191" customFormat="1" x14ac:dyDescent="0.3">
      <c r="A402" s="899"/>
      <c r="B402" s="896"/>
      <c r="C402" s="511" t="s">
        <v>1463</v>
      </c>
      <c r="D402" s="511" t="s">
        <v>1464</v>
      </c>
      <c r="E402" s="114">
        <v>450</v>
      </c>
      <c r="F402" s="114">
        <v>650</v>
      </c>
      <c r="G402" s="114">
        <v>1750</v>
      </c>
      <c r="H402" s="117">
        <v>1.5</v>
      </c>
      <c r="I402" s="189">
        <v>675</v>
      </c>
      <c r="J402" s="114">
        <v>1050</v>
      </c>
      <c r="K402" s="114"/>
      <c r="L402" s="198">
        <v>600</v>
      </c>
      <c r="M402" s="83">
        <f t="shared" si="24"/>
        <v>-11.111111111111111</v>
      </c>
      <c r="N402" s="83">
        <f t="shared" si="25"/>
        <v>-42.857142857142854</v>
      </c>
      <c r="O402" s="198">
        <v>600</v>
      </c>
      <c r="P402" s="83">
        <f t="shared" si="23"/>
        <v>33.333333333333329</v>
      </c>
      <c r="Q402" s="83"/>
      <c r="R402" s="550"/>
    </row>
    <row r="403" spans="1:18" s="191" customFormat="1" ht="18.75" customHeight="1" x14ac:dyDescent="0.3">
      <c r="A403" s="897">
        <v>3</v>
      </c>
      <c r="B403" s="894" t="s">
        <v>1465</v>
      </c>
      <c r="C403" s="511" t="s">
        <v>506</v>
      </c>
      <c r="D403" s="511" t="s">
        <v>1466</v>
      </c>
      <c r="E403" s="114">
        <v>250</v>
      </c>
      <c r="F403" s="114">
        <v>620</v>
      </c>
      <c r="G403" s="114">
        <v>1250</v>
      </c>
      <c r="H403" s="117">
        <v>3.2</v>
      </c>
      <c r="I403" s="189">
        <v>800</v>
      </c>
      <c r="J403" s="114">
        <v>750</v>
      </c>
      <c r="K403" s="114"/>
      <c r="L403" s="198">
        <v>500</v>
      </c>
      <c r="M403" s="83">
        <f t="shared" si="24"/>
        <v>-37.5</v>
      </c>
      <c r="N403" s="83">
        <f t="shared" si="25"/>
        <v>-33.333333333333329</v>
      </c>
      <c r="O403" s="198">
        <v>500</v>
      </c>
      <c r="P403" s="83">
        <f t="shared" si="23"/>
        <v>100</v>
      </c>
      <c r="Q403" s="83"/>
      <c r="R403" s="550"/>
    </row>
    <row r="404" spans="1:18" s="191" customFormat="1" x14ac:dyDescent="0.3">
      <c r="A404" s="898"/>
      <c r="B404" s="895"/>
      <c r="C404" s="511" t="s">
        <v>1466</v>
      </c>
      <c r="D404" s="511" t="s">
        <v>1467</v>
      </c>
      <c r="E404" s="114">
        <v>200</v>
      </c>
      <c r="F404" s="114">
        <v>500</v>
      </c>
      <c r="G404" s="114">
        <v>1000</v>
      </c>
      <c r="H404" s="117">
        <v>1.7</v>
      </c>
      <c r="I404" s="189">
        <v>340</v>
      </c>
      <c r="J404" s="114">
        <v>600</v>
      </c>
      <c r="K404" s="114"/>
      <c r="L404" s="198">
        <v>400</v>
      </c>
      <c r="M404" s="83">
        <f t="shared" si="24"/>
        <v>17.647058823529413</v>
      </c>
      <c r="N404" s="83">
        <f t="shared" si="25"/>
        <v>-33.333333333333329</v>
      </c>
      <c r="O404" s="198">
        <v>400</v>
      </c>
      <c r="P404" s="83">
        <f t="shared" si="23"/>
        <v>100</v>
      </c>
      <c r="Q404" s="83"/>
      <c r="R404" s="550"/>
    </row>
    <row r="405" spans="1:18" s="191" customFormat="1" x14ac:dyDescent="0.3">
      <c r="A405" s="899"/>
      <c r="B405" s="896"/>
      <c r="C405" s="511" t="s">
        <v>1467</v>
      </c>
      <c r="D405" s="511" t="s">
        <v>1340</v>
      </c>
      <c r="E405" s="114">
        <v>300</v>
      </c>
      <c r="F405" s="114">
        <v>620</v>
      </c>
      <c r="G405" s="114">
        <v>1250</v>
      </c>
      <c r="H405" s="117">
        <v>1.6</v>
      </c>
      <c r="I405" s="189">
        <v>480</v>
      </c>
      <c r="J405" s="114">
        <v>750</v>
      </c>
      <c r="K405" s="114"/>
      <c r="L405" s="198">
        <v>500</v>
      </c>
      <c r="M405" s="83">
        <f t="shared" si="24"/>
        <v>4.1666666666666661</v>
      </c>
      <c r="N405" s="83">
        <f t="shared" si="25"/>
        <v>-33.333333333333329</v>
      </c>
      <c r="O405" s="198">
        <v>500</v>
      </c>
      <c r="P405" s="83">
        <f t="shared" si="23"/>
        <v>66.666666666666657</v>
      </c>
      <c r="Q405" s="83"/>
      <c r="R405" s="550"/>
    </row>
    <row r="406" spans="1:18" s="191" customFormat="1" ht="56.25" x14ac:dyDescent="0.3">
      <c r="A406" s="514">
        <v>4</v>
      </c>
      <c r="B406" s="511" t="s">
        <v>1468</v>
      </c>
      <c r="C406" s="511" t="s">
        <v>1456</v>
      </c>
      <c r="D406" s="511" t="s">
        <v>1469</v>
      </c>
      <c r="E406" s="114">
        <v>250</v>
      </c>
      <c r="F406" s="114">
        <v>500</v>
      </c>
      <c r="G406" s="114">
        <v>1000</v>
      </c>
      <c r="H406" s="117">
        <v>2.7</v>
      </c>
      <c r="I406" s="189">
        <v>675</v>
      </c>
      <c r="J406" s="114">
        <v>600</v>
      </c>
      <c r="K406" s="114"/>
      <c r="L406" s="198">
        <v>400</v>
      </c>
      <c r="M406" s="83">
        <f t="shared" si="24"/>
        <v>-40.74074074074074</v>
      </c>
      <c r="N406" s="83">
        <f t="shared" si="25"/>
        <v>-33.333333333333329</v>
      </c>
      <c r="O406" s="198">
        <v>400</v>
      </c>
      <c r="P406" s="83">
        <f t="shared" si="23"/>
        <v>60</v>
      </c>
      <c r="Q406" s="83"/>
      <c r="R406" s="550"/>
    </row>
    <row r="407" spans="1:18" s="191" customFormat="1" ht="56.25" x14ac:dyDescent="0.3">
      <c r="A407" s="514">
        <v>5</v>
      </c>
      <c r="B407" s="511" t="s">
        <v>1470</v>
      </c>
      <c r="C407" s="511" t="s">
        <v>506</v>
      </c>
      <c r="D407" s="511" t="s">
        <v>1471</v>
      </c>
      <c r="E407" s="114">
        <v>200</v>
      </c>
      <c r="F407" s="114">
        <v>400</v>
      </c>
      <c r="G407" s="114">
        <v>1000</v>
      </c>
      <c r="H407" s="117">
        <v>3.1</v>
      </c>
      <c r="I407" s="189">
        <v>620</v>
      </c>
      <c r="J407" s="114">
        <v>600</v>
      </c>
      <c r="K407" s="114"/>
      <c r="L407" s="198">
        <v>400</v>
      </c>
      <c r="M407" s="83">
        <f t="shared" si="24"/>
        <v>-35.483870967741936</v>
      </c>
      <c r="N407" s="83">
        <f t="shared" si="25"/>
        <v>-33.333333333333329</v>
      </c>
      <c r="O407" s="198">
        <v>400</v>
      </c>
      <c r="P407" s="83">
        <f t="shared" si="23"/>
        <v>100</v>
      </c>
      <c r="Q407" s="83"/>
      <c r="R407" s="550"/>
    </row>
    <row r="408" spans="1:18" s="191" customFormat="1" ht="93.75" x14ac:dyDescent="0.3">
      <c r="A408" s="514">
        <v>6</v>
      </c>
      <c r="B408" s="511" t="s">
        <v>1472</v>
      </c>
      <c r="C408" s="511" t="s">
        <v>506</v>
      </c>
      <c r="D408" s="511" t="s">
        <v>1471</v>
      </c>
      <c r="E408" s="114">
        <v>180</v>
      </c>
      <c r="F408" s="114">
        <v>360</v>
      </c>
      <c r="G408" s="114">
        <v>720</v>
      </c>
      <c r="H408" s="117">
        <v>3.7</v>
      </c>
      <c r="I408" s="189">
        <v>666</v>
      </c>
      <c r="J408" s="114">
        <v>430</v>
      </c>
      <c r="K408" s="114"/>
      <c r="L408" s="198">
        <v>300</v>
      </c>
      <c r="M408" s="83">
        <f t="shared" si="24"/>
        <v>-54.954954954954957</v>
      </c>
      <c r="N408" s="83">
        <f t="shared" si="25"/>
        <v>-30.232558139534881</v>
      </c>
      <c r="O408" s="198">
        <v>300</v>
      </c>
      <c r="P408" s="83">
        <f t="shared" si="23"/>
        <v>66.666666666666657</v>
      </c>
      <c r="Q408" s="83"/>
      <c r="R408" s="550"/>
    </row>
    <row r="409" spans="1:18" s="191" customFormat="1" ht="56.25" x14ac:dyDescent="0.3">
      <c r="A409" s="514">
        <v>7</v>
      </c>
      <c r="B409" s="511" t="s">
        <v>1473</v>
      </c>
      <c r="C409" s="511" t="s">
        <v>506</v>
      </c>
      <c r="D409" s="511" t="s">
        <v>1471</v>
      </c>
      <c r="E409" s="114">
        <v>180</v>
      </c>
      <c r="F409" s="114">
        <v>350</v>
      </c>
      <c r="G409" s="114">
        <v>700</v>
      </c>
      <c r="H409" s="117">
        <v>3.2</v>
      </c>
      <c r="I409" s="189">
        <v>576</v>
      </c>
      <c r="J409" s="114">
        <v>420</v>
      </c>
      <c r="K409" s="114"/>
      <c r="L409" s="198">
        <v>300</v>
      </c>
      <c r="M409" s="83">
        <f t="shared" si="24"/>
        <v>-47.916666666666671</v>
      </c>
      <c r="N409" s="83">
        <f t="shared" si="25"/>
        <v>-28.571428571428569</v>
      </c>
      <c r="O409" s="198">
        <v>300</v>
      </c>
      <c r="P409" s="83">
        <f t="shared" si="23"/>
        <v>66.666666666666657</v>
      </c>
      <c r="Q409" s="83"/>
      <c r="R409" s="550"/>
    </row>
    <row r="410" spans="1:18" s="191" customFormat="1" ht="75" x14ac:dyDescent="0.3">
      <c r="A410" s="514">
        <v>8</v>
      </c>
      <c r="B410" s="511" t="s">
        <v>1474</v>
      </c>
      <c r="C410" s="511" t="s">
        <v>506</v>
      </c>
      <c r="D410" s="511" t="s">
        <v>1471</v>
      </c>
      <c r="E410" s="114">
        <v>200</v>
      </c>
      <c r="F410" s="114">
        <v>300</v>
      </c>
      <c r="G410" s="114">
        <v>600</v>
      </c>
      <c r="H410" s="117">
        <v>3.3</v>
      </c>
      <c r="I410" s="189">
        <v>660</v>
      </c>
      <c r="J410" s="114">
        <v>360</v>
      </c>
      <c r="K410" s="114"/>
      <c r="L410" s="198">
        <v>250</v>
      </c>
      <c r="M410" s="83">
        <f t="shared" si="24"/>
        <v>-62.121212121212125</v>
      </c>
      <c r="N410" s="83">
        <f t="shared" si="25"/>
        <v>-30.555555555555557</v>
      </c>
      <c r="O410" s="198">
        <v>250</v>
      </c>
      <c r="P410" s="83">
        <f t="shared" si="23"/>
        <v>25</v>
      </c>
      <c r="Q410" s="83"/>
      <c r="R410" s="550"/>
    </row>
    <row r="411" spans="1:18" s="191" customFormat="1" ht="93.75" x14ac:dyDescent="0.3">
      <c r="A411" s="514">
        <v>9</v>
      </c>
      <c r="B411" s="511" t="s">
        <v>1475</v>
      </c>
      <c r="C411" s="511" t="s">
        <v>506</v>
      </c>
      <c r="D411" s="511" t="s">
        <v>1476</v>
      </c>
      <c r="E411" s="114">
        <v>180</v>
      </c>
      <c r="F411" s="114">
        <v>300</v>
      </c>
      <c r="G411" s="114">
        <v>500</v>
      </c>
      <c r="H411" s="117">
        <v>3.1</v>
      </c>
      <c r="I411" s="189">
        <v>558</v>
      </c>
      <c r="J411" s="114">
        <v>300</v>
      </c>
      <c r="K411" s="114"/>
      <c r="L411" s="198">
        <v>250</v>
      </c>
      <c r="M411" s="83">
        <f t="shared" si="24"/>
        <v>-55.197132616487451</v>
      </c>
      <c r="N411" s="83">
        <f t="shared" si="25"/>
        <v>-16.666666666666664</v>
      </c>
      <c r="O411" s="198">
        <v>250</v>
      </c>
      <c r="P411" s="83">
        <f t="shared" si="23"/>
        <v>38.888888888888893</v>
      </c>
      <c r="Q411" s="83"/>
      <c r="R411" s="550"/>
    </row>
    <row r="412" spans="1:18" s="191" customFormat="1" ht="93.75" x14ac:dyDescent="0.3">
      <c r="A412" s="514">
        <v>10</v>
      </c>
      <c r="B412" s="511" t="s">
        <v>1477</v>
      </c>
      <c r="C412" s="511" t="s">
        <v>506</v>
      </c>
      <c r="D412" s="511" t="s">
        <v>1478</v>
      </c>
      <c r="E412" s="114">
        <v>180</v>
      </c>
      <c r="F412" s="114">
        <v>300</v>
      </c>
      <c r="G412" s="114">
        <v>500</v>
      </c>
      <c r="H412" s="117">
        <v>1.6</v>
      </c>
      <c r="I412" s="189">
        <v>288</v>
      </c>
      <c r="J412" s="114">
        <v>300</v>
      </c>
      <c r="K412" s="114"/>
      <c r="L412" s="198">
        <v>250</v>
      </c>
      <c r="M412" s="83">
        <f t="shared" si="24"/>
        <v>-13.194444444444445</v>
      </c>
      <c r="N412" s="83">
        <f t="shared" si="25"/>
        <v>-16.666666666666664</v>
      </c>
      <c r="O412" s="198">
        <v>250</v>
      </c>
      <c r="P412" s="83">
        <f t="shared" si="23"/>
        <v>38.888888888888893</v>
      </c>
      <c r="Q412" s="83"/>
      <c r="R412" s="550"/>
    </row>
    <row r="413" spans="1:18" s="191" customFormat="1" ht="75" x14ac:dyDescent="0.3">
      <c r="A413" s="514">
        <v>11</v>
      </c>
      <c r="B413" s="511" t="s">
        <v>1479</v>
      </c>
      <c r="C413" s="511" t="s">
        <v>506</v>
      </c>
      <c r="D413" s="511" t="s">
        <v>1471</v>
      </c>
      <c r="E413" s="114">
        <v>180</v>
      </c>
      <c r="F413" s="114">
        <v>300</v>
      </c>
      <c r="G413" s="114">
        <v>500</v>
      </c>
      <c r="H413" s="117">
        <v>1.3</v>
      </c>
      <c r="I413" s="189">
        <v>234</v>
      </c>
      <c r="J413" s="114">
        <v>300</v>
      </c>
      <c r="K413" s="114"/>
      <c r="L413" s="198">
        <v>250</v>
      </c>
      <c r="M413" s="83">
        <f t="shared" si="24"/>
        <v>6.8376068376068382</v>
      </c>
      <c r="N413" s="83">
        <f t="shared" si="25"/>
        <v>-16.666666666666664</v>
      </c>
      <c r="O413" s="198">
        <v>250</v>
      </c>
      <c r="P413" s="83">
        <f t="shared" si="23"/>
        <v>38.888888888888893</v>
      </c>
      <c r="Q413" s="83"/>
      <c r="R413" s="550"/>
    </row>
    <row r="414" spans="1:18" s="191" customFormat="1" ht="37.5" x14ac:dyDescent="0.3">
      <c r="A414" s="514">
        <v>12</v>
      </c>
      <c r="B414" s="511" t="s">
        <v>1480</v>
      </c>
      <c r="C414" s="511" t="s">
        <v>1481</v>
      </c>
      <c r="D414" s="511" t="s">
        <v>1482</v>
      </c>
      <c r="E414" s="114">
        <v>200</v>
      </c>
      <c r="F414" s="114">
        <v>300</v>
      </c>
      <c r="G414" s="114">
        <v>600</v>
      </c>
      <c r="H414" s="117">
        <v>1.6</v>
      </c>
      <c r="I414" s="189">
        <v>320</v>
      </c>
      <c r="J414" s="114">
        <v>360</v>
      </c>
      <c r="K414" s="114"/>
      <c r="L414" s="198">
        <v>250</v>
      </c>
      <c r="M414" s="83">
        <f t="shared" si="24"/>
        <v>-21.875</v>
      </c>
      <c r="N414" s="83">
        <f t="shared" si="25"/>
        <v>-30.555555555555557</v>
      </c>
      <c r="O414" s="198">
        <v>250</v>
      </c>
      <c r="P414" s="83">
        <f t="shared" si="23"/>
        <v>25</v>
      </c>
      <c r="Q414" s="83"/>
      <c r="R414" s="550"/>
    </row>
    <row r="415" spans="1:18" s="191" customFormat="1" ht="112.5" x14ac:dyDescent="0.3">
      <c r="A415" s="514">
        <v>13</v>
      </c>
      <c r="B415" s="511" t="s">
        <v>1483</v>
      </c>
      <c r="C415" s="511" t="s">
        <v>1481</v>
      </c>
      <c r="D415" s="511" t="s">
        <v>1484</v>
      </c>
      <c r="E415" s="114">
        <v>150</v>
      </c>
      <c r="F415" s="114">
        <v>400</v>
      </c>
      <c r="G415" s="114">
        <v>800</v>
      </c>
      <c r="H415" s="117">
        <v>2.2000000000000002</v>
      </c>
      <c r="I415" s="189">
        <v>330</v>
      </c>
      <c r="J415" s="114">
        <v>480</v>
      </c>
      <c r="K415" s="114"/>
      <c r="L415" s="198">
        <v>300</v>
      </c>
      <c r="M415" s="83">
        <f t="shared" si="24"/>
        <v>-9.0909090909090917</v>
      </c>
      <c r="N415" s="83">
        <f t="shared" si="25"/>
        <v>-37.5</v>
      </c>
      <c r="O415" s="198">
        <v>300</v>
      </c>
      <c r="P415" s="83">
        <f t="shared" si="23"/>
        <v>100</v>
      </c>
      <c r="Q415" s="83"/>
      <c r="R415" s="550"/>
    </row>
    <row r="416" spans="1:18" s="191" customFormat="1" ht="75" x14ac:dyDescent="0.3">
      <c r="A416" s="514">
        <v>14</v>
      </c>
      <c r="B416" s="511" t="s">
        <v>1485</v>
      </c>
      <c r="C416" s="199"/>
      <c r="D416" s="199" t="s">
        <v>1486</v>
      </c>
      <c r="E416" s="114">
        <v>180</v>
      </c>
      <c r="F416" s="114">
        <v>300</v>
      </c>
      <c r="G416" s="114">
        <v>500</v>
      </c>
      <c r="H416" s="117">
        <v>1.5</v>
      </c>
      <c r="I416" s="189">
        <v>270</v>
      </c>
      <c r="J416" s="114">
        <v>300</v>
      </c>
      <c r="K416" s="114"/>
      <c r="L416" s="198">
        <v>250</v>
      </c>
      <c r="M416" s="83">
        <f t="shared" si="24"/>
        <v>-7.4074074074074066</v>
      </c>
      <c r="N416" s="83">
        <f t="shared" si="25"/>
        <v>-16.666666666666664</v>
      </c>
      <c r="O416" s="198">
        <v>250</v>
      </c>
      <c r="P416" s="83">
        <f t="shared" si="23"/>
        <v>38.888888888888893</v>
      </c>
      <c r="Q416" s="83"/>
      <c r="R416" s="550"/>
    </row>
    <row r="417" spans="1:18" s="191" customFormat="1" ht="75" x14ac:dyDescent="0.3">
      <c r="A417" s="514">
        <v>15</v>
      </c>
      <c r="B417" s="511" t="s">
        <v>1487</v>
      </c>
      <c r="C417" s="511" t="s">
        <v>1488</v>
      </c>
      <c r="D417" s="511"/>
      <c r="E417" s="114">
        <v>200</v>
      </c>
      <c r="F417" s="114">
        <v>300</v>
      </c>
      <c r="G417" s="114">
        <v>500</v>
      </c>
      <c r="H417" s="117">
        <v>1.5</v>
      </c>
      <c r="I417" s="189">
        <v>300</v>
      </c>
      <c r="J417" s="114">
        <v>300</v>
      </c>
      <c r="K417" s="114"/>
      <c r="L417" s="198">
        <v>250</v>
      </c>
      <c r="M417" s="83">
        <f t="shared" si="24"/>
        <v>-16.666666666666664</v>
      </c>
      <c r="N417" s="83">
        <f t="shared" si="25"/>
        <v>-16.666666666666664</v>
      </c>
      <c r="O417" s="198">
        <v>250</v>
      </c>
      <c r="P417" s="83">
        <f t="shared" si="23"/>
        <v>25</v>
      </c>
      <c r="Q417" s="83"/>
      <c r="R417" s="550"/>
    </row>
    <row r="418" spans="1:18" s="191" customFormat="1" ht="75" x14ac:dyDescent="0.3">
      <c r="A418" s="514">
        <v>16</v>
      </c>
      <c r="B418" s="511" t="s">
        <v>1489</v>
      </c>
      <c r="C418" s="511" t="s">
        <v>1490</v>
      </c>
      <c r="D418" s="511"/>
      <c r="E418" s="114">
        <v>180</v>
      </c>
      <c r="F418" s="114">
        <v>300</v>
      </c>
      <c r="G418" s="114">
        <v>500</v>
      </c>
      <c r="H418" s="117">
        <v>1.5</v>
      </c>
      <c r="I418" s="189">
        <v>270</v>
      </c>
      <c r="J418" s="114">
        <v>300</v>
      </c>
      <c r="K418" s="114"/>
      <c r="L418" s="198">
        <v>250</v>
      </c>
      <c r="M418" s="83">
        <f t="shared" si="24"/>
        <v>-7.4074074074074066</v>
      </c>
      <c r="N418" s="83">
        <f t="shared" si="25"/>
        <v>-16.666666666666664</v>
      </c>
      <c r="O418" s="198">
        <v>250</v>
      </c>
      <c r="P418" s="83">
        <f t="shared" si="23"/>
        <v>38.888888888888893</v>
      </c>
      <c r="Q418" s="83"/>
      <c r="R418" s="550"/>
    </row>
    <row r="419" spans="1:18" s="191" customFormat="1" ht="56.25" x14ac:dyDescent="0.3">
      <c r="A419" s="514">
        <v>17</v>
      </c>
      <c r="B419" s="511" t="s">
        <v>1491</v>
      </c>
      <c r="C419" s="511" t="s">
        <v>1492</v>
      </c>
      <c r="D419" s="511"/>
      <c r="E419" s="114">
        <v>200</v>
      </c>
      <c r="F419" s="114">
        <v>300</v>
      </c>
      <c r="G419" s="114">
        <v>500</v>
      </c>
      <c r="H419" s="117">
        <v>2.4</v>
      </c>
      <c r="I419" s="189">
        <v>480</v>
      </c>
      <c r="J419" s="114">
        <v>300</v>
      </c>
      <c r="K419" s="114"/>
      <c r="L419" s="198">
        <v>250</v>
      </c>
      <c r="M419" s="83">
        <f t="shared" si="24"/>
        <v>-47.916666666666671</v>
      </c>
      <c r="N419" s="83">
        <f t="shared" si="25"/>
        <v>-16.666666666666664</v>
      </c>
      <c r="O419" s="198">
        <v>250</v>
      </c>
      <c r="P419" s="83">
        <f t="shared" si="23"/>
        <v>25</v>
      </c>
      <c r="Q419" s="83"/>
      <c r="R419" s="550"/>
    </row>
    <row r="420" spans="1:18" s="191" customFormat="1" ht="18.75" customHeight="1" x14ac:dyDescent="0.3">
      <c r="A420" s="897">
        <v>18</v>
      </c>
      <c r="B420" s="894" t="s">
        <v>45</v>
      </c>
      <c r="C420" s="891" t="s">
        <v>1493</v>
      </c>
      <c r="D420" s="893"/>
      <c r="E420" s="114">
        <v>150</v>
      </c>
      <c r="F420" s="114">
        <v>250</v>
      </c>
      <c r="G420" s="114">
        <v>500</v>
      </c>
      <c r="H420" s="117">
        <v>1.6</v>
      </c>
      <c r="I420" s="189">
        <v>240</v>
      </c>
      <c r="J420" s="114">
        <v>300</v>
      </c>
      <c r="K420" s="114"/>
      <c r="L420" s="198">
        <v>200</v>
      </c>
      <c r="M420" s="83">
        <f t="shared" si="24"/>
        <v>-16.666666666666664</v>
      </c>
      <c r="N420" s="83">
        <f t="shared" si="25"/>
        <v>-33.333333333333329</v>
      </c>
      <c r="O420" s="114">
        <v>150</v>
      </c>
      <c r="P420" s="83">
        <f t="shared" si="23"/>
        <v>0</v>
      </c>
      <c r="Q420" s="83"/>
      <c r="R420" s="550"/>
    </row>
    <row r="421" spans="1:18" s="191" customFormat="1" ht="37.9" customHeight="1" x14ac:dyDescent="0.3">
      <c r="A421" s="898"/>
      <c r="B421" s="895"/>
      <c r="C421" s="891" t="s">
        <v>1494</v>
      </c>
      <c r="D421" s="893"/>
      <c r="E421" s="114">
        <v>150</v>
      </c>
      <c r="F421" s="114">
        <v>250</v>
      </c>
      <c r="G421" s="114">
        <v>500</v>
      </c>
      <c r="H421" s="117">
        <v>1.7</v>
      </c>
      <c r="I421" s="189">
        <v>255</v>
      </c>
      <c r="J421" s="114">
        <v>300</v>
      </c>
      <c r="K421" s="114"/>
      <c r="L421" s="198">
        <v>200</v>
      </c>
      <c r="M421" s="83">
        <f t="shared" si="24"/>
        <v>-21.568627450980394</v>
      </c>
      <c r="N421" s="83">
        <f t="shared" si="25"/>
        <v>-33.333333333333329</v>
      </c>
      <c r="O421" s="114">
        <v>150</v>
      </c>
      <c r="P421" s="83">
        <f t="shared" si="23"/>
        <v>0</v>
      </c>
      <c r="Q421" s="83"/>
      <c r="R421" s="550"/>
    </row>
    <row r="422" spans="1:18" s="191" customFormat="1" ht="18.75" customHeight="1" x14ac:dyDescent="0.3">
      <c r="A422" s="899"/>
      <c r="B422" s="896"/>
      <c r="C422" s="891" t="s">
        <v>1495</v>
      </c>
      <c r="D422" s="893"/>
      <c r="E422" s="114">
        <v>150</v>
      </c>
      <c r="F422" s="114">
        <v>250</v>
      </c>
      <c r="G422" s="114">
        <v>500</v>
      </c>
      <c r="H422" s="117">
        <v>1.8</v>
      </c>
      <c r="I422" s="189">
        <v>270</v>
      </c>
      <c r="J422" s="114">
        <v>300</v>
      </c>
      <c r="K422" s="114"/>
      <c r="L422" s="198">
        <v>200</v>
      </c>
      <c r="M422" s="83">
        <f t="shared" si="24"/>
        <v>-25.925925925925924</v>
      </c>
      <c r="N422" s="83">
        <f t="shared" si="25"/>
        <v>-33.333333333333329</v>
      </c>
      <c r="O422" s="114">
        <v>150</v>
      </c>
      <c r="P422" s="83">
        <f t="shared" si="23"/>
        <v>0</v>
      </c>
      <c r="Q422" s="83"/>
      <c r="R422" s="550"/>
    </row>
    <row r="423" spans="1:18" s="191" customFormat="1" ht="27" customHeight="1" x14ac:dyDescent="0.3">
      <c r="A423" s="504" t="s">
        <v>1496</v>
      </c>
      <c r="B423" s="517" t="s">
        <v>1497</v>
      </c>
      <c r="C423" s="517"/>
      <c r="D423" s="517"/>
      <c r="E423" s="192"/>
      <c r="F423" s="114"/>
      <c r="G423" s="192"/>
      <c r="H423" s="100"/>
      <c r="I423" s="100"/>
      <c r="J423" s="114"/>
      <c r="K423" s="114"/>
      <c r="L423" s="114"/>
      <c r="M423" s="83"/>
      <c r="N423" s="83"/>
      <c r="O423" s="114"/>
      <c r="P423" s="83"/>
      <c r="Q423" s="83"/>
      <c r="R423" s="550"/>
    </row>
    <row r="424" spans="1:18" s="191" customFormat="1" x14ac:dyDescent="0.3">
      <c r="A424" s="883">
        <v>1</v>
      </c>
      <c r="B424" s="880" t="s">
        <v>9</v>
      </c>
      <c r="C424" s="503" t="s">
        <v>1498</v>
      </c>
      <c r="D424" s="503" t="s">
        <v>1499</v>
      </c>
      <c r="E424" s="98"/>
      <c r="F424" s="114"/>
      <c r="G424" s="83"/>
      <c r="H424" s="131"/>
      <c r="I424" s="83"/>
      <c r="J424" s="114"/>
      <c r="K424" s="114"/>
      <c r="L424" s="198"/>
      <c r="M424" s="83"/>
      <c r="N424" s="83"/>
      <c r="O424" s="198"/>
      <c r="P424" s="83"/>
      <c r="Q424" s="83"/>
      <c r="R424" s="550"/>
    </row>
    <row r="425" spans="1:18" s="191" customFormat="1" x14ac:dyDescent="0.3">
      <c r="A425" s="884"/>
      <c r="B425" s="881"/>
      <c r="C425" s="540"/>
      <c r="D425" s="540" t="s">
        <v>39</v>
      </c>
      <c r="E425" s="98">
        <v>370</v>
      </c>
      <c r="F425" s="114">
        <v>750</v>
      </c>
      <c r="G425" s="83">
        <v>1500</v>
      </c>
      <c r="H425" s="131">
        <v>1.4</v>
      </c>
      <c r="I425" s="83">
        <v>518</v>
      </c>
      <c r="J425" s="114">
        <v>900</v>
      </c>
      <c r="K425" s="114"/>
      <c r="L425" s="198">
        <v>700</v>
      </c>
      <c r="M425" s="83"/>
      <c r="N425" s="83"/>
      <c r="O425" s="198">
        <v>700</v>
      </c>
      <c r="P425" s="83">
        <f t="shared" si="23"/>
        <v>89.189189189189193</v>
      </c>
      <c r="Q425" s="83"/>
      <c r="R425" s="550"/>
    </row>
    <row r="426" spans="1:18" s="191" customFormat="1" x14ac:dyDescent="0.3">
      <c r="A426" s="884"/>
      <c r="B426" s="881"/>
      <c r="C426" s="540"/>
      <c r="D426" s="540" t="s">
        <v>40</v>
      </c>
      <c r="E426" s="98"/>
      <c r="F426" s="114">
        <v>750</v>
      </c>
      <c r="G426" s="83">
        <v>1500</v>
      </c>
      <c r="H426" s="131">
        <v>1.4</v>
      </c>
      <c r="I426" s="83">
        <v>518</v>
      </c>
      <c r="J426" s="114">
        <v>900</v>
      </c>
      <c r="K426" s="114"/>
      <c r="L426" s="198">
        <v>500</v>
      </c>
      <c r="M426" s="83"/>
      <c r="N426" s="83"/>
      <c r="O426" s="98">
        <v>370</v>
      </c>
      <c r="P426" s="83"/>
      <c r="Q426" s="83"/>
      <c r="R426" s="550"/>
    </row>
    <row r="427" spans="1:18" s="191" customFormat="1" x14ac:dyDescent="0.3">
      <c r="A427" s="884"/>
      <c r="B427" s="881"/>
      <c r="C427" s="503" t="s">
        <v>1499</v>
      </c>
      <c r="D427" s="503" t="s">
        <v>1500</v>
      </c>
      <c r="E427" s="98">
        <v>570</v>
      </c>
      <c r="F427" s="114">
        <v>1200</v>
      </c>
      <c r="G427" s="98">
        <v>1700</v>
      </c>
      <c r="H427" s="131">
        <v>1.5</v>
      </c>
      <c r="I427" s="83">
        <v>855</v>
      </c>
      <c r="J427" s="114">
        <v>1200</v>
      </c>
      <c r="K427" s="114"/>
      <c r="L427" s="198">
        <v>900</v>
      </c>
      <c r="M427" s="83">
        <f t="shared" si="24"/>
        <v>5.2631578947368416</v>
      </c>
      <c r="N427" s="83">
        <f t="shared" si="25"/>
        <v>-25</v>
      </c>
      <c r="O427" s="198">
        <v>900</v>
      </c>
      <c r="P427" s="83">
        <f t="shared" si="23"/>
        <v>57.894736842105267</v>
      </c>
      <c r="Q427" s="83"/>
      <c r="R427" s="550"/>
    </row>
    <row r="428" spans="1:18" s="191" customFormat="1" x14ac:dyDescent="0.3">
      <c r="A428" s="884"/>
      <c r="B428" s="881"/>
      <c r="C428" s="503" t="s">
        <v>1500</v>
      </c>
      <c r="D428" s="503" t="s">
        <v>1501</v>
      </c>
      <c r="E428" s="98">
        <v>440</v>
      </c>
      <c r="F428" s="114">
        <v>850</v>
      </c>
      <c r="G428" s="98">
        <v>1000</v>
      </c>
      <c r="H428" s="131">
        <v>2.9</v>
      </c>
      <c r="I428" s="83">
        <v>1276</v>
      </c>
      <c r="J428" s="114">
        <v>850</v>
      </c>
      <c r="K428" s="114"/>
      <c r="L428" s="198">
        <v>800</v>
      </c>
      <c r="M428" s="83">
        <f t="shared" si="24"/>
        <v>-37.304075235109721</v>
      </c>
      <c r="N428" s="83">
        <f t="shared" si="25"/>
        <v>-5.8823529411764701</v>
      </c>
      <c r="O428" s="198">
        <v>800</v>
      </c>
      <c r="P428" s="83">
        <f t="shared" si="23"/>
        <v>81.818181818181827</v>
      </c>
      <c r="Q428" s="83"/>
      <c r="R428" s="550"/>
    </row>
    <row r="429" spans="1:18" s="191" customFormat="1" x14ac:dyDescent="0.3">
      <c r="A429" s="884"/>
      <c r="B429" s="881"/>
      <c r="C429" s="503" t="s">
        <v>1501</v>
      </c>
      <c r="D429" s="503" t="s">
        <v>1502</v>
      </c>
      <c r="E429" s="98"/>
      <c r="F429" s="114"/>
      <c r="G429" s="98"/>
      <c r="H429" s="131"/>
      <c r="I429" s="83"/>
      <c r="J429" s="114"/>
      <c r="K429" s="114"/>
      <c r="L429" s="198"/>
      <c r="M429" s="83"/>
      <c r="N429" s="83"/>
      <c r="O429" s="198"/>
      <c r="P429" s="83"/>
      <c r="Q429" s="83"/>
      <c r="R429" s="550"/>
    </row>
    <row r="430" spans="1:18" s="191" customFormat="1" x14ac:dyDescent="0.3">
      <c r="A430" s="884"/>
      <c r="B430" s="881"/>
      <c r="C430" s="540"/>
      <c r="D430" s="540" t="s">
        <v>39</v>
      </c>
      <c r="E430" s="98">
        <v>390</v>
      </c>
      <c r="F430" s="114">
        <v>750</v>
      </c>
      <c r="G430" s="98">
        <v>900</v>
      </c>
      <c r="H430" s="131">
        <v>1.6</v>
      </c>
      <c r="I430" s="83">
        <v>624</v>
      </c>
      <c r="J430" s="114">
        <v>750</v>
      </c>
      <c r="K430" s="114"/>
      <c r="L430" s="198">
        <v>650</v>
      </c>
      <c r="M430" s="83"/>
      <c r="N430" s="83"/>
      <c r="O430" s="198">
        <v>650</v>
      </c>
      <c r="P430" s="83">
        <f t="shared" si="23"/>
        <v>66.666666666666657</v>
      </c>
      <c r="Q430" s="83"/>
      <c r="R430" s="550"/>
    </row>
    <row r="431" spans="1:18" s="191" customFormat="1" x14ac:dyDescent="0.3">
      <c r="A431" s="884"/>
      <c r="B431" s="881"/>
      <c r="C431" s="540"/>
      <c r="D431" s="540" t="s">
        <v>40</v>
      </c>
      <c r="F431" s="114">
        <v>750</v>
      </c>
      <c r="G431" s="98">
        <v>900</v>
      </c>
      <c r="H431" s="131">
        <v>1.6</v>
      </c>
      <c r="I431" s="83">
        <v>624</v>
      </c>
      <c r="J431" s="114">
        <v>750</v>
      </c>
      <c r="K431" s="114"/>
      <c r="L431" s="198">
        <v>500</v>
      </c>
      <c r="M431" s="83"/>
      <c r="N431" s="83"/>
      <c r="O431" s="98">
        <v>390</v>
      </c>
      <c r="P431" s="83"/>
      <c r="Q431" s="83"/>
      <c r="R431" s="550"/>
    </row>
    <row r="432" spans="1:18" s="191" customFormat="1" x14ac:dyDescent="0.3">
      <c r="A432" s="884"/>
      <c r="B432" s="881"/>
      <c r="C432" s="503" t="s">
        <v>1502</v>
      </c>
      <c r="D432" s="503" t="s">
        <v>1503</v>
      </c>
      <c r="E432" s="98"/>
      <c r="F432" s="114"/>
      <c r="G432" s="98"/>
      <c r="H432" s="131"/>
      <c r="I432" s="83"/>
      <c r="J432" s="114"/>
      <c r="K432" s="114"/>
      <c r="L432" s="198"/>
      <c r="M432" s="83"/>
      <c r="N432" s="83"/>
      <c r="O432" s="198"/>
      <c r="P432" s="83"/>
      <c r="Q432" s="83"/>
      <c r="R432" s="550"/>
    </row>
    <row r="433" spans="1:18" s="191" customFormat="1" x14ac:dyDescent="0.3">
      <c r="A433" s="884"/>
      <c r="B433" s="881"/>
      <c r="C433" s="540"/>
      <c r="D433" s="540" t="s">
        <v>39</v>
      </c>
      <c r="E433" s="98">
        <v>240</v>
      </c>
      <c r="F433" s="114">
        <v>550</v>
      </c>
      <c r="G433" s="98">
        <v>800</v>
      </c>
      <c r="H433" s="131">
        <v>3.3</v>
      </c>
      <c r="I433" s="83">
        <v>792</v>
      </c>
      <c r="J433" s="114">
        <v>550</v>
      </c>
      <c r="K433" s="114"/>
      <c r="L433" s="198">
        <v>400</v>
      </c>
      <c r="M433" s="83"/>
      <c r="N433" s="83"/>
      <c r="O433" s="198">
        <v>400</v>
      </c>
      <c r="P433" s="83">
        <f t="shared" si="23"/>
        <v>66.666666666666657</v>
      </c>
      <c r="Q433" s="83"/>
      <c r="R433" s="550"/>
    </row>
    <row r="434" spans="1:18" s="191" customFormat="1" x14ac:dyDescent="0.3">
      <c r="A434" s="885"/>
      <c r="B434" s="882"/>
      <c r="C434" s="540"/>
      <c r="D434" s="540" t="s">
        <v>40</v>
      </c>
      <c r="F434" s="114">
        <v>550</v>
      </c>
      <c r="G434" s="98">
        <v>800</v>
      </c>
      <c r="H434" s="131">
        <v>3.3</v>
      </c>
      <c r="I434" s="83">
        <v>792</v>
      </c>
      <c r="J434" s="114">
        <v>550</v>
      </c>
      <c r="K434" s="114"/>
      <c r="L434" s="198">
        <v>300</v>
      </c>
      <c r="M434" s="83"/>
      <c r="N434" s="83"/>
      <c r="O434" s="98">
        <v>240</v>
      </c>
      <c r="P434" s="83"/>
      <c r="Q434" s="83"/>
      <c r="R434" s="550"/>
    </row>
    <row r="435" spans="1:18" s="191" customFormat="1" ht="18.75" customHeight="1" x14ac:dyDescent="0.3">
      <c r="A435" s="883">
        <v>2</v>
      </c>
      <c r="B435" s="880" t="s">
        <v>1504</v>
      </c>
      <c r="C435" s="503" t="s">
        <v>1505</v>
      </c>
      <c r="D435" s="503" t="s">
        <v>1506</v>
      </c>
      <c r="E435" s="98">
        <v>210</v>
      </c>
      <c r="F435" s="114">
        <v>250</v>
      </c>
      <c r="G435" s="98">
        <v>500</v>
      </c>
      <c r="H435" s="131">
        <v>2.5</v>
      </c>
      <c r="I435" s="83">
        <v>525</v>
      </c>
      <c r="J435" s="114">
        <v>300</v>
      </c>
      <c r="K435" s="114"/>
      <c r="L435" s="198">
        <v>300</v>
      </c>
      <c r="M435" s="83">
        <f t="shared" si="24"/>
        <v>-42.857142857142854</v>
      </c>
      <c r="N435" s="83">
        <f t="shared" si="25"/>
        <v>0</v>
      </c>
      <c r="O435" s="198">
        <v>300</v>
      </c>
      <c r="P435" s="83">
        <f t="shared" si="23"/>
        <v>42.857142857142854</v>
      </c>
      <c r="Q435" s="83"/>
      <c r="R435" s="550"/>
    </row>
    <row r="436" spans="1:18" s="191" customFormat="1" x14ac:dyDescent="0.3">
      <c r="A436" s="884"/>
      <c r="B436" s="881"/>
      <c r="C436" s="503" t="s">
        <v>1507</v>
      </c>
      <c r="D436" s="503" t="s">
        <v>1508</v>
      </c>
      <c r="E436" s="98">
        <v>180</v>
      </c>
      <c r="F436" s="114">
        <v>250</v>
      </c>
      <c r="G436" s="98">
        <v>300</v>
      </c>
      <c r="H436" s="131">
        <v>1.4</v>
      </c>
      <c r="I436" s="83">
        <v>251.99999999999997</v>
      </c>
      <c r="J436" s="114">
        <v>250</v>
      </c>
      <c r="K436" s="114"/>
      <c r="L436" s="198">
        <v>250</v>
      </c>
      <c r="M436" s="83">
        <f t="shared" si="24"/>
        <v>-0.7936507936507825</v>
      </c>
      <c r="N436" s="83">
        <f t="shared" si="25"/>
        <v>0</v>
      </c>
      <c r="O436" s="198">
        <v>250</v>
      </c>
      <c r="P436" s="83">
        <f t="shared" si="23"/>
        <v>38.888888888888893</v>
      </c>
      <c r="Q436" s="83"/>
      <c r="R436" s="550"/>
    </row>
    <row r="437" spans="1:18" s="191" customFormat="1" x14ac:dyDescent="0.3">
      <c r="A437" s="884"/>
      <c r="B437" s="881"/>
      <c r="C437" s="503" t="s">
        <v>1508</v>
      </c>
      <c r="D437" s="503" t="s">
        <v>1509</v>
      </c>
      <c r="E437" s="98">
        <v>190</v>
      </c>
      <c r="F437" s="114">
        <v>250</v>
      </c>
      <c r="G437" s="98">
        <v>350</v>
      </c>
      <c r="H437" s="131">
        <v>1.4</v>
      </c>
      <c r="I437" s="83">
        <v>266</v>
      </c>
      <c r="J437" s="114">
        <v>250</v>
      </c>
      <c r="K437" s="114"/>
      <c r="L437" s="198">
        <v>250</v>
      </c>
      <c r="M437" s="83">
        <f t="shared" si="24"/>
        <v>-6.0150375939849621</v>
      </c>
      <c r="N437" s="83">
        <f t="shared" si="25"/>
        <v>0</v>
      </c>
      <c r="O437" s="198">
        <v>250</v>
      </c>
      <c r="P437" s="83">
        <f t="shared" si="23"/>
        <v>31.578947368421051</v>
      </c>
      <c r="Q437" s="83"/>
      <c r="R437" s="550"/>
    </row>
    <row r="438" spans="1:18" s="191" customFormat="1" x14ac:dyDescent="0.3">
      <c r="A438" s="884"/>
      <c r="B438" s="881"/>
      <c r="C438" s="503" t="s">
        <v>1509</v>
      </c>
      <c r="D438" s="503" t="s">
        <v>1499</v>
      </c>
      <c r="E438" s="98">
        <v>150</v>
      </c>
      <c r="F438" s="114">
        <v>250</v>
      </c>
      <c r="G438" s="98">
        <v>400</v>
      </c>
      <c r="H438" s="131">
        <v>1.7</v>
      </c>
      <c r="I438" s="83">
        <v>255</v>
      </c>
      <c r="J438" s="114">
        <v>250</v>
      </c>
      <c r="K438" s="114"/>
      <c r="L438" s="198">
        <v>250</v>
      </c>
      <c r="M438" s="83">
        <f t="shared" si="24"/>
        <v>-1.9607843137254901</v>
      </c>
      <c r="N438" s="83">
        <f t="shared" si="25"/>
        <v>0</v>
      </c>
      <c r="O438" s="198">
        <v>250</v>
      </c>
      <c r="P438" s="83">
        <f t="shared" si="23"/>
        <v>66.666666666666657</v>
      </c>
      <c r="Q438" s="83"/>
      <c r="R438" s="550"/>
    </row>
    <row r="439" spans="1:18" s="191" customFormat="1" x14ac:dyDescent="0.3">
      <c r="A439" s="884"/>
      <c r="B439" s="881"/>
      <c r="C439" s="503" t="s">
        <v>1499</v>
      </c>
      <c r="D439" s="503" t="s">
        <v>1510</v>
      </c>
      <c r="E439" s="98">
        <v>130</v>
      </c>
      <c r="F439" s="114">
        <v>220</v>
      </c>
      <c r="G439" s="98">
        <v>250</v>
      </c>
      <c r="H439" s="131">
        <v>1.4</v>
      </c>
      <c r="I439" s="83">
        <v>182</v>
      </c>
      <c r="J439" s="114">
        <v>220</v>
      </c>
      <c r="K439" s="114"/>
      <c r="L439" s="198">
        <v>220</v>
      </c>
      <c r="M439" s="83">
        <f t="shared" si="24"/>
        <v>20.87912087912088</v>
      </c>
      <c r="N439" s="83">
        <f t="shared" si="25"/>
        <v>0</v>
      </c>
      <c r="O439" s="198">
        <v>220</v>
      </c>
      <c r="P439" s="83">
        <f t="shared" si="23"/>
        <v>69.230769230769226</v>
      </c>
      <c r="Q439" s="83"/>
      <c r="R439" s="550"/>
    </row>
    <row r="440" spans="1:18" s="191" customFormat="1" x14ac:dyDescent="0.3">
      <c r="A440" s="885"/>
      <c r="B440" s="882"/>
      <c r="C440" s="503" t="s">
        <v>1511</v>
      </c>
      <c r="D440" s="503" t="s">
        <v>1512</v>
      </c>
      <c r="E440" s="98">
        <v>200</v>
      </c>
      <c r="F440" s="114">
        <v>250</v>
      </c>
      <c r="G440" s="98">
        <v>300</v>
      </c>
      <c r="H440" s="131">
        <v>1.4</v>
      </c>
      <c r="I440" s="83">
        <v>280</v>
      </c>
      <c r="J440" s="114">
        <v>250</v>
      </c>
      <c r="K440" s="114"/>
      <c r="L440" s="198">
        <v>250</v>
      </c>
      <c r="M440" s="83">
        <f t="shared" si="24"/>
        <v>-10.714285714285714</v>
      </c>
      <c r="N440" s="83">
        <f t="shared" si="25"/>
        <v>0</v>
      </c>
      <c r="O440" s="198">
        <v>250</v>
      </c>
      <c r="P440" s="83">
        <f t="shared" si="23"/>
        <v>25</v>
      </c>
      <c r="Q440" s="83"/>
      <c r="R440" s="550"/>
    </row>
    <row r="441" spans="1:18" s="191" customFormat="1" x14ac:dyDescent="0.3">
      <c r="A441" s="883">
        <v>3</v>
      </c>
      <c r="B441" s="880" t="s">
        <v>1513</v>
      </c>
      <c r="C441" s="503" t="s">
        <v>1502</v>
      </c>
      <c r="D441" s="503" t="s">
        <v>1514</v>
      </c>
      <c r="E441" s="98">
        <v>150</v>
      </c>
      <c r="F441" s="114">
        <v>180</v>
      </c>
      <c r="G441" s="98">
        <v>250</v>
      </c>
      <c r="H441" s="131">
        <v>3</v>
      </c>
      <c r="I441" s="83">
        <v>450</v>
      </c>
      <c r="J441" s="114">
        <v>180</v>
      </c>
      <c r="K441" s="114"/>
      <c r="L441" s="198">
        <v>180</v>
      </c>
      <c r="M441" s="83">
        <f t="shared" si="24"/>
        <v>-60</v>
      </c>
      <c r="N441" s="83">
        <f t="shared" si="25"/>
        <v>0</v>
      </c>
      <c r="O441" s="198">
        <v>180</v>
      </c>
      <c r="P441" s="83">
        <f t="shared" si="23"/>
        <v>20</v>
      </c>
      <c r="Q441" s="83"/>
      <c r="R441" s="550"/>
    </row>
    <row r="442" spans="1:18" s="191" customFormat="1" x14ac:dyDescent="0.3">
      <c r="A442" s="884"/>
      <c r="B442" s="881"/>
      <c r="C442" s="503" t="s">
        <v>1515</v>
      </c>
      <c r="D442" s="503" t="s">
        <v>1514</v>
      </c>
      <c r="E442" s="98">
        <v>140</v>
      </c>
      <c r="F442" s="114">
        <v>170</v>
      </c>
      <c r="G442" s="98">
        <v>150</v>
      </c>
      <c r="H442" s="131">
        <v>4.0999999999999996</v>
      </c>
      <c r="I442" s="83">
        <v>574</v>
      </c>
      <c r="J442" s="114">
        <v>170</v>
      </c>
      <c r="K442" s="114"/>
      <c r="L442" s="198">
        <v>170</v>
      </c>
      <c r="M442" s="83">
        <f t="shared" si="24"/>
        <v>-70.383275261324044</v>
      </c>
      <c r="N442" s="83">
        <f t="shared" si="25"/>
        <v>0</v>
      </c>
      <c r="O442" s="198">
        <v>170</v>
      </c>
      <c r="P442" s="83">
        <f t="shared" si="23"/>
        <v>21.428571428571427</v>
      </c>
      <c r="Q442" s="83"/>
      <c r="R442" s="550"/>
    </row>
    <row r="443" spans="1:18" s="191" customFormat="1" x14ac:dyDescent="0.3">
      <c r="A443" s="884"/>
      <c r="B443" s="881"/>
      <c r="C443" s="503" t="s">
        <v>1516</v>
      </c>
      <c r="D443" s="503" t="s">
        <v>1517</v>
      </c>
      <c r="E443" s="98">
        <v>140</v>
      </c>
      <c r="F443" s="114">
        <v>170</v>
      </c>
      <c r="G443" s="98">
        <v>200</v>
      </c>
      <c r="H443" s="131">
        <v>1.4</v>
      </c>
      <c r="I443" s="83">
        <v>196</v>
      </c>
      <c r="J443" s="114">
        <v>170</v>
      </c>
      <c r="K443" s="114"/>
      <c r="L443" s="198">
        <v>170</v>
      </c>
      <c r="M443" s="83">
        <f t="shared" si="24"/>
        <v>-13.26530612244898</v>
      </c>
      <c r="N443" s="83">
        <f t="shared" si="25"/>
        <v>0</v>
      </c>
      <c r="O443" s="198">
        <v>170</v>
      </c>
      <c r="P443" s="83">
        <f t="shared" si="23"/>
        <v>21.428571428571427</v>
      </c>
      <c r="Q443" s="83"/>
      <c r="R443" s="550"/>
    </row>
    <row r="444" spans="1:18" s="191" customFormat="1" x14ac:dyDescent="0.3">
      <c r="A444" s="884"/>
      <c r="B444" s="881"/>
      <c r="C444" s="503" t="s">
        <v>9</v>
      </c>
      <c r="D444" s="503" t="s">
        <v>1507</v>
      </c>
      <c r="E444" s="98">
        <v>150</v>
      </c>
      <c r="F444" s="114">
        <v>180</v>
      </c>
      <c r="G444" s="98">
        <v>250</v>
      </c>
      <c r="H444" s="131">
        <v>2.8</v>
      </c>
      <c r="I444" s="83">
        <v>420</v>
      </c>
      <c r="J444" s="114">
        <v>180</v>
      </c>
      <c r="K444" s="114"/>
      <c r="L444" s="198">
        <v>180</v>
      </c>
      <c r="M444" s="83">
        <f t="shared" si="24"/>
        <v>-57.142857142857139</v>
      </c>
      <c r="N444" s="83">
        <f t="shared" si="25"/>
        <v>0</v>
      </c>
      <c r="O444" s="198">
        <v>180</v>
      </c>
      <c r="P444" s="83">
        <f t="shared" si="23"/>
        <v>20</v>
      </c>
      <c r="Q444" s="83"/>
      <c r="R444" s="550"/>
    </row>
    <row r="445" spans="1:18" s="191" customFormat="1" x14ac:dyDescent="0.3">
      <c r="A445" s="884"/>
      <c r="B445" s="881"/>
      <c r="C445" s="503" t="s">
        <v>1518</v>
      </c>
      <c r="D445" s="503" t="s">
        <v>1519</v>
      </c>
      <c r="E445" s="98">
        <v>150</v>
      </c>
      <c r="F445" s="114">
        <v>180</v>
      </c>
      <c r="G445" s="98">
        <v>350</v>
      </c>
      <c r="H445" s="131">
        <v>2.8</v>
      </c>
      <c r="I445" s="83">
        <v>420</v>
      </c>
      <c r="J445" s="114">
        <v>180</v>
      </c>
      <c r="K445" s="114"/>
      <c r="L445" s="198">
        <v>180</v>
      </c>
      <c r="M445" s="83">
        <f t="shared" si="24"/>
        <v>-57.142857142857139</v>
      </c>
      <c r="N445" s="83">
        <f t="shared" si="25"/>
        <v>0</v>
      </c>
      <c r="O445" s="198">
        <v>180</v>
      </c>
      <c r="P445" s="83">
        <f t="shared" si="23"/>
        <v>20</v>
      </c>
      <c r="Q445" s="83"/>
      <c r="R445" s="550"/>
    </row>
    <row r="446" spans="1:18" s="191" customFormat="1" x14ac:dyDescent="0.3">
      <c r="A446" s="884"/>
      <c r="B446" s="881"/>
      <c r="C446" s="503" t="s">
        <v>1520</v>
      </c>
      <c r="D446" s="503" t="s">
        <v>1521</v>
      </c>
      <c r="E446" s="98">
        <v>140</v>
      </c>
      <c r="F446" s="98">
        <v>170</v>
      </c>
      <c r="G446" s="98">
        <v>150</v>
      </c>
      <c r="H446" s="131">
        <v>3</v>
      </c>
      <c r="I446" s="83">
        <v>420</v>
      </c>
      <c r="J446" s="98">
        <v>170</v>
      </c>
      <c r="K446" s="98"/>
      <c r="L446" s="198">
        <v>170</v>
      </c>
      <c r="M446" s="83">
        <f t="shared" si="24"/>
        <v>-59.523809523809526</v>
      </c>
      <c r="N446" s="83">
        <f t="shared" si="25"/>
        <v>0</v>
      </c>
      <c r="O446" s="198">
        <v>170</v>
      </c>
      <c r="P446" s="83">
        <f t="shared" si="23"/>
        <v>21.428571428571427</v>
      </c>
      <c r="Q446" s="83"/>
      <c r="R446" s="550"/>
    </row>
    <row r="447" spans="1:18" s="191" customFormat="1" x14ac:dyDescent="0.3">
      <c r="A447" s="884"/>
      <c r="B447" s="881"/>
      <c r="C447" s="503" t="s">
        <v>1522</v>
      </c>
      <c r="D447" s="503" t="s">
        <v>189</v>
      </c>
      <c r="E447" s="98">
        <v>170</v>
      </c>
      <c r="F447" s="98">
        <v>200</v>
      </c>
      <c r="G447" s="98">
        <v>250</v>
      </c>
      <c r="H447" s="131">
        <v>3.4</v>
      </c>
      <c r="I447" s="83">
        <v>578</v>
      </c>
      <c r="J447" s="98">
        <v>200</v>
      </c>
      <c r="K447" s="98"/>
      <c r="L447" s="198">
        <v>200</v>
      </c>
      <c r="M447" s="83">
        <f t="shared" si="24"/>
        <v>-65.397923875432525</v>
      </c>
      <c r="N447" s="83">
        <f t="shared" si="25"/>
        <v>0</v>
      </c>
      <c r="O447" s="198">
        <v>200</v>
      </c>
      <c r="P447" s="83">
        <f t="shared" si="23"/>
        <v>17.647058823529413</v>
      </c>
      <c r="Q447" s="83"/>
      <c r="R447" s="550"/>
    </row>
    <row r="448" spans="1:18" s="191" customFormat="1" x14ac:dyDescent="0.3">
      <c r="A448" s="884"/>
      <c r="B448" s="881"/>
      <c r="C448" s="503" t="s">
        <v>1523</v>
      </c>
      <c r="D448" s="503" t="s">
        <v>1524</v>
      </c>
      <c r="E448" s="98">
        <v>150</v>
      </c>
      <c r="F448" s="98">
        <v>180</v>
      </c>
      <c r="G448" s="98">
        <v>170</v>
      </c>
      <c r="H448" s="131">
        <v>2.8</v>
      </c>
      <c r="I448" s="83">
        <v>420</v>
      </c>
      <c r="J448" s="98">
        <v>180</v>
      </c>
      <c r="K448" s="98"/>
      <c r="L448" s="198">
        <v>180</v>
      </c>
      <c r="M448" s="83">
        <f t="shared" si="24"/>
        <v>-57.142857142857139</v>
      </c>
      <c r="N448" s="83">
        <f t="shared" si="25"/>
        <v>0</v>
      </c>
      <c r="O448" s="198">
        <v>180</v>
      </c>
      <c r="P448" s="83">
        <f t="shared" si="23"/>
        <v>20</v>
      </c>
      <c r="Q448" s="83"/>
      <c r="R448" s="550"/>
    </row>
    <row r="449" spans="1:18" s="191" customFormat="1" x14ac:dyDescent="0.3">
      <c r="A449" s="885"/>
      <c r="B449" s="882"/>
      <c r="C449" s="503" t="s">
        <v>1525</v>
      </c>
      <c r="D449" s="503" t="s">
        <v>1524</v>
      </c>
      <c r="E449" s="98">
        <v>140</v>
      </c>
      <c r="F449" s="98">
        <v>160</v>
      </c>
      <c r="G449" s="98">
        <v>160</v>
      </c>
      <c r="H449" s="131">
        <v>3</v>
      </c>
      <c r="I449" s="83">
        <v>420</v>
      </c>
      <c r="J449" s="98">
        <v>160</v>
      </c>
      <c r="K449" s="98"/>
      <c r="L449" s="198">
        <v>160</v>
      </c>
      <c r="M449" s="83">
        <f t="shared" si="24"/>
        <v>-61.904761904761905</v>
      </c>
      <c r="N449" s="83">
        <f t="shared" si="25"/>
        <v>0</v>
      </c>
      <c r="O449" s="198">
        <v>160</v>
      </c>
      <c r="P449" s="83">
        <f t="shared" si="23"/>
        <v>14.285714285714285</v>
      </c>
      <c r="Q449" s="83"/>
      <c r="R449" s="550"/>
    </row>
    <row r="450" spans="1:18" s="191" customFormat="1" ht="18.75" customHeight="1" x14ac:dyDescent="0.3">
      <c r="A450" s="500">
        <v>4</v>
      </c>
      <c r="B450" s="886" t="s">
        <v>1526</v>
      </c>
      <c r="C450" s="890"/>
      <c r="D450" s="887"/>
      <c r="E450" s="98">
        <v>130</v>
      </c>
      <c r="F450" s="98">
        <v>150</v>
      </c>
      <c r="G450" s="98">
        <v>150</v>
      </c>
      <c r="H450" s="131">
        <v>1.2</v>
      </c>
      <c r="I450" s="83">
        <v>156</v>
      </c>
      <c r="J450" s="98">
        <v>150</v>
      </c>
      <c r="K450" s="98"/>
      <c r="L450" s="198">
        <v>150</v>
      </c>
      <c r="M450" s="83">
        <f t="shared" si="24"/>
        <v>-3.8461538461538463</v>
      </c>
      <c r="N450" s="83">
        <f t="shared" si="25"/>
        <v>0</v>
      </c>
      <c r="O450" s="98">
        <v>130</v>
      </c>
      <c r="P450" s="83">
        <f t="shared" si="23"/>
        <v>0</v>
      </c>
      <c r="Q450" s="83"/>
      <c r="R450" s="550"/>
    </row>
    <row r="451" spans="1:18" s="191" customFormat="1" ht="37.5" x14ac:dyDescent="0.3">
      <c r="A451" s="500">
        <v>5</v>
      </c>
      <c r="B451" s="503" t="s">
        <v>1527</v>
      </c>
      <c r="C451" s="503"/>
      <c r="D451" s="503"/>
      <c r="E451" s="98">
        <v>130</v>
      </c>
      <c r="F451" s="98">
        <v>150</v>
      </c>
      <c r="G451" s="98">
        <v>150</v>
      </c>
      <c r="H451" s="131">
        <v>1.3</v>
      </c>
      <c r="I451" s="83">
        <v>169</v>
      </c>
      <c r="J451" s="98">
        <v>150</v>
      </c>
      <c r="K451" s="98"/>
      <c r="L451" s="198">
        <v>150</v>
      </c>
      <c r="M451" s="83">
        <f t="shared" si="24"/>
        <v>-11.242603550295858</v>
      </c>
      <c r="N451" s="83">
        <f t="shared" si="25"/>
        <v>0</v>
      </c>
      <c r="O451" s="98">
        <v>130</v>
      </c>
      <c r="P451" s="83">
        <f t="shared" si="23"/>
        <v>0</v>
      </c>
      <c r="Q451" s="83"/>
      <c r="R451" s="550"/>
    </row>
    <row r="452" spans="1:18" s="191" customFormat="1" ht="37.5" x14ac:dyDescent="0.3">
      <c r="A452" s="504" t="s">
        <v>1528</v>
      </c>
      <c r="B452" s="517" t="s">
        <v>1529</v>
      </c>
      <c r="C452" s="517"/>
      <c r="D452" s="517"/>
      <c r="E452" s="192"/>
      <c r="F452" s="114"/>
      <c r="G452" s="192"/>
      <c r="H452" s="139"/>
      <c r="I452" s="139"/>
      <c r="J452" s="114"/>
      <c r="K452" s="114"/>
      <c r="L452" s="114"/>
      <c r="M452" s="83"/>
      <c r="N452" s="83"/>
      <c r="O452" s="114"/>
      <c r="P452" s="83"/>
      <c r="Q452" s="83"/>
      <c r="R452" s="550"/>
    </row>
    <row r="453" spans="1:18" s="191" customFormat="1" x14ac:dyDescent="0.3">
      <c r="A453" s="883">
        <v>1</v>
      </c>
      <c r="B453" s="880" t="s">
        <v>9</v>
      </c>
      <c r="C453" s="503" t="s">
        <v>1530</v>
      </c>
      <c r="D453" s="503" t="s">
        <v>1531</v>
      </c>
      <c r="E453" s="98">
        <v>180</v>
      </c>
      <c r="F453" s="114">
        <v>560</v>
      </c>
      <c r="G453" s="98">
        <v>1125</v>
      </c>
      <c r="H453" s="131">
        <v>3.5</v>
      </c>
      <c r="I453" s="83">
        <v>630</v>
      </c>
      <c r="J453" s="114">
        <v>680</v>
      </c>
      <c r="K453" s="114"/>
      <c r="L453" s="198">
        <v>400</v>
      </c>
      <c r="M453" s="83">
        <f t="shared" si="24"/>
        <v>-36.507936507936506</v>
      </c>
      <c r="N453" s="83">
        <f t="shared" si="25"/>
        <v>-41.17647058823529</v>
      </c>
      <c r="O453" s="198">
        <v>400</v>
      </c>
      <c r="P453" s="83">
        <f t="shared" si="23"/>
        <v>122.22222222222223</v>
      </c>
      <c r="Q453" s="83"/>
      <c r="R453" s="550"/>
    </row>
    <row r="454" spans="1:18" s="191" customFormat="1" x14ac:dyDescent="0.3">
      <c r="A454" s="885"/>
      <c r="B454" s="882"/>
      <c r="C454" s="503" t="s">
        <v>1531</v>
      </c>
      <c r="D454" s="503" t="s">
        <v>1532</v>
      </c>
      <c r="E454" s="98">
        <v>180</v>
      </c>
      <c r="F454" s="114">
        <v>400</v>
      </c>
      <c r="G454" s="98">
        <v>600</v>
      </c>
      <c r="H454" s="131">
        <v>3.5</v>
      </c>
      <c r="I454" s="83">
        <v>630</v>
      </c>
      <c r="J454" s="114">
        <v>400</v>
      </c>
      <c r="K454" s="114"/>
      <c r="L454" s="198">
        <v>300</v>
      </c>
      <c r="M454" s="83">
        <f t="shared" si="24"/>
        <v>-52.380952380952387</v>
      </c>
      <c r="N454" s="83">
        <f t="shared" si="25"/>
        <v>-25</v>
      </c>
      <c r="O454" s="198">
        <v>300</v>
      </c>
      <c r="P454" s="83">
        <f t="shared" si="23"/>
        <v>66.666666666666657</v>
      </c>
      <c r="Q454" s="83"/>
      <c r="R454" s="550"/>
    </row>
    <row r="455" spans="1:18" s="191" customFormat="1" ht="37.5" x14ac:dyDescent="0.3">
      <c r="A455" s="883">
        <v>2</v>
      </c>
      <c r="B455" s="880" t="s">
        <v>1533</v>
      </c>
      <c r="C455" s="503" t="s">
        <v>9</v>
      </c>
      <c r="D455" s="503" t="s">
        <v>1534</v>
      </c>
      <c r="E455" s="98">
        <v>120</v>
      </c>
      <c r="F455" s="114">
        <v>300</v>
      </c>
      <c r="G455" s="98">
        <v>500</v>
      </c>
      <c r="H455" s="131">
        <v>2.5</v>
      </c>
      <c r="I455" s="83">
        <v>300</v>
      </c>
      <c r="J455" s="114">
        <v>300</v>
      </c>
      <c r="K455" s="114"/>
      <c r="L455" s="198">
        <v>200</v>
      </c>
      <c r="M455" s="83">
        <f t="shared" si="24"/>
        <v>-33.333333333333329</v>
      </c>
      <c r="N455" s="83">
        <f t="shared" si="25"/>
        <v>-33.333333333333329</v>
      </c>
      <c r="O455" s="198">
        <v>200</v>
      </c>
      <c r="P455" s="83">
        <f t="shared" si="23"/>
        <v>66.666666666666657</v>
      </c>
      <c r="Q455" s="83"/>
      <c r="R455" s="550"/>
    </row>
    <row r="456" spans="1:18" s="191" customFormat="1" x14ac:dyDescent="0.3">
      <c r="A456" s="884"/>
      <c r="B456" s="881"/>
      <c r="C456" s="503" t="s">
        <v>1535</v>
      </c>
      <c r="D456" s="503" t="s">
        <v>1536</v>
      </c>
      <c r="E456" s="98">
        <v>120</v>
      </c>
      <c r="F456" s="114">
        <v>250</v>
      </c>
      <c r="G456" s="98">
        <v>400</v>
      </c>
      <c r="H456" s="131">
        <v>1.5</v>
      </c>
      <c r="I456" s="83">
        <v>180</v>
      </c>
      <c r="J456" s="114">
        <v>250</v>
      </c>
      <c r="K456" s="114"/>
      <c r="L456" s="198">
        <v>180</v>
      </c>
      <c r="M456" s="83">
        <f t="shared" si="24"/>
        <v>0</v>
      </c>
      <c r="N456" s="83">
        <f t="shared" si="25"/>
        <v>-28.000000000000004</v>
      </c>
      <c r="O456" s="198">
        <v>180</v>
      </c>
      <c r="P456" s="83">
        <f t="shared" si="23"/>
        <v>50</v>
      </c>
      <c r="Q456" s="83"/>
      <c r="R456" s="550"/>
    </row>
    <row r="457" spans="1:18" s="191" customFormat="1" x14ac:dyDescent="0.3">
      <c r="A457" s="884"/>
      <c r="B457" s="881"/>
      <c r="C457" s="503" t="s">
        <v>1536</v>
      </c>
      <c r="D457" s="503" t="s">
        <v>1537</v>
      </c>
      <c r="E457" s="98">
        <v>120</v>
      </c>
      <c r="F457" s="114">
        <v>200</v>
      </c>
      <c r="G457" s="98">
        <v>360</v>
      </c>
      <c r="H457" s="131">
        <v>1.4</v>
      </c>
      <c r="I457" s="83">
        <f>E457*H457</f>
        <v>168</v>
      </c>
      <c r="J457" s="114">
        <v>220</v>
      </c>
      <c r="K457" s="114"/>
      <c r="L457" s="198">
        <v>150</v>
      </c>
      <c r="M457" s="83">
        <f t="shared" si="24"/>
        <v>-10.714285714285714</v>
      </c>
      <c r="N457" s="83">
        <f t="shared" si="25"/>
        <v>-31.818181818181817</v>
      </c>
      <c r="O457" s="198">
        <v>150</v>
      </c>
      <c r="P457" s="83">
        <f t="shared" si="23"/>
        <v>25</v>
      </c>
      <c r="Q457" s="83"/>
      <c r="R457" s="550"/>
    </row>
    <row r="458" spans="1:18" s="191" customFormat="1" x14ac:dyDescent="0.3">
      <c r="A458" s="884"/>
      <c r="B458" s="881"/>
      <c r="C458" s="503" t="s">
        <v>1538</v>
      </c>
      <c r="D458" s="503" t="s">
        <v>1539</v>
      </c>
      <c r="E458" s="98">
        <v>160</v>
      </c>
      <c r="F458" s="114">
        <v>300</v>
      </c>
      <c r="G458" s="98">
        <v>600</v>
      </c>
      <c r="H458" s="131">
        <v>1.9</v>
      </c>
      <c r="I458" s="83">
        <f>E458*H458</f>
        <v>304</v>
      </c>
      <c r="J458" s="114">
        <v>360</v>
      </c>
      <c r="K458" s="114"/>
      <c r="L458" s="198">
        <v>250</v>
      </c>
      <c r="M458" s="83">
        <f t="shared" si="24"/>
        <v>-17.763157894736842</v>
      </c>
      <c r="N458" s="83">
        <f t="shared" si="25"/>
        <v>-30.555555555555557</v>
      </c>
      <c r="O458" s="198">
        <v>250</v>
      </c>
      <c r="P458" s="83">
        <f t="shared" si="23"/>
        <v>56.25</v>
      </c>
      <c r="Q458" s="83"/>
      <c r="R458" s="550"/>
    </row>
    <row r="459" spans="1:18" s="191" customFormat="1" x14ac:dyDescent="0.3">
      <c r="A459" s="884"/>
      <c r="B459" s="881"/>
      <c r="C459" s="503" t="s">
        <v>1539</v>
      </c>
      <c r="D459" s="503" t="s">
        <v>1540</v>
      </c>
      <c r="E459" s="98">
        <v>160</v>
      </c>
      <c r="F459" s="114">
        <v>600</v>
      </c>
      <c r="G459" s="98">
        <v>1200</v>
      </c>
      <c r="H459" s="131">
        <v>1.3</v>
      </c>
      <c r="I459" s="83">
        <v>208</v>
      </c>
      <c r="J459" s="114">
        <v>720</v>
      </c>
      <c r="K459" s="114"/>
      <c r="L459" s="198">
        <v>500</v>
      </c>
      <c r="M459" s="83">
        <f t="shared" si="24"/>
        <v>140.38461538461539</v>
      </c>
      <c r="N459" s="83">
        <f t="shared" si="25"/>
        <v>-30.555555555555557</v>
      </c>
      <c r="O459" s="198">
        <v>500</v>
      </c>
      <c r="P459" s="83">
        <f t="shared" si="23"/>
        <v>212.5</v>
      </c>
      <c r="Q459" s="83"/>
      <c r="R459" s="550"/>
    </row>
    <row r="460" spans="1:18" s="191" customFormat="1" x14ac:dyDescent="0.3">
      <c r="A460" s="884"/>
      <c r="B460" s="881"/>
      <c r="C460" s="503" t="s">
        <v>1540</v>
      </c>
      <c r="D460" s="503" t="s">
        <v>1541</v>
      </c>
      <c r="E460" s="98">
        <v>160</v>
      </c>
      <c r="F460" s="114">
        <v>700</v>
      </c>
      <c r="G460" s="98">
        <v>1400</v>
      </c>
      <c r="H460" s="131">
        <v>1.8</v>
      </c>
      <c r="I460" s="83">
        <v>288</v>
      </c>
      <c r="J460" s="114">
        <v>840</v>
      </c>
      <c r="K460" s="114"/>
      <c r="L460" s="198">
        <v>600</v>
      </c>
      <c r="M460" s="83">
        <f t="shared" si="24"/>
        <v>108.33333333333333</v>
      </c>
      <c r="N460" s="83">
        <f t="shared" si="25"/>
        <v>-28.571428571428569</v>
      </c>
      <c r="O460" s="198">
        <v>600</v>
      </c>
      <c r="P460" s="83">
        <f t="shared" ref="P460:P523" si="26">(O460-E460)/E460*100</f>
        <v>275</v>
      </c>
      <c r="Q460" s="83"/>
      <c r="R460" s="550"/>
    </row>
    <row r="461" spans="1:18" s="191" customFormat="1" x14ac:dyDescent="0.3">
      <c r="A461" s="884"/>
      <c r="B461" s="881"/>
      <c r="C461" s="503" t="s">
        <v>1541</v>
      </c>
      <c r="D461" s="503" t="s">
        <v>1542</v>
      </c>
      <c r="E461" s="98">
        <v>120</v>
      </c>
      <c r="F461" s="114">
        <v>250</v>
      </c>
      <c r="G461" s="98">
        <v>500</v>
      </c>
      <c r="H461" s="131">
        <v>1.3</v>
      </c>
      <c r="I461" s="83">
        <f>E461*H461</f>
        <v>156</v>
      </c>
      <c r="J461" s="114">
        <v>300</v>
      </c>
      <c r="K461" s="114"/>
      <c r="L461" s="198">
        <v>200</v>
      </c>
      <c r="M461" s="83">
        <f t="shared" si="24"/>
        <v>28.205128205128204</v>
      </c>
      <c r="N461" s="83">
        <f t="shared" si="25"/>
        <v>-33.333333333333329</v>
      </c>
      <c r="O461" s="198">
        <v>200</v>
      </c>
      <c r="P461" s="83">
        <f t="shared" si="26"/>
        <v>66.666666666666657</v>
      </c>
      <c r="Q461" s="83"/>
      <c r="R461" s="550"/>
    </row>
    <row r="462" spans="1:18" s="191" customFormat="1" x14ac:dyDescent="0.3">
      <c r="A462" s="884"/>
      <c r="B462" s="881"/>
      <c r="C462" s="503" t="s">
        <v>1542</v>
      </c>
      <c r="D462" s="503" t="s">
        <v>1543</v>
      </c>
      <c r="E462" s="98">
        <v>110</v>
      </c>
      <c r="F462" s="114">
        <v>150</v>
      </c>
      <c r="G462" s="98">
        <v>300</v>
      </c>
      <c r="H462" s="131">
        <v>1.4</v>
      </c>
      <c r="I462" s="83">
        <f>E462*H462</f>
        <v>154</v>
      </c>
      <c r="J462" s="114">
        <v>180</v>
      </c>
      <c r="K462" s="114"/>
      <c r="L462" s="198">
        <v>150</v>
      </c>
      <c r="M462" s="83">
        <f t="shared" si="24"/>
        <v>-2.5974025974025974</v>
      </c>
      <c r="N462" s="83">
        <f t="shared" si="25"/>
        <v>-16.666666666666664</v>
      </c>
      <c r="O462" s="198">
        <v>150</v>
      </c>
      <c r="P462" s="83">
        <f t="shared" si="26"/>
        <v>36.363636363636367</v>
      </c>
      <c r="Q462" s="83"/>
      <c r="R462" s="550"/>
    </row>
    <row r="463" spans="1:18" s="191" customFormat="1" x14ac:dyDescent="0.3">
      <c r="A463" s="885"/>
      <c r="B463" s="882"/>
      <c r="C463" s="503" t="s">
        <v>1544</v>
      </c>
      <c r="D463" s="503" t="s">
        <v>1545</v>
      </c>
      <c r="E463" s="98">
        <v>160</v>
      </c>
      <c r="F463" s="114">
        <v>250</v>
      </c>
      <c r="G463" s="98">
        <v>500</v>
      </c>
      <c r="H463" s="131">
        <v>1.4</v>
      </c>
      <c r="I463" s="83">
        <v>224</v>
      </c>
      <c r="J463" s="114">
        <v>300</v>
      </c>
      <c r="K463" s="114"/>
      <c r="L463" s="198">
        <v>200</v>
      </c>
      <c r="M463" s="83">
        <f t="shared" si="24"/>
        <v>-10.714285714285714</v>
      </c>
      <c r="N463" s="83">
        <f t="shared" si="25"/>
        <v>-33.333333333333329</v>
      </c>
      <c r="O463" s="198">
        <v>200</v>
      </c>
      <c r="P463" s="83">
        <f t="shared" si="26"/>
        <v>25</v>
      </c>
      <c r="Q463" s="83"/>
      <c r="R463" s="550"/>
    </row>
    <row r="464" spans="1:18" s="191" customFormat="1" ht="37.5" x14ac:dyDescent="0.3">
      <c r="A464" s="500">
        <v>3</v>
      </c>
      <c r="B464" s="503" t="s">
        <v>1546</v>
      </c>
      <c r="C464" s="503" t="s">
        <v>1547</v>
      </c>
      <c r="D464" s="503" t="s">
        <v>1548</v>
      </c>
      <c r="E464" s="98">
        <v>140</v>
      </c>
      <c r="F464" s="114">
        <v>180</v>
      </c>
      <c r="G464" s="98">
        <v>360</v>
      </c>
      <c r="H464" s="131">
        <v>1.4</v>
      </c>
      <c r="I464" s="83">
        <v>196</v>
      </c>
      <c r="J464" s="114">
        <v>220</v>
      </c>
      <c r="K464" s="114"/>
      <c r="L464" s="198">
        <v>150</v>
      </c>
      <c r="M464" s="83">
        <f t="shared" si="24"/>
        <v>-23.469387755102041</v>
      </c>
      <c r="N464" s="83">
        <f t="shared" si="25"/>
        <v>-31.818181818181817</v>
      </c>
      <c r="O464" s="198">
        <v>150</v>
      </c>
      <c r="P464" s="83">
        <f t="shared" si="26"/>
        <v>7.1428571428571423</v>
      </c>
      <c r="Q464" s="83"/>
      <c r="R464" s="550"/>
    </row>
    <row r="465" spans="1:18" s="191" customFormat="1" x14ac:dyDescent="0.3">
      <c r="A465" s="500">
        <v>4</v>
      </c>
      <c r="B465" s="503" t="s">
        <v>1549</v>
      </c>
      <c r="C465" s="503" t="s">
        <v>1298</v>
      </c>
      <c r="D465" s="503" t="s">
        <v>1550</v>
      </c>
      <c r="E465" s="98">
        <v>130</v>
      </c>
      <c r="F465" s="114">
        <v>150</v>
      </c>
      <c r="G465" s="98">
        <v>300</v>
      </c>
      <c r="H465" s="131">
        <v>1.3</v>
      </c>
      <c r="I465" s="83">
        <v>169</v>
      </c>
      <c r="J465" s="114">
        <v>180</v>
      </c>
      <c r="K465" s="114"/>
      <c r="L465" s="198">
        <v>150</v>
      </c>
      <c r="M465" s="83">
        <f t="shared" si="24"/>
        <v>-11.242603550295858</v>
      </c>
      <c r="N465" s="83">
        <f t="shared" si="25"/>
        <v>-16.666666666666664</v>
      </c>
      <c r="O465" s="198">
        <v>150</v>
      </c>
      <c r="P465" s="83">
        <f t="shared" si="26"/>
        <v>15.384615384615385</v>
      </c>
      <c r="Q465" s="83"/>
      <c r="R465" s="550"/>
    </row>
    <row r="466" spans="1:18" s="191" customFormat="1" ht="56.25" x14ac:dyDescent="0.3">
      <c r="A466" s="500">
        <v>5</v>
      </c>
      <c r="B466" s="503" t="s">
        <v>1551</v>
      </c>
      <c r="C466" s="503" t="s">
        <v>1540</v>
      </c>
      <c r="D466" s="503" t="s">
        <v>1552</v>
      </c>
      <c r="E466" s="98">
        <v>110</v>
      </c>
      <c r="F466" s="114">
        <v>200</v>
      </c>
      <c r="G466" s="98">
        <v>400</v>
      </c>
      <c r="H466" s="131">
        <v>1.7</v>
      </c>
      <c r="I466" s="83">
        <v>187</v>
      </c>
      <c r="J466" s="114">
        <v>240</v>
      </c>
      <c r="K466" s="114"/>
      <c r="L466" s="198">
        <v>160</v>
      </c>
      <c r="M466" s="83">
        <f t="shared" si="24"/>
        <v>-14.438502673796791</v>
      </c>
      <c r="N466" s="83">
        <f t="shared" si="25"/>
        <v>-33.333333333333329</v>
      </c>
      <c r="O466" s="198">
        <v>160</v>
      </c>
      <c r="P466" s="83">
        <f t="shared" si="26"/>
        <v>45.454545454545453</v>
      </c>
      <c r="Q466" s="83"/>
      <c r="R466" s="550"/>
    </row>
    <row r="467" spans="1:18" s="191" customFormat="1" ht="56.25" x14ac:dyDescent="0.3">
      <c r="A467" s="500">
        <v>6</v>
      </c>
      <c r="B467" s="503" t="s">
        <v>1553</v>
      </c>
      <c r="C467" s="503" t="s">
        <v>1539</v>
      </c>
      <c r="D467" s="503" t="s">
        <v>1554</v>
      </c>
      <c r="E467" s="98">
        <v>130</v>
      </c>
      <c r="F467" s="114">
        <v>200</v>
      </c>
      <c r="G467" s="98">
        <v>400</v>
      </c>
      <c r="H467" s="131">
        <v>2</v>
      </c>
      <c r="I467" s="83">
        <v>260</v>
      </c>
      <c r="J467" s="114">
        <v>240</v>
      </c>
      <c r="K467" s="114"/>
      <c r="L467" s="198">
        <v>160</v>
      </c>
      <c r="M467" s="83">
        <f t="shared" si="24"/>
        <v>-38.461538461538467</v>
      </c>
      <c r="N467" s="83">
        <f t="shared" si="25"/>
        <v>-33.333333333333329</v>
      </c>
      <c r="O467" s="198">
        <v>160</v>
      </c>
      <c r="P467" s="83">
        <f t="shared" si="26"/>
        <v>23.076923076923077</v>
      </c>
      <c r="Q467" s="83"/>
      <c r="R467" s="550"/>
    </row>
    <row r="468" spans="1:18" s="191" customFormat="1" ht="37.5" x14ac:dyDescent="0.3">
      <c r="A468" s="500">
        <v>7</v>
      </c>
      <c r="B468" s="503" t="s">
        <v>1555</v>
      </c>
      <c r="C468" s="503" t="s">
        <v>1542</v>
      </c>
      <c r="D468" s="503" t="s">
        <v>1556</v>
      </c>
      <c r="E468" s="98">
        <v>120</v>
      </c>
      <c r="F468" s="114">
        <v>130</v>
      </c>
      <c r="G468" s="98">
        <v>260</v>
      </c>
      <c r="H468" s="131">
        <v>1.8</v>
      </c>
      <c r="I468" s="83">
        <v>216</v>
      </c>
      <c r="J468" s="114">
        <v>160</v>
      </c>
      <c r="K468" s="114"/>
      <c r="L468" s="198">
        <v>150</v>
      </c>
      <c r="M468" s="83">
        <f t="shared" ref="M468:M526" si="27">(L468-I468)/I468*100</f>
        <v>-30.555555555555557</v>
      </c>
      <c r="N468" s="83">
        <f t="shared" ref="N468:N531" si="28">(L468-J468)/J468*100</f>
        <v>-6.25</v>
      </c>
      <c r="O468" s="198">
        <v>150</v>
      </c>
      <c r="P468" s="83">
        <f t="shared" si="26"/>
        <v>25</v>
      </c>
      <c r="Q468" s="83"/>
      <c r="R468" s="550"/>
    </row>
    <row r="469" spans="1:18" s="191" customFormat="1" ht="56.25" x14ac:dyDescent="0.3">
      <c r="A469" s="500">
        <v>8</v>
      </c>
      <c r="B469" s="503" t="s">
        <v>1557</v>
      </c>
      <c r="C469" s="503" t="s">
        <v>1558</v>
      </c>
      <c r="D469" s="503" t="s">
        <v>1559</v>
      </c>
      <c r="E469" s="98">
        <v>110</v>
      </c>
      <c r="F469" s="114">
        <v>150</v>
      </c>
      <c r="G469" s="98">
        <v>300</v>
      </c>
      <c r="H469" s="131">
        <v>1.2</v>
      </c>
      <c r="I469" s="83">
        <v>132</v>
      </c>
      <c r="J469" s="114">
        <v>180</v>
      </c>
      <c r="K469" s="114"/>
      <c r="L469" s="198">
        <v>150</v>
      </c>
      <c r="M469" s="83">
        <f t="shared" si="27"/>
        <v>13.636363636363635</v>
      </c>
      <c r="N469" s="83">
        <f t="shared" si="28"/>
        <v>-16.666666666666664</v>
      </c>
      <c r="O469" s="198">
        <v>150</v>
      </c>
      <c r="P469" s="83">
        <f t="shared" si="26"/>
        <v>36.363636363636367</v>
      </c>
      <c r="Q469" s="83"/>
      <c r="R469" s="550"/>
    </row>
    <row r="470" spans="1:18" s="191" customFormat="1" x14ac:dyDescent="0.3">
      <c r="A470" s="500">
        <v>9</v>
      </c>
      <c r="B470" s="503" t="s">
        <v>1560</v>
      </c>
      <c r="C470" s="503" t="s">
        <v>1561</v>
      </c>
      <c r="D470" s="503" t="s">
        <v>1562</v>
      </c>
      <c r="E470" s="98"/>
      <c r="F470" s="114">
        <v>130</v>
      </c>
      <c r="G470" s="98">
        <v>250</v>
      </c>
      <c r="H470" s="131"/>
      <c r="I470" s="83"/>
      <c r="J470" s="114">
        <v>150</v>
      </c>
      <c r="K470" s="114"/>
      <c r="L470" s="198">
        <v>120</v>
      </c>
      <c r="M470" s="83"/>
      <c r="N470" s="83">
        <f t="shared" si="28"/>
        <v>-20</v>
      </c>
      <c r="O470" s="198">
        <v>120</v>
      </c>
      <c r="P470" s="83"/>
      <c r="Q470" s="83"/>
      <c r="R470" s="503" t="s">
        <v>131</v>
      </c>
    </row>
    <row r="471" spans="1:18" s="191" customFormat="1" ht="18.75" customHeight="1" x14ac:dyDescent="0.3">
      <c r="A471" s="500">
        <v>10</v>
      </c>
      <c r="B471" s="503" t="s">
        <v>1563</v>
      </c>
      <c r="C471" s="503" t="s">
        <v>1564</v>
      </c>
      <c r="D471" s="503" t="s">
        <v>1565</v>
      </c>
      <c r="E471" s="98"/>
      <c r="F471" s="114">
        <v>200</v>
      </c>
      <c r="G471" s="98">
        <v>400</v>
      </c>
      <c r="H471" s="131"/>
      <c r="I471" s="83"/>
      <c r="J471" s="114">
        <v>240</v>
      </c>
      <c r="K471" s="114"/>
      <c r="L471" s="198">
        <v>160</v>
      </c>
      <c r="M471" s="83"/>
      <c r="N471" s="83">
        <f t="shared" si="28"/>
        <v>-33.333333333333329</v>
      </c>
      <c r="O471" s="198">
        <v>160</v>
      </c>
      <c r="P471" s="83"/>
      <c r="Q471" s="83"/>
      <c r="R471" s="503" t="s">
        <v>131</v>
      </c>
    </row>
    <row r="472" spans="1:18" s="191" customFormat="1" ht="37.5" x14ac:dyDescent="0.3">
      <c r="A472" s="500">
        <v>11</v>
      </c>
      <c r="B472" s="503" t="s">
        <v>1566</v>
      </c>
      <c r="C472" s="503"/>
      <c r="D472" s="503"/>
      <c r="E472" s="98">
        <v>90</v>
      </c>
      <c r="F472" s="114">
        <v>100</v>
      </c>
      <c r="G472" s="98">
        <v>150</v>
      </c>
      <c r="H472" s="131">
        <v>1.6</v>
      </c>
      <c r="I472" s="83">
        <v>144</v>
      </c>
      <c r="J472" s="114">
        <v>100</v>
      </c>
      <c r="K472" s="114"/>
      <c r="L472" s="198">
        <v>100</v>
      </c>
      <c r="M472" s="83">
        <f t="shared" si="27"/>
        <v>-30.555555555555557</v>
      </c>
      <c r="N472" s="83">
        <f t="shared" si="28"/>
        <v>0</v>
      </c>
      <c r="O472" s="198">
        <v>90</v>
      </c>
      <c r="P472" s="83">
        <f t="shared" si="26"/>
        <v>0</v>
      </c>
      <c r="Q472" s="83"/>
      <c r="R472" s="550"/>
    </row>
    <row r="473" spans="1:18" s="191" customFormat="1" ht="27" customHeight="1" x14ac:dyDescent="0.3">
      <c r="A473" s="504" t="s">
        <v>1567</v>
      </c>
      <c r="B473" s="517" t="s">
        <v>1568</v>
      </c>
      <c r="C473" s="517"/>
      <c r="D473" s="517"/>
      <c r="E473" s="192"/>
      <c r="F473" s="114"/>
      <c r="G473" s="192"/>
      <c r="H473" s="100"/>
      <c r="I473" s="100"/>
      <c r="J473" s="114"/>
      <c r="K473" s="114"/>
      <c r="L473" s="114"/>
      <c r="M473" s="83"/>
      <c r="N473" s="83"/>
      <c r="O473" s="114"/>
      <c r="P473" s="83"/>
      <c r="Q473" s="83"/>
      <c r="R473" s="517"/>
    </row>
    <row r="474" spans="1:18" s="191" customFormat="1" ht="24.75" customHeight="1" x14ac:dyDescent="0.3">
      <c r="A474" s="500">
        <v>1</v>
      </c>
      <c r="B474" s="503" t="s">
        <v>1569</v>
      </c>
      <c r="C474" s="503" t="s">
        <v>1570</v>
      </c>
      <c r="D474" s="503" t="s">
        <v>1571</v>
      </c>
      <c r="E474" s="98">
        <v>1900</v>
      </c>
      <c r="F474" s="114">
        <v>3600</v>
      </c>
      <c r="G474" s="98">
        <v>2000</v>
      </c>
      <c r="H474" s="131">
        <v>3.8</v>
      </c>
      <c r="I474" s="83">
        <v>7220</v>
      </c>
      <c r="J474" s="114">
        <v>3600</v>
      </c>
      <c r="K474" s="114"/>
      <c r="L474" s="198">
        <v>4000</v>
      </c>
      <c r="M474" s="83">
        <f t="shared" si="27"/>
        <v>-44.598337950138507</v>
      </c>
      <c r="N474" s="83">
        <f t="shared" si="28"/>
        <v>11.111111111111111</v>
      </c>
      <c r="O474" s="198">
        <v>4000</v>
      </c>
      <c r="P474" s="83">
        <f t="shared" si="26"/>
        <v>110.5263157894737</v>
      </c>
      <c r="Q474" s="83"/>
      <c r="R474" s="550"/>
    </row>
    <row r="475" spans="1:18" s="191" customFormat="1" ht="24.75" customHeight="1" x14ac:dyDescent="0.3">
      <c r="A475" s="500"/>
      <c r="B475" s="503"/>
      <c r="C475" s="503" t="s">
        <v>1571</v>
      </c>
      <c r="D475" s="503" t="s">
        <v>1530</v>
      </c>
      <c r="E475" s="98">
        <v>1400</v>
      </c>
      <c r="F475" s="114">
        <v>2600</v>
      </c>
      <c r="G475" s="98">
        <v>1450</v>
      </c>
      <c r="H475" s="131">
        <v>2.4</v>
      </c>
      <c r="I475" s="83">
        <v>3360</v>
      </c>
      <c r="J475" s="114">
        <v>2600</v>
      </c>
      <c r="K475" s="114"/>
      <c r="L475" s="198">
        <v>3200</v>
      </c>
      <c r="M475" s="83">
        <f t="shared" si="27"/>
        <v>-4.7619047619047619</v>
      </c>
      <c r="N475" s="83">
        <f t="shared" si="28"/>
        <v>23.076923076923077</v>
      </c>
      <c r="O475" s="198">
        <v>3200</v>
      </c>
      <c r="P475" s="83">
        <f t="shared" si="26"/>
        <v>128.57142857142858</v>
      </c>
      <c r="Q475" s="83"/>
      <c r="R475" s="550"/>
    </row>
    <row r="476" spans="1:18" s="191" customFormat="1" ht="24.75" customHeight="1" x14ac:dyDescent="0.3">
      <c r="A476" s="883">
        <v>2</v>
      </c>
      <c r="B476" s="880" t="s">
        <v>1572</v>
      </c>
      <c r="C476" s="503" t="s">
        <v>1573</v>
      </c>
      <c r="D476" s="503" t="s">
        <v>1574</v>
      </c>
      <c r="E476" s="98">
        <v>900</v>
      </c>
      <c r="F476" s="114">
        <v>2000</v>
      </c>
      <c r="G476" s="98">
        <v>2000</v>
      </c>
      <c r="H476" s="131">
        <v>2.7</v>
      </c>
      <c r="I476" s="83">
        <v>2430</v>
      </c>
      <c r="J476" s="114">
        <v>2000</v>
      </c>
      <c r="K476" s="114"/>
      <c r="L476" s="198">
        <v>2000</v>
      </c>
      <c r="M476" s="83">
        <f t="shared" si="27"/>
        <v>-17.695473251028808</v>
      </c>
      <c r="N476" s="83">
        <f t="shared" si="28"/>
        <v>0</v>
      </c>
      <c r="O476" s="198">
        <v>2000</v>
      </c>
      <c r="P476" s="83">
        <f t="shared" si="26"/>
        <v>122.22222222222223</v>
      </c>
      <c r="Q476" s="83"/>
      <c r="R476" s="550"/>
    </row>
    <row r="477" spans="1:18" s="191" customFormat="1" x14ac:dyDescent="0.3">
      <c r="A477" s="885"/>
      <c r="B477" s="882"/>
      <c r="C477" s="503" t="s">
        <v>1574</v>
      </c>
      <c r="D477" s="503" t="s">
        <v>1444</v>
      </c>
      <c r="E477" s="98">
        <v>750</v>
      </c>
      <c r="F477" s="114">
        <v>1500</v>
      </c>
      <c r="G477" s="98">
        <v>790</v>
      </c>
      <c r="H477" s="131">
        <v>2.5</v>
      </c>
      <c r="I477" s="83">
        <v>1875</v>
      </c>
      <c r="J477" s="114">
        <v>1500</v>
      </c>
      <c r="K477" s="114"/>
      <c r="L477" s="198">
        <v>1200</v>
      </c>
      <c r="M477" s="83">
        <f t="shared" si="27"/>
        <v>-36</v>
      </c>
      <c r="N477" s="83">
        <f t="shared" si="28"/>
        <v>-20</v>
      </c>
      <c r="O477" s="198">
        <v>1200</v>
      </c>
      <c r="P477" s="83">
        <f t="shared" si="26"/>
        <v>60</v>
      </c>
      <c r="Q477" s="83"/>
      <c r="R477" s="550"/>
    </row>
    <row r="478" spans="1:18" s="191" customFormat="1" ht="37.5" x14ac:dyDescent="0.3">
      <c r="A478" s="883">
        <v>3</v>
      </c>
      <c r="B478" s="880" t="s">
        <v>1575</v>
      </c>
      <c r="C478" s="503" t="s">
        <v>1576</v>
      </c>
      <c r="D478" s="503" t="s">
        <v>1577</v>
      </c>
      <c r="E478" s="98">
        <v>750</v>
      </c>
      <c r="F478" s="114">
        <v>1200</v>
      </c>
      <c r="G478" s="98">
        <v>800</v>
      </c>
      <c r="H478" s="131">
        <v>2.1</v>
      </c>
      <c r="I478" s="83">
        <v>1575</v>
      </c>
      <c r="J478" s="114">
        <v>1200</v>
      </c>
      <c r="K478" s="114"/>
      <c r="L478" s="198">
        <v>2500</v>
      </c>
      <c r="M478" s="83">
        <f t="shared" si="27"/>
        <v>58.730158730158735</v>
      </c>
      <c r="N478" s="83">
        <f t="shared" si="28"/>
        <v>108.33333333333333</v>
      </c>
      <c r="O478" s="198">
        <v>2500</v>
      </c>
      <c r="P478" s="83">
        <f t="shared" si="26"/>
        <v>233.33333333333334</v>
      </c>
      <c r="Q478" s="83"/>
      <c r="R478" s="550"/>
    </row>
    <row r="479" spans="1:18" s="191" customFormat="1" x14ac:dyDescent="0.3">
      <c r="A479" s="884"/>
      <c r="B479" s="881"/>
      <c r="C479" s="503" t="s">
        <v>1578</v>
      </c>
      <c r="D479" s="503" t="s">
        <v>1579</v>
      </c>
      <c r="E479" s="98">
        <v>400</v>
      </c>
      <c r="F479" s="114">
        <v>1000</v>
      </c>
      <c r="G479" s="98">
        <v>460</v>
      </c>
      <c r="H479" s="131">
        <v>3.5</v>
      </c>
      <c r="I479" s="83">
        <v>1400</v>
      </c>
      <c r="J479" s="114">
        <v>1000</v>
      </c>
      <c r="K479" s="114"/>
      <c r="L479" s="198">
        <v>1000</v>
      </c>
      <c r="M479" s="83">
        <f t="shared" si="27"/>
        <v>-28.571428571428569</v>
      </c>
      <c r="N479" s="83">
        <f t="shared" si="28"/>
        <v>0</v>
      </c>
      <c r="O479" s="198">
        <v>1000</v>
      </c>
      <c r="P479" s="83">
        <f t="shared" si="26"/>
        <v>150</v>
      </c>
      <c r="Q479" s="83"/>
      <c r="R479" s="550"/>
    </row>
    <row r="480" spans="1:18" s="191" customFormat="1" x14ac:dyDescent="0.3">
      <c r="A480" s="884"/>
      <c r="B480" s="881"/>
      <c r="C480" s="503" t="s">
        <v>1579</v>
      </c>
      <c r="D480" s="503" t="s">
        <v>1580</v>
      </c>
      <c r="E480" s="98">
        <v>350</v>
      </c>
      <c r="F480" s="114">
        <v>700</v>
      </c>
      <c r="G480" s="98">
        <v>380</v>
      </c>
      <c r="H480" s="131">
        <v>2.4</v>
      </c>
      <c r="I480" s="83">
        <v>840</v>
      </c>
      <c r="J480" s="114">
        <v>700</v>
      </c>
      <c r="K480" s="114"/>
      <c r="L480" s="198">
        <v>600</v>
      </c>
      <c r="M480" s="83">
        <f t="shared" si="27"/>
        <v>-28.571428571428569</v>
      </c>
      <c r="N480" s="83">
        <f t="shared" si="28"/>
        <v>-14.285714285714285</v>
      </c>
      <c r="O480" s="198">
        <v>600</v>
      </c>
      <c r="P480" s="83">
        <f t="shared" si="26"/>
        <v>71.428571428571431</v>
      </c>
      <c r="Q480" s="83"/>
      <c r="R480" s="550"/>
    </row>
    <row r="481" spans="1:18" s="191" customFormat="1" x14ac:dyDescent="0.3">
      <c r="A481" s="885"/>
      <c r="B481" s="882"/>
      <c r="C481" s="503" t="s">
        <v>1581</v>
      </c>
      <c r="D481" s="503" t="s">
        <v>1582</v>
      </c>
      <c r="E481" s="98">
        <v>250</v>
      </c>
      <c r="F481" s="114">
        <v>500</v>
      </c>
      <c r="G481" s="98">
        <v>270</v>
      </c>
      <c r="H481" s="131">
        <v>2.8</v>
      </c>
      <c r="I481" s="83">
        <v>700</v>
      </c>
      <c r="J481" s="114">
        <v>500</v>
      </c>
      <c r="K481" s="114"/>
      <c r="L481" s="198">
        <v>400</v>
      </c>
      <c r="M481" s="83">
        <f t="shared" si="27"/>
        <v>-42.857142857142854</v>
      </c>
      <c r="N481" s="83">
        <f t="shared" si="28"/>
        <v>-20</v>
      </c>
      <c r="O481" s="198">
        <v>400</v>
      </c>
      <c r="P481" s="83">
        <f t="shared" si="26"/>
        <v>60</v>
      </c>
      <c r="Q481" s="83"/>
      <c r="R481" s="550"/>
    </row>
    <row r="482" spans="1:18" s="191" customFormat="1" x14ac:dyDescent="0.3">
      <c r="A482" s="883">
        <v>4</v>
      </c>
      <c r="B482" s="880" t="s">
        <v>1583</v>
      </c>
      <c r="C482" s="503" t="s">
        <v>1584</v>
      </c>
      <c r="D482" s="503" t="s">
        <v>1585</v>
      </c>
      <c r="E482" s="98">
        <v>500</v>
      </c>
      <c r="F482" s="114">
        <v>1500</v>
      </c>
      <c r="G482" s="98">
        <v>510</v>
      </c>
      <c r="H482" s="131">
        <v>4.3</v>
      </c>
      <c r="I482" s="83">
        <v>2150</v>
      </c>
      <c r="J482" s="114">
        <v>1500</v>
      </c>
      <c r="K482" s="114"/>
      <c r="L482" s="198">
        <v>800</v>
      </c>
      <c r="M482" s="83">
        <f t="shared" si="27"/>
        <v>-62.790697674418603</v>
      </c>
      <c r="N482" s="83">
        <f t="shared" si="28"/>
        <v>-46.666666666666664</v>
      </c>
      <c r="O482" s="198">
        <v>800</v>
      </c>
      <c r="P482" s="83">
        <f t="shared" si="26"/>
        <v>60</v>
      </c>
      <c r="Q482" s="83"/>
      <c r="R482" s="550"/>
    </row>
    <row r="483" spans="1:18" s="191" customFormat="1" x14ac:dyDescent="0.3">
      <c r="A483" s="884"/>
      <c r="B483" s="881"/>
      <c r="C483" s="503" t="s">
        <v>1584</v>
      </c>
      <c r="D483" s="503" t="s">
        <v>1586</v>
      </c>
      <c r="E483" s="98">
        <v>400</v>
      </c>
      <c r="F483" s="114">
        <v>700</v>
      </c>
      <c r="G483" s="98">
        <v>410</v>
      </c>
      <c r="H483" s="131">
        <v>2.5</v>
      </c>
      <c r="I483" s="83">
        <v>1000</v>
      </c>
      <c r="J483" s="114">
        <v>700</v>
      </c>
      <c r="K483" s="114"/>
      <c r="L483" s="198">
        <v>700</v>
      </c>
      <c r="M483" s="83">
        <f t="shared" si="27"/>
        <v>-30</v>
      </c>
      <c r="N483" s="83">
        <f t="shared" si="28"/>
        <v>0</v>
      </c>
      <c r="O483" s="198">
        <v>700</v>
      </c>
      <c r="P483" s="83">
        <f t="shared" si="26"/>
        <v>75</v>
      </c>
      <c r="Q483" s="83"/>
      <c r="R483" s="550"/>
    </row>
    <row r="484" spans="1:18" s="191" customFormat="1" ht="37.5" x14ac:dyDescent="0.3">
      <c r="A484" s="884"/>
      <c r="B484" s="881"/>
      <c r="C484" s="503" t="s">
        <v>1587</v>
      </c>
      <c r="D484" s="503" t="s">
        <v>1588</v>
      </c>
      <c r="E484" s="98">
        <v>300</v>
      </c>
      <c r="F484" s="114">
        <v>600</v>
      </c>
      <c r="G484" s="98">
        <v>350</v>
      </c>
      <c r="H484" s="131">
        <v>3.3</v>
      </c>
      <c r="I484" s="83">
        <v>990</v>
      </c>
      <c r="J484" s="114">
        <v>600</v>
      </c>
      <c r="K484" s="114"/>
      <c r="L484" s="198">
        <v>450</v>
      </c>
      <c r="M484" s="83">
        <f t="shared" si="27"/>
        <v>-54.54545454545454</v>
      </c>
      <c r="N484" s="83">
        <f t="shared" si="28"/>
        <v>-25</v>
      </c>
      <c r="O484" s="198">
        <v>450</v>
      </c>
      <c r="P484" s="83">
        <f t="shared" si="26"/>
        <v>50</v>
      </c>
      <c r="Q484" s="83"/>
      <c r="R484" s="550"/>
    </row>
    <row r="485" spans="1:18" s="191" customFormat="1" ht="37.5" x14ac:dyDescent="0.3">
      <c r="A485" s="884"/>
      <c r="B485" s="881"/>
      <c r="C485" s="503" t="s">
        <v>1589</v>
      </c>
      <c r="D485" s="503" t="s">
        <v>1590</v>
      </c>
      <c r="E485" s="98">
        <v>500</v>
      </c>
      <c r="F485" s="114">
        <v>600</v>
      </c>
      <c r="G485" s="98">
        <v>500</v>
      </c>
      <c r="H485" s="131">
        <v>2.2000000000000002</v>
      </c>
      <c r="I485" s="83">
        <v>1100</v>
      </c>
      <c r="J485" s="114">
        <v>600</v>
      </c>
      <c r="K485" s="114"/>
      <c r="L485" s="198">
        <v>500</v>
      </c>
      <c r="M485" s="83">
        <f t="shared" si="27"/>
        <v>-54.54545454545454</v>
      </c>
      <c r="N485" s="83">
        <f t="shared" si="28"/>
        <v>-16.666666666666664</v>
      </c>
      <c r="O485" s="198">
        <v>500</v>
      </c>
      <c r="P485" s="83">
        <f t="shared" si="26"/>
        <v>0</v>
      </c>
      <c r="Q485" s="83"/>
      <c r="R485" s="550"/>
    </row>
    <row r="486" spans="1:18" s="191" customFormat="1" x14ac:dyDescent="0.3">
      <c r="A486" s="884"/>
      <c r="B486" s="881"/>
      <c r="C486" s="503" t="s">
        <v>1591</v>
      </c>
      <c r="D486" s="503" t="s">
        <v>1592</v>
      </c>
      <c r="E486" s="98">
        <v>300</v>
      </c>
      <c r="F486" s="114">
        <v>500</v>
      </c>
      <c r="G486" s="98">
        <v>320</v>
      </c>
      <c r="H486" s="131">
        <v>3.2</v>
      </c>
      <c r="I486" s="83">
        <v>960</v>
      </c>
      <c r="J486" s="114">
        <v>500</v>
      </c>
      <c r="K486" s="114"/>
      <c r="L486" s="198">
        <v>350</v>
      </c>
      <c r="M486" s="83">
        <f t="shared" si="27"/>
        <v>-63.541666666666664</v>
      </c>
      <c r="N486" s="83">
        <f t="shared" si="28"/>
        <v>-30</v>
      </c>
      <c r="O486" s="198">
        <v>350</v>
      </c>
      <c r="P486" s="83">
        <f t="shared" si="26"/>
        <v>16.666666666666664</v>
      </c>
      <c r="Q486" s="83"/>
      <c r="R486" s="550"/>
    </row>
    <row r="487" spans="1:18" s="191" customFormat="1" x14ac:dyDescent="0.3">
      <c r="A487" s="885"/>
      <c r="B487" s="882"/>
      <c r="C487" s="503" t="s">
        <v>1593</v>
      </c>
      <c r="D487" s="503" t="s">
        <v>1594</v>
      </c>
      <c r="E487" s="98">
        <v>250</v>
      </c>
      <c r="F487" s="114">
        <v>500</v>
      </c>
      <c r="G487" s="98">
        <v>260</v>
      </c>
      <c r="H487" s="131">
        <v>3.6</v>
      </c>
      <c r="I487" s="83">
        <v>900</v>
      </c>
      <c r="J487" s="114">
        <v>500</v>
      </c>
      <c r="K487" s="114"/>
      <c r="L487" s="198">
        <v>350</v>
      </c>
      <c r="M487" s="83">
        <f t="shared" si="27"/>
        <v>-61.111111111111114</v>
      </c>
      <c r="N487" s="83">
        <f t="shared" si="28"/>
        <v>-30</v>
      </c>
      <c r="O487" s="198">
        <v>350</v>
      </c>
      <c r="P487" s="83">
        <f t="shared" si="26"/>
        <v>40</v>
      </c>
      <c r="Q487" s="83"/>
      <c r="R487" s="550"/>
    </row>
    <row r="488" spans="1:18" s="191" customFormat="1" ht="18.75" customHeight="1" x14ac:dyDescent="0.3">
      <c r="A488" s="883">
        <v>5</v>
      </c>
      <c r="B488" s="880" t="s">
        <v>1595</v>
      </c>
      <c r="C488" s="503" t="s">
        <v>1596</v>
      </c>
      <c r="D488" s="503" t="s">
        <v>1597</v>
      </c>
      <c r="E488" s="98"/>
      <c r="F488" s="98">
        <v>300</v>
      </c>
      <c r="G488" s="98">
        <v>300</v>
      </c>
      <c r="H488" s="104"/>
      <c r="I488" s="104"/>
      <c r="J488" s="98">
        <v>300</v>
      </c>
      <c r="K488" s="98"/>
      <c r="L488" s="198">
        <v>300</v>
      </c>
      <c r="M488" s="83"/>
      <c r="N488" s="83">
        <f t="shared" si="28"/>
        <v>0</v>
      </c>
      <c r="O488" s="198">
        <v>300</v>
      </c>
      <c r="P488" s="83"/>
      <c r="Q488" s="83"/>
      <c r="R488" s="503" t="s">
        <v>131</v>
      </c>
    </row>
    <row r="489" spans="1:18" s="191" customFormat="1" x14ac:dyDescent="0.3">
      <c r="A489" s="884"/>
      <c r="B489" s="881"/>
      <c r="C489" s="503" t="s">
        <v>1598</v>
      </c>
      <c r="D489" s="503" t="s">
        <v>1599</v>
      </c>
      <c r="E489" s="98"/>
      <c r="F489" s="98">
        <v>250</v>
      </c>
      <c r="G489" s="98">
        <v>250</v>
      </c>
      <c r="H489" s="104"/>
      <c r="I489" s="104"/>
      <c r="J489" s="98">
        <v>250</v>
      </c>
      <c r="K489" s="98"/>
      <c r="L489" s="198">
        <v>250</v>
      </c>
      <c r="M489" s="83"/>
      <c r="N489" s="83">
        <f t="shared" si="28"/>
        <v>0</v>
      </c>
      <c r="O489" s="198">
        <v>250</v>
      </c>
      <c r="P489" s="83"/>
      <c r="Q489" s="83"/>
      <c r="R489" s="503" t="s">
        <v>131</v>
      </c>
    </row>
    <row r="490" spans="1:18" s="191" customFormat="1" x14ac:dyDescent="0.3">
      <c r="A490" s="884"/>
      <c r="B490" s="881"/>
      <c r="C490" s="503" t="s">
        <v>1600</v>
      </c>
      <c r="D490" s="503" t="s">
        <v>1444</v>
      </c>
      <c r="E490" s="98"/>
      <c r="F490" s="98">
        <v>250</v>
      </c>
      <c r="G490" s="98">
        <v>250</v>
      </c>
      <c r="H490" s="104"/>
      <c r="I490" s="104"/>
      <c r="J490" s="98">
        <v>250</v>
      </c>
      <c r="K490" s="98"/>
      <c r="L490" s="198">
        <v>200</v>
      </c>
      <c r="M490" s="83"/>
      <c r="N490" s="83">
        <f t="shared" si="28"/>
        <v>-20</v>
      </c>
      <c r="O490" s="198">
        <v>200</v>
      </c>
      <c r="P490" s="83"/>
      <c r="Q490" s="83"/>
      <c r="R490" s="503" t="s">
        <v>131</v>
      </c>
    </row>
    <row r="491" spans="1:18" s="191" customFormat="1" ht="36" customHeight="1" x14ac:dyDescent="0.3">
      <c r="A491" s="885"/>
      <c r="B491" s="882"/>
      <c r="C491" s="503" t="s">
        <v>1601</v>
      </c>
      <c r="D491" s="503" t="s">
        <v>1444</v>
      </c>
      <c r="E491" s="98"/>
      <c r="F491" s="98">
        <v>300</v>
      </c>
      <c r="G491" s="98">
        <v>300</v>
      </c>
      <c r="H491" s="104"/>
      <c r="I491" s="104"/>
      <c r="J491" s="98">
        <v>300</v>
      </c>
      <c r="K491" s="98"/>
      <c r="L491" s="198">
        <v>250</v>
      </c>
      <c r="M491" s="83"/>
      <c r="N491" s="83">
        <f t="shared" si="28"/>
        <v>-16.666666666666664</v>
      </c>
      <c r="O491" s="198">
        <v>250</v>
      </c>
      <c r="P491" s="83"/>
      <c r="Q491" s="83"/>
      <c r="R491" s="503" t="s">
        <v>131</v>
      </c>
    </row>
    <row r="492" spans="1:18" s="191" customFormat="1" ht="56.25" x14ac:dyDescent="0.3">
      <c r="A492" s="500">
        <v>6</v>
      </c>
      <c r="B492" s="503" t="s">
        <v>1549</v>
      </c>
      <c r="C492" s="503" t="s">
        <v>1602</v>
      </c>
      <c r="D492" s="503" t="s">
        <v>1530</v>
      </c>
      <c r="E492" s="98">
        <v>300</v>
      </c>
      <c r="F492" s="98">
        <v>600</v>
      </c>
      <c r="G492" s="98">
        <v>300</v>
      </c>
      <c r="H492" s="131">
        <v>3</v>
      </c>
      <c r="I492" s="83">
        <v>900</v>
      </c>
      <c r="J492" s="98">
        <v>600</v>
      </c>
      <c r="K492" s="98"/>
      <c r="L492" s="198">
        <v>500</v>
      </c>
      <c r="M492" s="83">
        <f t="shared" si="27"/>
        <v>-44.444444444444443</v>
      </c>
      <c r="N492" s="83">
        <f t="shared" si="28"/>
        <v>-16.666666666666664</v>
      </c>
      <c r="O492" s="198">
        <v>500</v>
      </c>
      <c r="P492" s="83">
        <f t="shared" si="26"/>
        <v>66.666666666666657</v>
      </c>
      <c r="Q492" s="83"/>
      <c r="R492" s="550"/>
    </row>
    <row r="493" spans="1:18" s="191" customFormat="1" ht="23.25" customHeight="1" x14ac:dyDescent="0.3">
      <c r="A493" s="500">
        <v>7</v>
      </c>
      <c r="B493" s="503" t="s">
        <v>1603</v>
      </c>
      <c r="C493" s="503" t="s">
        <v>1604</v>
      </c>
      <c r="D493" s="503" t="s">
        <v>1605</v>
      </c>
      <c r="E493" s="98">
        <v>350</v>
      </c>
      <c r="F493" s="98">
        <v>700</v>
      </c>
      <c r="G493" s="98">
        <v>370</v>
      </c>
      <c r="H493" s="131">
        <v>2.9</v>
      </c>
      <c r="I493" s="83">
        <v>1015</v>
      </c>
      <c r="J493" s="98">
        <v>700</v>
      </c>
      <c r="K493" s="98"/>
      <c r="L493" s="198">
        <v>550</v>
      </c>
      <c r="M493" s="83">
        <f t="shared" si="27"/>
        <v>-45.812807881773395</v>
      </c>
      <c r="N493" s="83">
        <f t="shared" si="28"/>
        <v>-21.428571428571427</v>
      </c>
      <c r="O493" s="198">
        <v>550</v>
      </c>
      <c r="P493" s="83">
        <f t="shared" si="26"/>
        <v>57.142857142857139</v>
      </c>
      <c r="Q493" s="83"/>
      <c r="R493" s="550"/>
    </row>
    <row r="494" spans="1:18" s="191" customFormat="1" x14ac:dyDescent="0.3">
      <c r="A494" s="500"/>
      <c r="B494" s="503"/>
      <c r="C494" s="503" t="s">
        <v>1606</v>
      </c>
      <c r="D494" s="503" t="s">
        <v>1607</v>
      </c>
      <c r="E494" s="98">
        <v>300</v>
      </c>
      <c r="F494" s="98">
        <v>600</v>
      </c>
      <c r="G494" s="98">
        <v>310</v>
      </c>
      <c r="H494" s="131">
        <v>2.8</v>
      </c>
      <c r="I494" s="83">
        <v>840</v>
      </c>
      <c r="J494" s="98">
        <v>600</v>
      </c>
      <c r="K494" s="98"/>
      <c r="L494" s="198">
        <v>400</v>
      </c>
      <c r="M494" s="83">
        <f t="shared" si="27"/>
        <v>-52.380952380952387</v>
      </c>
      <c r="N494" s="83">
        <f t="shared" si="28"/>
        <v>-33.333333333333329</v>
      </c>
      <c r="O494" s="198">
        <v>400</v>
      </c>
      <c r="P494" s="83">
        <f t="shared" si="26"/>
        <v>33.333333333333329</v>
      </c>
      <c r="Q494" s="83"/>
      <c r="R494" s="550"/>
    </row>
    <row r="495" spans="1:18" s="191" customFormat="1" x14ac:dyDescent="0.3">
      <c r="A495" s="500">
        <v>8</v>
      </c>
      <c r="B495" s="503" t="s">
        <v>1608</v>
      </c>
      <c r="C495" s="503" t="s">
        <v>1609</v>
      </c>
      <c r="D495" s="503" t="s">
        <v>1610</v>
      </c>
      <c r="E495" s="98">
        <v>300</v>
      </c>
      <c r="F495" s="98">
        <v>450</v>
      </c>
      <c r="G495" s="98">
        <v>320</v>
      </c>
      <c r="H495" s="131">
        <v>2.2000000000000002</v>
      </c>
      <c r="I495" s="83">
        <v>660</v>
      </c>
      <c r="J495" s="98">
        <v>450</v>
      </c>
      <c r="K495" s="98"/>
      <c r="L495" s="198">
        <v>350</v>
      </c>
      <c r="M495" s="83">
        <f t="shared" si="27"/>
        <v>-46.969696969696969</v>
      </c>
      <c r="N495" s="83">
        <f t="shared" si="28"/>
        <v>-22.222222222222221</v>
      </c>
      <c r="O495" s="198">
        <v>350</v>
      </c>
      <c r="P495" s="83">
        <f t="shared" si="26"/>
        <v>16.666666666666664</v>
      </c>
      <c r="Q495" s="83"/>
      <c r="R495" s="550"/>
    </row>
    <row r="496" spans="1:18" s="191" customFormat="1" ht="37.5" x14ac:dyDescent="0.3">
      <c r="A496" s="500">
        <v>9</v>
      </c>
      <c r="B496" s="503" t="s">
        <v>573</v>
      </c>
      <c r="C496" s="503" t="s">
        <v>9</v>
      </c>
      <c r="D496" s="503" t="s">
        <v>1611</v>
      </c>
      <c r="E496" s="98">
        <v>600</v>
      </c>
      <c r="F496" s="98">
        <v>750</v>
      </c>
      <c r="G496" s="98">
        <v>620</v>
      </c>
      <c r="H496" s="131">
        <v>1.6</v>
      </c>
      <c r="I496" s="83">
        <v>960</v>
      </c>
      <c r="J496" s="98">
        <v>750</v>
      </c>
      <c r="K496" s="98"/>
      <c r="L496" s="198">
        <v>650</v>
      </c>
      <c r="M496" s="83">
        <f t="shared" si="27"/>
        <v>-32.291666666666671</v>
      </c>
      <c r="N496" s="83">
        <f t="shared" si="28"/>
        <v>-13.333333333333334</v>
      </c>
      <c r="O496" s="198">
        <v>650</v>
      </c>
      <c r="P496" s="83">
        <f t="shared" si="26"/>
        <v>8.3333333333333321</v>
      </c>
      <c r="Q496" s="83"/>
      <c r="R496" s="550"/>
    </row>
    <row r="497" spans="1:18" s="191" customFormat="1" x14ac:dyDescent="0.3">
      <c r="A497" s="500">
        <v>10</v>
      </c>
      <c r="B497" s="503" t="s">
        <v>725</v>
      </c>
      <c r="C497" s="503" t="s">
        <v>1530</v>
      </c>
      <c r="D497" s="503" t="s">
        <v>1612</v>
      </c>
      <c r="E497" s="98">
        <v>400</v>
      </c>
      <c r="F497" s="98">
        <v>600</v>
      </c>
      <c r="G497" s="98">
        <v>400</v>
      </c>
      <c r="H497" s="131">
        <v>3.1</v>
      </c>
      <c r="I497" s="83">
        <v>1240</v>
      </c>
      <c r="J497" s="98">
        <v>600</v>
      </c>
      <c r="K497" s="98"/>
      <c r="L497" s="198">
        <v>500</v>
      </c>
      <c r="M497" s="83">
        <f t="shared" si="27"/>
        <v>-59.677419354838712</v>
      </c>
      <c r="N497" s="83">
        <f t="shared" si="28"/>
        <v>-16.666666666666664</v>
      </c>
      <c r="O497" s="198">
        <v>500</v>
      </c>
      <c r="P497" s="83">
        <f t="shared" si="26"/>
        <v>25</v>
      </c>
      <c r="Q497" s="83"/>
      <c r="R497" s="550"/>
    </row>
    <row r="498" spans="1:18" s="191" customFormat="1" x14ac:dyDescent="0.3">
      <c r="A498" s="500"/>
      <c r="B498" s="503"/>
      <c r="C498" s="503" t="s">
        <v>1613</v>
      </c>
      <c r="D498" s="503" t="s">
        <v>1614</v>
      </c>
      <c r="E498" s="98">
        <v>250</v>
      </c>
      <c r="F498" s="98">
        <v>550</v>
      </c>
      <c r="G498" s="98">
        <v>270</v>
      </c>
      <c r="H498" s="131">
        <v>4.7</v>
      </c>
      <c r="I498" s="83">
        <v>1175</v>
      </c>
      <c r="J498" s="98">
        <v>550</v>
      </c>
      <c r="K498" s="98"/>
      <c r="L498" s="198">
        <v>400</v>
      </c>
      <c r="M498" s="83">
        <f t="shared" si="27"/>
        <v>-65.957446808510639</v>
      </c>
      <c r="N498" s="83">
        <f t="shared" si="28"/>
        <v>-27.27272727272727</v>
      </c>
      <c r="O498" s="198">
        <v>400</v>
      </c>
      <c r="P498" s="83">
        <f t="shared" si="26"/>
        <v>60</v>
      </c>
      <c r="Q498" s="83"/>
      <c r="R498" s="550"/>
    </row>
    <row r="499" spans="1:18" s="191" customFormat="1" ht="56.25" x14ac:dyDescent="0.3">
      <c r="A499" s="500">
        <v>11</v>
      </c>
      <c r="B499" s="503" t="s">
        <v>1615</v>
      </c>
      <c r="C499" s="503" t="s">
        <v>1616</v>
      </c>
      <c r="D499" s="503" t="s">
        <v>1617</v>
      </c>
      <c r="E499" s="98">
        <v>350</v>
      </c>
      <c r="F499" s="98">
        <v>550</v>
      </c>
      <c r="G499" s="98">
        <v>360</v>
      </c>
      <c r="H499" s="131">
        <v>2.9</v>
      </c>
      <c r="I499" s="83">
        <v>1015</v>
      </c>
      <c r="J499" s="98">
        <v>550</v>
      </c>
      <c r="K499" s="98"/>
      <c r="L499" s="198">
        <v>450</v>
      </c>
      <c r="M499" s="83">
        <f t="shared" si="27"/>
        <v>-55.665024630541872</v>
      </c>
      <c r="N499" s="83">
        <f t="shared" si="28"/>
        <v>-18.181818181818183</v>
      </c>
      <c r="O499" s="198">
        <v>450</v>
      </c>
      <c r="P499" s="83">
        <f t="shared" si="26"/>
        <v>28.571428571428569</v>
      </c>
      <c r="Q499" s="83"/>
      <c r="R499" s="550"/>
    </row>
    <row r="500" spans="1:18" s="191" customFormat="1" ht="37.5" x14ac:dyDescent="0.3">
      <c r="A500" s="500">
        <v>12</v>
      </c>
      <c r="B500" s="503" t="s">
        <v>1618</v>
      </c>
      <c r="C500" s="503" t="s">
        <v>1619</v>
      </c>
      <c r="D500" s="503" t="s">
        <v>1620</v>
      </c>
      <c r="E500" s="98">
        <v>300</v>
      </c>
      <c r="F500" s="98">
        <v>450</v>
      </c>
      <c r="G500" s="98">
        <v>330</v>
      </c>
      <c r="H500" s="131">
        <v>2.7</v>
      </c>
      <c r="I500" s="83">
        <v>810</v>
      </c>
      <c r="J500" s="98">
        <v>450</v>
      </c>
      <c r="K500" s="98"/>
      <c r="L500" s="198">
        <v>400</v>
      </c>
      <c r="M500" s="83">
        <f t="shared" si="27"/>
        <v>-50.617283950617285</v>
      </c>
      <c r="N500" s="83">
        <f t="shared" si="28"/>
        <v>-11.111111111111111</v>
      </c>
      <c r="O500" s="198">
        <v>400</v>
      </c>
      <c r="P500" s="83">
        <f t="shared" si="26"/>
        <v>33.333333333333329</v>
      </c>
      <c r="Q500" s="83"/>
      <c r="R500" s="550"/>
    </row>
    <row r="501" spans="1:18" s="191" customFormat="1" ht="37.5" x14ac:dyDescent="0.3">
      <c r="A501" s="500">
        <v>13</v>
      </c>
      <c r="B501" s="503" t="s">
        <v>1621</v>
      </c>
      <c r="C501" s="503" t="s">
        <v>1622</v>
      </c>
      <c r="D501" s="503" t="s">
        <v>1623</v>
      </c>
      <c r="E501" s="98">
        <v>300</v>
      </c>
      <c r="F501" s="98">
        <v>600</v>
      </c>
      <c r="G501" s="98">
        <v>320</v>
      </c>
      <c r="H501" s="131">
        <v>3.4</v>
      </c>
      <c r="I501" s="83">
        <v>1020</v>
      </c>
      <c r="J501" s="98">
        <v>600</v>
      </c>
      <c r="K501" s="98"/>
      <c r="L501" s="198">
        <v>500</v>
      </c>
      <c r="M501" s="83">
        <f t="shared" si="27"/>
        <v>-50.980392156862742</v>
      </c>
      <c r="N501" s="83">
        <f t="shared" si="28"/>
        <v>-16.666666666666664</v>
      </c>
      <c r="O501" s="198">
        <v>500</v>
      </c>
      <c r="P501" s="83">
        <f t="shared" si="26"/>
        <v>66.666666666666657</v>
      </c>
      <c r="Q501" s="83"/>
      <c r="R501" s="550"/>
    </row>
    <row r="502" spans="1:18" s="191" customFormat="1" ht="56.25" x14ac:dyDescent="0.3">
      <c r="A502" s="500">
        <v>14</v>
      </c>
      <c r="B502" s="503" t="s">
        <v>1624</v>
      </c>
      <c r="C502" s="503" t="s">
        <v>9</v>
      </c>
      <c r="D502" s="503" t="s">
        <v>1625</v>
      </c>
      <c r="E502" s="98">
        <v>300</v>
      </c>
      <c r="F502" s="98">
        <v>450</v>
      </c>
      <c r="G502" s="98">
        <v>320</v>
      </c>
      <c r="H502" s="131">
        <v>2.4</v>
      </c>
      <c r="I502" s="83">
        <v>720</v>
      </c>
      <c r="J502" s="98">
        <v>450</v>
      </c>
      <c r="K502" s="98"/>
      <c r="L502" s="198">
        <v>350</v>
      </c>
      <c r="M502" s="83">
        <f t="shared" si="27"/>
        <v>-51.388888888888886</v>
      </c>
      <c r="N502" s="83">
        <f t="shared" si="28"/>
        <v>-22.222222222222221</v>
      </c>
      <c r="O502" s="198">
        <v>350</v>
      </c>
      <c r="P502" s="83">
        <f t="shared" si="26"/>
        <v>16.666666666666664</v>
      </c>
      <c r="Q502" s="83"/>
      <c r="R502" s="550"/>
    </row>
    <row r="503" spans="1:18" s="191" customFormat="1" ht="37.5" x14ac:dyDescent="0.3">
      <c r="A503" s="500">
        <v>15</v>
      </c>
      <c r="B503" s="503" t="s">
        <v>1626</v>
      </c>
      <c r="C503" s="503" t="s">
        <v>1627</v>
      </c>
      <c r="D503" s="503" t="s">
        <v>1628</v>
      </c>
      <c r="E503" s="98">
        <v>300</v>
      </c>
      <c r="F503" s="98">
        <v>500</v>
      </c>
      <c r="G503" s="98">
        <v>320</v>
      </c>
      <c r="H503" s="131">
        <v>2.7</v>
      </c>
      <c r="I503" s="83">
        <v>810</v>
      </c>
      <c r="J503" s="98">
        <v>500</v>
      </c>
      <c r="K503" s="98"/>
      <c r="L503" s="198">
        <v>400</v>
      </c>
      <c r="M503" s="83">
        <f t="shared" si="27"/>
        <v>-50.617283950617285</v>
      </c>
      <c r="N503" s="83">
        <f t="shared" si="28"/>
        <v>-20</v>
      </c>
      <c r="O503" s="198">
        <v>400</v>
      </c>
      <c r="P503" s="83">
        <f t="shared" si="26"/>
        <v>33.333333333333329</v>
      </c>
      <c r="Q503" s="83"/>
      <c r="R503" s="550"/>
    </row>
    <row r="504" spans="1:18" s="191" customFormat="1" ht="37.5" x14ac:dyDescent="0.3">
      <c r="A504" s="500">
        <v>16</v>
      </c>
      <c r="B504" s="503" t="s">
        <v>1629</v>
      </c>
      <c r="C504" s="503" t="s">
        <v>1630</v>
      </c>
      <c r="D504" s="503" t="s">
        <v>1631</v>
      </c>
      <c r="E504" s="98">
        <v>300</v>
      </c>
      <c r="F504" s="98">
        <v>550</v>
      </c>
      <c r="G504" s="98">
        <v>320</v>
      </c>
      <c r="H504" s="131">
        <v>3.5</v>
      </c>
      <c r="I504" s="83">
        <v>1050</v>
      </c>
      <c r="J504" s="98">
        <v>550</v>
      </c>
      <c r="K504" s="98"/>
      <c r="L504" s="198">
        <v>400</v>
      </c>
      <c r="M504" s="83">
        <f t="shared" si="27"/>
        <v>-61.904761904761905</v>
      </c>
      <c r="N504" s="83">
        <f t="shared" si="28"/>
        <v>-27.27272727272727</v>
      </c>
      <c r="O504" s="198">
        <v>400</v>
      </c>
      <c r="P504" s="83">
        <f t="shared" si="26"/>
        <v>33.333333333333329</v>
      </c>
      <c r="Q504" s="83"/>
      <c r="R504" s="550"/>
    </row>
    <row r="505" spans="1:18" s="191" customFormat="1" ht="25.5" customHeight="1" x14ac:dyDescent="0.3">
      <c r="A505" s="500">
        <v>17</v>
      </c>
      <c r="B505" s="503" t="s">
        <v>1020</v>
      </c>
      <c r="C505" s="503" t="s">
        <v>1632</v>
      </c>
      <c r="D505" s="503" t="s">
        <v>1619</v>
      </c>
      <c r="E505" s="98">
        <v>570</v>
      </c>
      <c r="F505" s="98">
        <v>1250</v>
      </c>
      <c r="G505" s="98">
        <v>600</v>
      </c>
      <c r="H505" s="131">
        <v>4.2</v>
      </c>
      <c r="I505" s="83">
        <v>2394</v>
      </c>
      <c r="J505" s="98">
        <v>1250</v>
      </c>
      <c r="K505" s="98"/>
      <c r="L505" s="198">
        <v>900</v>
      </c>
      <c r="M505" s="83">
        <f t="shared" si="27"/>
        <v>-62.406015037593988</v>
      </c>
      <c r="N505" s="83">
        <f t="shared" si="28"/>
        <v>-28.000000000000004</v>
      </c>
      <c r="O505" s="198">
        <v>900</v>
      </c>
      <c r="P505" s="83">
        <f t="shared" si="26"/>
        <v>57.894736842105267</v>
      </c>
      <c r="Q505" s="83"/>
      <c r="R505" s="550"/>
    </row>
    <row r="506" spans="1:18" s="191" customFormat="1" x14ac:dyDescent="0.3">
      <c r="A506" s="500"/>
      <c r="B506" s="503"/>
      <c r="C506" s="503"/>
      <c r="D506" s="503" t="s">
        <v>1633</v>
      </c>
      <c r="E506" s="98">
        <v>500</v>
      </c>
      <c r="F506" s="98">
        <v>1000</v>
      </c>
      <c r="G506" s="98">
        <v>520</v>
      </c>
      <c r="H506" s="131">
        <v>3.9</v>
      </c>
      <c r="I506" s="83">
        <v>1950</v>
      </c>
      <c r="J506" s="98">
        <v>1000</v>
      </c>
      <c r="K506" s="98"/>
      <c r="L506" s="198">
        <v>750</v>
      </c>
      <c r="M506" s="83">
        <f t="shared" si="27"/>
        <v>-61.53846153846154</v>
      </c>
      <c r="N506" s="83">
        <f t="shared" si="28"/>
        <v>-25</v>
      </c>
      <c r="O506" s="198">
        <v>750</v>
      </c>
      <c r="P506" s="83">
        <f t="shared" si="26"/>
        <v>50</v>
      </c>
      <c r="Q506" s="83"/>
      <c r="R506" s="550"/>
    </row>
    <row r="507" spans="1:18" s="191" customFormat="1" ht="37.5" x14ac:dyDescent="0.3">
      <c r="A507" s="500"/>
      <c r="B507" s="503"/>
      <c r="C507" s="503" t="s">
        <v>1634</v>
      </c>
      <c r="D507" s="503" t="s">
        <v>1635</v>
      </c>
      <c r="E507" s="98">
        <v>250</v>
      </c>
      <c r="F507" s="98">
        <v>500</v>
      </c>
      <c r="G507" s="98">
        <v>280</v>
      </c>
      <c r="H507" s="131">
        <v>3.9</v>
      </c>
      <c r="I507" s="83">
        <v>975</v>
      </c>
      <c r="J507" s="98">
        <v>500</v>
      </c>
      <c r="K507" s="98"/>
      <c r="L507" s="198">
        <v>350</v>
      </c>
      <c r="M507" s="83">
        <f t="shared" si="27"/>
        <v>-64.102564102564102</v>
      </c>
      <c r="N507" s="83">
        <f t="shared" si="28"/>
        <v>-30</v>
      </c>
      <c r="O507" s="198">
        <v>350</v>
      </c>
      <c r="P507" s="83">
        <f t="shared" si="26"/>
        <v>40</v>
      </c>
      <c r="Q507" s="83"/>
      <c r="R507" s="550"/>
    </row>
    <row r="508" spans="1:18" s="191" customFormat="1" ht="23.25" customHeight="1" x14ac:dyDescent="0.3">
      <c r="A508" s="500">
        <v>18</v>
      </c>
      <c r="B508" s="503" t="s">
        <v>1636</v>
      </c>
      <c r="C508" s="503" t="s">
        <v>1637</v>
      </c>
      <c r="D508" s="503" t="s">
        <v>1638</v>
      </c>
      <c r="E508" s="98">
        <v>200</v>
      </c>
      <c r="F508" s="98">
        <v>400</v>
      </c>
      <c r="G508" s="98">
        <v>220</v>
      </c>
      <c r="H508" s="131">
        <v>2.9</v>
      </c>
      <c r="I508" s="83">
        <v>580</v>
      </c>
      <c r="J508" s="98">
        <v>400</v>
      </c>
      <c r="K508" s="98"/>
      <c r="L508" s="198">
        <v>300</v>
      </c>
      <c r="M508" s="83">
        <f t="shared" si="27"/>
        <v>-48.275862068965516</v>
      </c>
      <c r="N508" s="83">
        <f t="shared" si="28"/>
        <v>-25</v>
      </c>
      <c r="O508" s="198">
        <v>300</v>
      </c>
      <c r="P508" s="83">
        <f t="shared" si="26"/>
        <v>50</v>
      </c>
      <c r="Q508" s="83"/>
      <c r="R508" s="550"/>
    </row>
    <row r="509" spans="1:18" s="191" customFormat="1" ht="23.25" customHeight="1" x14ac:dyDescent="0.3">
      <c r="A509" s="500">
        <v>19</v>
      </c>
      <c r="B509" s="503" t="s">
        <v>230</v>
      </c>
      <c r="C509" s="503" t="s">
        <v>1639</v>
      </c>
      <c r="D509" s="503" t="s">
        <v>931</v>
      </c>
      <c r="E509" s="98">
        <v>150</v>
      </c>
      <c r="F509" s="98">
        <v>150</v>
      </c>
      <c r="G509" s="98">
        <v>180</v>
      </c>
      <c r="H509" s="131">
        <v>1.4</v>
      </c>
      <c r="I509" s="83">
        <v>210</v>
      </c>
      <c r="J509" s="98">
        <v>150</v>
      </c>
      <c r="K509" s="98"/>
      <c r="L509" s="198">
        <v>150</v>
      </c>
      <c r="M509" s="83">
        <f t="shared" si="27"/>
        <v>-28.571428571428569</v>
      </c>
      <c r="N509" s="83">
        <f t="shared" si="28"/>
        <v>0</v>
      </c>
      <c r="O509" s="198">
        <v>150</v>
      </c>
      <c r="P509" s="83">
        <f t="shared" si="26"/>
        <v>0</v>
      </c>
      <c r="Q509" s="83"/>
      <c r="R509" s="550"/>
    </row>
    <row r="510" spans="1:18" s="191" customFormat="1" x14ac:dyDescent="0.3">
      <c r="A510" s="500"/>
      <c r="B510" s="503"/>
      <c r="C510" s="503" t="s">
        <v>1640</v>
      </c>
      <c r="D510" s="503" t="s">
        <v>1641</v>
      </c>
      <c r="E510" s="98">
        <v>150</v>
      </c>
      <c r="F510" s="98">
        <v>150</v>
      </c>
      <c r="G510" s="98">
        <v>170</v>
      </c>
      <c r="H510" s="131">
        <v>1.2</v>
      </c>
      <c r="I510" s="83">
        <v>180</v>
      </c>
      <c r="J510" s="98">
        <v>150</v>
      </c>
      <c r="K510" s="98"/>
      <c r="L510" s="198">
        <v>150</v>
      </c>
      <c r="M510" s="83">
        <f t="shared" si="27"/>
        <v>-16.666666666666664</v>
      </c>
      <c r="N510" s="83">
        <f t="shared" si="28"/>
        <v>0</v>
      </c>
      <c r="O510" s="198">
        <v>150</v>
      </c>
      <c r="P510" s="83">
        <f t="shared" si="26"/>
        <v>0</v>
      </c>
      <c r="Q510" s="83"/>
      <c r="R510" s="550"/>
    </row>
    <row r="511" spans="1:18" s="191" customFormat="1" x14ac:dyDescent="0.3">
      <c r="A511" s="500"/>
      <c r="B511" s="503"/>
      <c r="C511" s="503" t="s">
        <v>511</v>
      </c>
      <c r="D511" s="503" t="s">
        <v>1642</v>
      </c>
      <c r="E511" s="98">
        <v>150</v>
      </c>
      <c r="F511" s="98">
        <v>150</v>
      </c>
      <c r="G511" s="98">
        <v>160</v>
      </c>
      <c r="H511" s="131">
        <v>1.3</v>
      </c>
      <c r="I511" s="83">
        <v>195</v>
      </c>
      <c r="J511" s="98">
        <v>150</v>
      </c>
      <c r="K511" s="98"/>
      <c r="L511" s="198">
        <v>150</v>
      </c>
      <c r="M511" s="83">
        <f t="shared" si="27"/>
        <v>-23.076923076923077</v>
      </c>
      <c r="N511" s="83">
        <f t="shared" si="28"/>
        <v>0</v>
      </c>
      <c r="O511" s="198">
        <v>150</v>
      </c>
      <c r="P511" s="83">
        <f t="shared" si="26"/>
        <v>0</v>
      </c>
      <c r="Q511" s="83"/>
      <c r="R511" s="550"/>
    </row>
    <row r="512" spans="1:18" s="191" customFormat="1" x14ac:dyDescent="0.3">
      <c r="A512" s="500"/>
      <c r="B512" s="503"/>
      <c r="C512" s="503" t="s">
        <v>9</v>
      </c>
      <c r="D512" s="503" t="s">
        <v>1643</v>
      </c>
      <c r="E512" s="98">
        <v>150</v>
      </c>
      <c r="F512" s="98">
        <v>150</v>
      </c>
      <c r="G512" s="98">
        <v>170</v>
      </c>
      <c r="H512" s="131">
        <v>1.4</v>
      </c>
      <c r="I512" s="83">
        <v>210</v>
      </c>
      <c r="J512" s="98">
        <v>150</v>
      </c>
      <c r="K512" s="98"/>
      <c r="L512" s="198">
        <v>150</v>
      </c>
      <c r="M512" s="83">
        <f t="shared" si="27"/>
        <v>-28.571428571428569</v>
      </c>
      <c r="N512" s="83">
        <f t="shared" si="28"/>
        <v>0</v>
      </c>
      <c r="O512" s="198">
        <v>150</v>
      </c>
      <c r="P512" s="83">
        <f t="shared" si="26"/>
        <v>0</v>
      </c>
      <c r="Q512" s="83"/>
      <c r="R512" s="550"/>
    </row>
    <row r="513" spans="1:18" s="191" customFormat="1" ht="40.5" customHeight="1" x14ac:dyDescent="0.3">
      <c r="A513" s="500">
        <v>20</v>
      </c>
      <c r="B513" s="503" t="s">
        <v>1644</v>
      </c>
      <c r="C513" s="503"/>
      <c r="D513" s="503"/>
      <c r="E513" s="98">
        <v>120</v>
      </c>
      <c r="F513" s="98">
        <v>120</v>
      </c>
      <c r="G513" s="98">
        <v>130</v>
      </c>
      <c r="H513" s="131">
        <v>1.7</v>
      </c>
      <c r="I513" s="83">
        <v>204</v>
      </c>
      <c r="J513" s="98">
        <v>120</v>
      </c>
      <c r="K513" s="98"/>
      <c r="L513" s="198">
        <v>120</v>
      </c>
      <c r="M513" s="83">
        <f t="shared" si="27"/>
        <v>-41.17647058823529</v>
      </c>
      <c r="N513" s="83">
        <f t="shared" si="28"/>
        <v>0</v>
      </c>
      <c r="O513" s="198">
        <v>120</v>
      </c>
      <c r="P513" s="83">
        <f t="shared" si="26"/>
        <v>0</v>
      </c>
      <c r="Q513" s="83"/>
      <c r="R513" s="550"/>
    </row>
    <row r="514" spans="1:18" s="191" customFormat="1" ht="23.25" customHeight="1" x14ac:dyDescent="0.3">
      <c r="A514" s="500">
        <v>21</v>
      </c>
      <c r="B514" s="503" t="s">
        <v>1645</v>
      </c>
      <c r="C514" s="503"/>
      <c r="D514" s="503"/>
      <c r="E514" s="98">
        <v>150</v>
      </c>
      <c r="F514" s="98">
        <v>150</v>
      </c>
      <c r="G514" s="98">
        <v>160</v>
      </c>
      <c r="H514" s="131">
        <v>1.4</v>
      </c>
      <c r="I514" s="83">
        <v>210</v>
      </c>
      <c r="J514" s="98">
        <v>150</v>
      </c>
      <c r="K514" s="98"/>
      <c r="L514" s="198">
        <v>150</v>
      </c>
      <c r="M514" s="83">
        <f t="shared" si="27"/>
        <v>-28.571428571428569</v>
      </c>
      <c r="N514" s="83">
        <f t="shared" si="28"/>
        <v>0</v>
      </c>
      <c r="O514" s="198">
        <v>150</v>
      </c>
      <c r="P514" s="83">
        <f t="shared" si="26"/>
        <v>0</v>
      </c>
      <c r="Q514" s="83"/>
      <c r="R514" s="550"/>
    </row>
    <row r="515" spans="1:18" s="191" customFormat="1" ht="23.25" customHeight="1" x14ac:dyDescent="0.3">
      <c r="A515" s="500">
        <v>22</v>
      </c>
      <c r="B515" s="503" t="s">
        <v>1646</v>
      </c>
      <c r="C515" s="503" t="s">
        <v>1647</v>
      </c>
      <c r="D515" s="503" t="s">
        <v>1648</v>
      </c>
      <c r="E515" s="98">
        <v>150</v>
      </c>
      <c r="F515" s="98">
        <v>150</v>
      </c>
      <c r="G515" s="98">
        <v>160</v>
      </c>
      <c r="H515" s="131">
        <v>1.4</v>
      </c>
      <c r="I515" s="83">
        <v>210</v>
      </c>
      <c r="J515" s="98">
        <v>150</v>
      </c>
      <c r="K515" s="98"/>
      <c r="L515" s="198">
        <v>150</v>
      </c>
      <c r="M515" s="83">
        <f t="shared" si="27"/>
        <v>-28.571428571428569</v>
      </c>
      <c r="N515" s="83">
        <f t="shared" si="28"/>
        <v>0</v>
      </c>
      <c r="O515" s="198">
        <v>150</v>
      </c>
      <c r="P515" s="83">
        <f t="shared" si="26"/>
        <v>0</v>
      </c>
      <c r="Q515" s="83"/>
      <c r="R515" s="550"/>
    </row>
    <row r="516" spans="1:18" s="191" customFormat="1" ht="26.25" customHeight="1" x14ac:dyDescent="0.3">
      <c r="A516" s="108" t="s">
        <v>1649</v>
      </c>
      <c r="B516" s="520" t="s">
        <v>1650</v>
      </c>
      <c r="C516" s="520"/>
      <c r="D516" s="520"/>
      <c r="E516" s="110"/>
      <c r="F516" s="114"/>
      <c r="G516" s="110"/>
      <c r="H516" s="83"/>
      <c r="I516" s="83"/>
      <c r="J516" s="114"/>
      <c r="K516" s="114"/>
      <c r="L516" s="114"/>
      <c r="M516" s="83"/>
      <c r="N516" s="83"/>
      <c r="O516" s="114"/>
      <c r="P516" s="83"/>
      <c r="Q516" s="83"/>
      <c r="R516" s="550"/>
    </row>
    <row r="517" spans="1:18" s="191" customFormat="1" ht="37.5" customHeight="1" x14ac:dyDescent="0.3">
      <c r="A517" s="897">
        <v>1</v>
      </c>
      <c r="B517" s="894" t="s">
        <v>1651</v>
      </c>
      <c r="C517" s="511" t="s">
        <v>1652</v>
      </c>
      <c r="D517" s="511" t="s">
        <v>1653</v>
      </c>
      <c r="E517" s="98">
        <v>720</v>
      </c>
      <c r="F517" s="114">
        <v>2000</v>
      </c>
      <c r="G517" s="114">
        <v>3000</v>
      </c>
      <c r="H517" s="201">
        <v>3.5</v>
      </c>
      <c r="I517" s="116">
        <v>2520</v>
      </c>
      <c r="J517" s="114">
        <v>2000</v>
      </c>
      <c r="K517" s="114"/>
      <c r="L517" s="198">
        <v>2000</v>
      </c>
      <c r="M517" s="83">
        <f t="shared" si="27"/>
        <v>-20.634920634920633</v>
      </c>
      <c r="N517" s="83">
        <f t="shared" si="28"/>
        <v>0</v>
      </c>
      <c r="O517" s="198">
        <v>2000</v>
      </c>
      <c r="P517" s="83">
        <f t="shared" si="26"/>
        <v>177.77777777777777</v>
      </c>
      <c r="Q517" s="83"/>
      <c r="R517" s="550"/>
    </row>
    <row r="518" spans="1:18" s="191" customFormat="1" ht="37.5" x14ac:dyDescent="0.3">
      <c r="A518" s="898"/>
      <c r="B518" s="895"/>
      <c r="C518" s="511" t="s">
        <v>1654</v>
      </c>
      <c r="D518" s="511" t="s">
        <v>1655</v>
      </c>
      <c r="E518" s="98">
        <v>760</v>
      </c>
      <c r="F518" s="114">
        <v>2500</v>
      </c>
      <c r="G518" s="114">
        <v>4000</v>
      </c>
      <c r="H518" s="201">
        <v>4.2</v>
      </c>
      <c r="I518" s="116">
        <v>3192</v>
      </c>
      <c r="J518" s="114">
        <v>2500</v>
      </c>
      <c r="K518" s="114"/>
      <c r="L518" s="198">
        <v>2200</v>
      </c>
      <c r="M518" s="83">
        <f t="shared" si="27"/>
        <v>-31.077694235588972</v>
      </c>
      <c r="N518" s="83">
        <f t="shared" si="28"/>
        <v>-12</v>
      </c>
      <c r="O518" s="198">
        <v>2200</v>
      </c>
      <c r="P518" s="83">
        <f t="shared" si="26"/>
        <v>189.4736842105263</v>
      </c>
      <c r="Q518" s="83"/>
      <c r="R518" s="550"/>
    </row>
    <row r="519" spans="1:18" s="191" customFormat="1" ht="37.5" x14ac:dyDescent="0.3">
      <c r="A519" s="898"/>
      <c r="B519" s="895"/>
      <c r="C519" s="511" t="s">
        <v>1655</v>
      </c>
      <c r="D519" s="511" t="s">
        <v>1656</v>
      </c>
      <c r="E519" s="98">
        <v>700</v>
      </c>
      <c r="F519" s="114">
        <v>2000</v>
      </c>
      <c r="G519" s="114">
        <v>2600</v>
      </c>
      <c r="H519" s="201">
        <v>5.0999999999999996</v>
      </c>
      <c r="I519" s="116">
        <v>3569.9999999999995</v>
      </c>
      <c r="J519" s="114">
        <v>2000</v>
      </c>
      <c r="K519" s="114"/>
      <c r="L519" s="198">
        <v>1500</v>
      </c>
      <c r="M519" s="83">
        <f t="shared" si="27"/>
        <v>-57.983193277310917</v>
      </c>
      <c r="N519" s="83">
        <f t="shared" si="28"/>
        <v>-25</v>
      </c>
      <c r="O519" s="198">
        <v>1500</v>
      </c>
      <c r="P519" s="83">
        <f t="shared" si="26"/>
        <v>114.28571428571428</v>
      </c>
      <c r="Q519" s="83"/>
      <c r="R519" s="550"/>
    </row>
    <row r="520" spans="1:18" s="191" customFormat="1" x14ac:dyDescent="0.3">
      <c r="A520" s="899"/>
      <c r="B520" s="896"/>
      <c r="C520" s="511" t="s">
        <v>1657</v>
      </c>
      <c r="D520" s="511" t="s">
        <v>1658</v>
      </c>
      <c r="E520" s="98">
        <v>740</v>
      </c>
      <c r="F520" s="114">
        <v>2100</v>
      </c>
      <c r="G520" s="114">
        <v>3000</v>
      </c>
      <c r="H520" s="201">
        <v>4</v>
      </c>
      <c r="I520" s="116">
        <v>2960</v>
      </c>
      <c r="J520" s="114">
        <v>2100</v>
      </c>
      <c r="K520" s="114"/>
      <c r="L520" s="198">
        <v>1600</v>
      </c>
      <c r="M520" s="83">
        <f t="shared" si="27"/>
        <v>-45.945945945945951</v>
      </c>
      <c r="N520" s="83">
        <f t="shared" si="28"/>
        <v>-23.809523809523807</v>
      </c>
      <c r="O520" s="198">
        <v>1600</v>
      </c>
      <c r="P520" s="83">
        <f t="shared" si="26"/>
        <v>116.21621621621621</v>
      </c>
      <c r="Q520" s="83"/>
      <c r="R520" s="550"/>
    </row>
    <row r="521" spans="1:18" s="191" customFormat="1" ht="18" customHeight="1" x14ac:dyDescent="0.3">
      <c r="A521" s="897">
        <v>2</v>
      </c>
      <c r="B521" s="894" t="s">
        <v>1659</v>
      </c>
      <c r="C521" s="511" t="s">
        <v>1660</v>
      </c>
      <c r="D521" s="511" t="s">
        <v>1661</v>
      </c>
      <c r="E521" s="98">
        <v>610</v>
      </c>
      <c r="F521" s="114">
        <v>3000</v>
      </c>
      <c r="G521" s="114">
        <v>3800</v>
      </c>
      <c r="H521" s="201">
        <v>5.0999999999999996</v>
      </c>
      <c r="I521" s="116">
        <v>3111</v>
      </c>
      <c r="J521" s="114">
        <v>3000</v>
      </c>
      <c r="K521" s="114"/>
      <c r="L521" s="198">
        <v>2100</v>
      </c>
      <c r="M521" s="83">
        <f t="shared" si="27"/>
        <v>-32.497589199614275</v>
      </c>
      <c r="N521" s="83">
        <f t="shared" si="28"/>
        <v>-30</v>
      </c>
      <c r="O521" s="198">
        <v>2100</v>
      </c>
      <c r="P521" s="83">
        <f t="shared" si="26"/>
        <v>244.26229508196718</v>
      </c>
      <c r="Q521" s="83"/>
      <c r="R521" s="550"/>
    </row>
    <row r="522" spans="1:18" s="191" customFormat="1" x14ac:dyDescent="0.3">
      <c r="A522" s="899"/>
      <c r="B522" s="896"/>
      <c r="C522" s="511" t="s">
        <v>1661</v>
      </c>
      <c r="D522" s="511" t="s">
        <v>1662</v>
      </c>
      <c r="E522" s="98">
        <v>440</v>
      </c>
      <c r="F522" s="114">
        <v>2000</v>
      </c>
      <c r="G522" s="114">
        <v>2600</v>
      </c>
      <c r="H522" s="117">
        <v>7</v>
      </c>
      <c r="I522" s="116">
        <v>3080</v>
      </c>
      <c r="J522" s="114">
        <v>2000</v>
      </c>
      <c r="K522" s="114"/>
      <c r="L522" s="198">
        <v>1500</v>
      </c>
      <c r="M522" s="83">
        <f t="shared" si="27"/>
        <v>-51.298701298701296</v>
      </c>
      <c r="N522" s="83">
        <f t="shared" si="28"/>
        <v>-25</v>
      </c>
      <c r="O522" s="198">
        <v>1500</v>
      </c>
      <c r="P522" s="83">
        <f t="shared" si="26"/>
        <v>240.90909090909091</v>
      </c>
      <c r="Q522" s="83"/>
      <c r="R522" s="550"/>
    </row>
    <row r="523" spans="1:18" s="191" customFormat="1" ht="24" customHeight="1" x14ac:dyDescent="0.3">
      <c r="A523" s="897">
        <v>3</v>
      </c>
      <c r="B523" s="894" t="s">
        <v>1663</v>
      </c>
      <c r="C523" s="511" t="s">
        <v>1664</v>
      </c>
      <c r="D523" s="511" t="s">
        <v>1665</v>
      </c>
      <c r="E523" s="114">
        <v>680</v>
      </c>
      <c r="F523" s="114">
        <v>700</v>
      </c>
      <c r="G523" s="114">
        <v>700</v>
      </c>
      <c r="H523" s="201">
        <v>4.7</v>
      </c>
      <c r="I523" s="116">
        <v>3196</v>
      </c>
      <c r="J523" s="114">
        <v>700</v>
      </c>
      <c r="K523" s="114"/>
      <c r="L523" s="198">
        <v>700</v>
      </c>
      <c r="M523" s="83">
        <f t="shared" si="27"/>
        <v>-78.097622027534413</v>
      </c>
      <c r="N523" s="83">
        <f t="shared" si="28"/>
        <v>0</v>
      </c>
      <c r="O523" s="198">
        <v>700</v>
      </c>
      <c r="P523" s="83">
        <f t="shared" si="26"/>
        <v>2.9411764705882351</v>
      </c>
      <c r="Q523" s="83"/>
      <c r="R523" s="550"/>
    </row>
    <row r="524" spans="1:18" s="191" customFormat="1" ht="24" customHeight="1" x14ac:dyDescent="0.3">
      <c r="A524" s="898"/>
      <c r="B524" s="895"/>
      <c r="C524" s="511" t="s">
        <v>1666</v>
      </c>
      <c r="D524" s="511" t="s">
        <v>1667</v>
      </c>
      <c r="E524" s="114">
        <v>250</v>
      </c>
      <c r="F524" s="114">
        <v>2400</v>
      </c>
      <c r="G524" s="114">
        <v>2400</v>
      </c>
      <c r="H524" s="201">
        <v>5.7</v>
      </c>
      <c r="I524" s="116">
        <v>1425</v>
      </c>
      <c r="J524" s="114">
        <v>2400</v>
      </c>
      <c r="K524" s="114"/>
      <c r="L524" s="198">
        <v>1700</v>
      </c>
      <c r="M524" s="83">
        <f t="shared" si="27"/>
        <v>19.298245614035086</v>
      </c>
      <c r="N524" s="83">
        <f t="shared" si="28"/>
        <v>-29.166666666666668</v>
      </c>
      <c r="O524" s="198">
        <v>1700</v>
      </c>
      <c r="P524" s="83">
        <f t="shared" ref="P524:P587" si="29">(O524-E524)/E524*100</f>
        <v>580</v>
      </c>
      <c r="Q524" s="83"/>
      <c r="R524" s="550"/>
    </row>
    <row r="525" spans="1:18" s="191" customFormat="1" ht="24" customHeight="1" x14ac:dyDescent="0.3">
      <c r="A525" s="898"/>
      <c r="B525" s="895"/>
      <c r="C525" s="511" t="s">
        <v>1667</v>
      </c>
      <c r="D525" s="511" t="s">
        <v>1668</v>
      </c>
      <c r="E525" s="114">
        <v>150</v>
      </c>
      <c r="F525" s="114">
        <v>400</v>
      </c>
      <c r="G525" s="114">
        <v>400</v>
      </c>
      <c r="H525" s="201">
        <v>3.6</v>
      </c>
      <c r="I525" s="116">
        <v>540</v>
      </c>
      <c r="J525" s="114">
        <v>400</v>
      </c>
      <c r="K525" s="114"/>
      <c r="L525" s="198">
        <v>300</v>
      </c>
      <c r="M525" s="83">
        <f t="shared" si="27"/>
        <v>-44.444444444444443</v>
      </c>
      <c r="N525" s="83">
        <f t="shared" si="28"/>
        <v>-25</v>
      </c>
      <c r="O525" s="198">
        <v>300</v>
      </c>
      <c r="P525" s="83">
        <f t="shared" si="29"/>
        <v>100</v>
      </c>
      <c r="Q525" s="83"/>
      <c r="R525" s="550"/>
    </row>
    <row r="526" spans="1:18" s="191" customFormat="1" ht="37.5" x14ac:dyDescent="0.3">
      <c r="A526" s="899"/>
      <c r="B526" s="896"/>
      <c r="C526" s="511" t="s">
        <v>1669</v>
      </c>
      <c r="D526" s="511" t="s">
        <v>1670</v>
      </c>
      <c r="E526" s="114">
        <v>300</v>
      </c>
      <c r="F526" s="114">
        <v>1200</v>
      </c>
      <c r="G526" s="114">
        <v>1200</v>
      </c>
      <c r="H526" s="201">
        <v>8</v>
      </c>
      <c r="I526" s="116">
        <v>2400</v>
      </c>
      <c r="J526" s="114">
        <v>1200</v>
      </c>
      <c r="K526" s="114"/>
      <c r="L526" s="198">
        <v>800</v>
      </c>
      <c r="M526" s="83">
        <f t="shared" si="27"/>
        <v>-66.666666666666657</v>
      </c>
      <c r="N526" s="83">
        <f t="shared" si="28"/>
        <v>-33.333333333333329</v>
      </c>
      <c r="O526" s="198">
        <v>800</v>
      </c>
      <c r="P526" s="83">
        <f t="shared" si="29"/>
        <v>166.66666666666669</v>
      </c>
      <c r="Q526" s="83"/>
      <c r="R526" s="550"/>
    </row>
    <row r="527" spans="1:18" s="191" customFormat="1" ht="24" customHeight="1" x14ac:dyDescent="0.3">
      <c r="A527" s="897">
        <v>4</v>
      </c>
      <c r="B527" s="894" t="s">
        <v>1671</v>
      </c>
      <c r="C527" s="511" t="s">
        <v>1672</v>
      </c>
      <c r="D527" s="511"/>
      <c r="E527" s="98"/>
      <c r="F527" s="114">
        <v>600</v>
      </c>
      <c r="G527" s="114">
        <v>600</v>
      </c>
      <c r="H527" s="83"/>
      <c r="I527" s="83"/>
      <c r="J527" s="114">
        <v>600</v>
      </c>
      <c r="K527" s="114"/>
      <c r="L527" s="198">
        <v>400</v>
      </c>
      <c r="M527" s="83"/>
      <c r="N527" s="83">
        <f t="shared" si="28"/>
        <v>-33.333333333333329</v>
      </c>
      <c r="O527" s="198">
        <v>400</v>
      </c>
      <c r="P527" s="83"/>
      <c r="Q527" s="83"/>
      <c r="R527" s="554"/>
    </row>
    <row r="528" spans="1:18" s="191" customFormat="1" ht="24" customHeight="1" x14ac:dyDescent="0.3">
      <c r="A528" s="898"/>
      <c r="B528" s="895"/>
      <c r="C528" s="511" t="s">
        <v>1673</v>
      </c>
      <c r="D528" s="511"/>
      <c r="E528" s="98"/>
      <c r="F528" s="114">
        <v>600</v>
      </c>
      <c r="G528" s="114">
        <v>600</v>
      </c>
      <c r="H528" s="83"/>
      <c r="I528" s="83"/>
      <c r="J528" s="114">
        <v>600</v>
      </c>
      <c r="K528" s="114"/>
      <c r="L528" s="198">
        <v>400</v>
      </c>
      <c r="M528" s="83"/>
      <c r="N528" s="83">
        <f t="shared" si="28"/>
        <v>-33.333333333333329</v>
      </c>
      <c r="O528" s="198">
        <v>400</v>
      </c>
      <c r="P528" s="83"/>
      <c r="Q528" s="83"/>
      <c r="R528" s="554"/>
    </row>
    <row r="529" spans="1:18" s="191" customFormat="1" ht="24" customHeight="1" x14ac:dyDescent="0.3">
      <c r="A529" s="898"/>
      <c r="B529" s="895"/>
      <c r="C529" s="511" t="s">
        <v>1674</v>
      </c>
      <c r="D529" s="511"/>
      <c r="E529" s="98"/>
      <c r="F529" s="114">
        <v>600</v>
      </c>
      <c r="G529" s="114">
        <v>600</v>
      </c>
      <c r="H529" s="83"/>
      <c r="I529" s="83"/>
      <c r="J529" s="114">
        <v>600</v>
      </c>
      <c r="K529" s="114"/>
      <c r="L529" s="198">
        <v>400</v>
      </c>
      <c r="M529" s="83"/>
      <c r="N529" s="83">
        <f t="shared" si="28"/>
        <v>-33.333333333333329</v>
      </c>
      <c r="O529" s="198">
        <v>400</v>
      </c>
      <c r="P529" s="83"/>
      <c r="Q529" s="83"/>
      <c r="R529" s="554"/>
    </row>
    <row r="530" spans="1:18" s="191" customFormat="1" ht="24" customHeight="1" x14ac:dyDescent="0.3">
      <c r="A530" s="898"/>
      <c r="B530" s="895"/>
      <c r="C530" s="511" t="s">
        <v>1675</v>
      </c>
      <c r="D530" s="511"/>
      <c r="E530" s="98"/>
      <c r="F530" s="114">
        <v>600</v>
      </c>
      <c r="G530" s="114">
        <v>600</v>
      </c>
      <c r="H530" s="83"/>
      <c r="I530" s="83"/>
      <c r="J530" s="114">
        <v>600</v>
      </c>
      <c r="K530" s="114"/>
      <c r="L530" s="198">
        <v>400</v>
      </c>
      <c r="M530" s="83"/>
      <c r="N530" s="83">
        <f t="shared" si="28"/>
        <v>-33.333333333333329</v>
      </c>
      <c r="O530" s="198">
        <v>400</v>
      </c>
      <c r="P530" s="83"/>
      <c r="Q530" s="83"/>
      <c r="R530" s="554"/>
    </row>
    <row r="531" spans="1:18" s="191" customFormat="1" ht="24" customHeight="1" x14ac:dyDescent="0.3">
      <c r="A531" s="898"/>
      <c r="B531" s="895"/>
      <c r="C531" s="511" t="s">
        <v>1676</v>
      </c>
      <c r="D531" s="511"/>
      <c r="E531" s="114"/>
      <c r="F531" s="114">
        <v>600</v>
      </c>
      <c r="G531" s="114">
        <v>600</v>
      </c>
      <c r="H531" s="83"/>
      <c r="I531" s="83"/>
      <c r="J531" s="114">
        <v>600</v>
      </c>
      <c r="K531" s="114"/>
      <c r="L531" s="198">
        <v>400</v>
      </c>
      <c r="M531" s="83"/>
      <c r="N531" s="83">
        <f t="shared" si="28"/>
        <v>-33.333333333333329</v>
      </c>
      <c r="O531" s="198">
        <v>400</v>
      </c>
      <c r="P531" s="83"/>
      <c r="Q531" s="83"/>
      <c r="R531" s="554"/>
    </row>
    <row r="532" spans="1:18" s="191" customFormat="1" ht="24" customHeight="1" x14ac:dyDescent="0.3">
      <c r="A532" s="899"/>
      <c r="B532" s="896"/>
      <c r="C532" s="511" t="s">
        <v>1677</v>
      </c>
      <c r="D532" s="511"/>
      <c r="E532" s="114"/>
      <c r="F532" s="114">
        <v>600</v>
      </c>
      <c r="G532" s="114">
        <v>600</v>
      </c>
      <c r="H532" s="83"/>
      <c r="I532" s="83"/>
      <c r="J532" s="114">
        <v>600</v>
      </c>
      <c r="K532" s="114"/>
      <c r="L532" s="198">
        <v>400</v>
      </c>
      <c r="M532" s="83"/>
      <c r="N532" s="83">
        <f t="shared" ref="N532:N595" si="30">(L532-J532)/J532*100</f>
        <v>-33.333333333333329</v>
      </c>
      <c r="O532" s="198">
        <v>400</v>
      </c>
      <c r="P532" s="83"/>
      <c r="Q532" s="83"/>
      <c r="R532" s="554"/>
    </row>
    <row r="533" spans="1:18" s="191" customFormat="1" ht="24" customHeight="1" x14ac:dyDescent="0.3">
      <c r="A533" s="897">
        <v>5</v>
      </c>
      <c r="B533" s="894" t="s">
        <v>1678</v>
      </c>
      <c r="C533" s="511" t="s">
        <v>1672</v>
      </c>
      <c r="D533" s="511"/>
      <c r="E533" s="98"/>
      <c r="F533" s="114">
        <v>400</v>
      </c>
      <c r="G533" s="114">
        <v>400</v>
      </c>
      <c r="H533" s="83"/>
      <c r="I533" s="83"/>
      <c r="J533" s="114">
        <v>400</v>
      </c>
      <c r="K533" s="114"/>
      <c r="L533" s="198">
        <v>300</v>
      </c>
      <c r="M533" s="83"/>
      <c r="N533" s="83">
        <f t="shared" si="30"/>
        <v>-25</v>
      </c>
      <c r="O533" s="198">
        <v>300</v>
      </c>
      <c r="P533" s="83"/>
      <c r="Q533" s="83"/>
      <c r="R533" s="554"/>
    </row>
    <row r="534" spans="1:18" s="191" customFormat="1" ht="24" customHeight="1" x14ac:dyDescent="0.3">
      <c r="A534" s="898"/>
      <c r="B534" s="895"/>
      <c r="C534" s="511" t="s">
        <v>1673</v>
      </c>
      <c r="D534" s="511"/>
      <c r="E534" s="114"/>
      <c r="F534" s="114">
        <v>400</v>
      </c>
      <c r="G534" s="114">
        <v>400</v>
      </c>
      <c r="H534" s="83"/>
      <c r="I534" s="83"/>
      <c r="J534" s="114">
        <v>400</v>
      </c>
      <c r="K534" s="114"/>
      <c r="L534" s="198">
        <v>300</v>
      </c>
      <c r="M534" s="83"/>
      <c r="N534" s="83">
        <f t="shared" si="30"/>
        <v>-25</v>
      </c>
      <c r="O534" s="198">
        <v>300</v>
      </c>
      <c r="P534" s="83"/>
      <c r="Q534" s="83"/>
      <c r="R534" s="554"/>
    </row>
    <row r="535" spans="1:18" s="191" customFormat="1" ht="24" customHeight="1" x14ac:dyDescent="0.3">
      <c r="A535" s="898"/>
      <c r="B535" s="895"/>
      <c r="C535" s="511" t="s">
        <v>1674</v>
      </c>
      <c r="D535" s="511"/>
      <c r="E535" s="98"/>
      <c r="F535" s="114">
        <v>400</v>
      </c>
      <c r="G535" s="114">
        <v>400</v>
      </c>
      <c r="H535" s="83"/>
      <c r="I535" s="83"/>
      <c r="J535" s="114">
        <v>400</v>
      </c>
      <c r="K535" s="114"/>
      <c r="L535" s="198">
        <v>300</v>
      </c>
      <c r="M535" s="83"/>
      <c r="N535" s="83">
        <f t="shared" si="30"/>
        <v>-25</v>
      </c>
      <c r="O535" s="198">
        <v>300</v>
      </c>
      <c r="P535" s="83"/>
      <c r="Q535" s="83"/>
      <c r="R535" s="554"/>
    </row>
    <row r="536" spans="1:18" s="191" customFormat="1" x14ac:dyDescent="0.3">
      <c r="A536" s="898"/>
      <c r="B536" s="895"/>
      <c r="C536" s="511" t="s">
        <v>1675</v>
      </c>
      <c r="D536" s="511"/>
      <c r="E536" s="98"/>
      <c r="F536" s="114">
        <v>400</v>
      </c>
      <c r="G536" s="114">
        <v>400</v>
      </c>
      <c r="H536" s="83"/>
      <c r="I536" s="83"/>
      <c r="J536" s="114">
        <v>400</v>
      </c>
      <c r="K536" s="114"/>
      <c r="L536" s="198">
        <v>300</v>
      </c>
      <c r="M536" s="83"/>
      <c r="N536" s="83">
        <f t="shared" si="30"/>
        <v>-25</v>
      </c>
      <c r="O536" s="198">
        <v>300</v>
      </c>
      <c r="P536" s="83"/>
      <c r="Q536" s="83"/>
      <c r="R536" s="554"/>
    </row>
    <row r="537" spans="1:18" s="191" customFormat="1" x14ac:dyDescent="0.3">
      <c r="A537" s="898"/>
      <c r="B537" s="895"/>
      <c r="C537" s="511" t="s">
        <v>1676</v>
      </c>
      <c r="D537" s="511"/>
      <c r="E537" s="114"/>
      <c r="F537" s="114">
        <v>400</v>
      </c>
      <c r="G537" s="114">
        <v>400</v>
      </c>
      <c r="H537" s="83"/>
      <c r="I537" s="83"/>
      <c r="J537" s="114">
        <v>400</v>
      </c>
      <c r="K537" s="114"/>
      <c r="L537" s="198">
        <v>300</v>
      </c>
      <c r="M537" s="83"/>
      <c r="N537" s="83">
        <f t="shared" si="30"/>
        <v>-25</v>
      </c>
      <c r="O537" s="198">
        <v>300</v>
      </c>
      <c r="P537" s="83"/>
      <c r="Q537" s="83"/>
      <c r="R537" s="554"/>
    </row>
    <row r="538" spans="1:18" s="191" customFormat="1" x14ac:dyDescent="0.3">
      <c r="A538" s="899"/>
      <c r="B538" s="896"/>
      <c r="C538" s="511" t="s">
        <v>1677</v>
      </c>
      <c r="D538" s="511"/>
      <c r="E538" s="98"/>
      <c r="F538" s="114">
        <v>400</v>
      </c>
      <c r="G538" s="114">
        <v>400</v>
      </c>
      <c r="H538" s="83"/>
      <c r="I538" s="83"/>
      <c r="J538" s="114">
        <v>400</v>
      </c>
      <c r="K538" s="114"/>
      <c r="L538" s="198">
        <v>300</v>
      </c>
      <c r="M538" s="83"/>
      <c r="N538" s="83">
        <f t="shared" si="30"/>
        <v>-25</v>
      </c>
      <c r="O538" s="198">
        <v>300</v>
      </c>
      <c r="P538" s="83"/>
      <c r="Q538" s="83"/>
      <c r="R538" s="554"/>
    </row>
    <row r="539" spans="1:18" s="191" customFormat="1" ht="18.75" customHeight="1" x14ac:dyDescent="0.3">
      <c r="A539" s="897">
        <v>6</v>
      </c>
      <c r="B539" s="894" t="s">
        <v>1679</v>
      </c>
      <c r="C539" s="511" t="s">
        <v>1680</v>
      </c>
      <c r="D539" s="511"/>
      <c r="E539" s="114"/>
      <c r="F539" s="114">
        <v>600</v>
      </c>
      <c r="G539" s="114">
        <v>600</v>
      </c>
      <c r="H539" s="83"/>
      <c r="I539" s="83"/>
      <c r="J539" s="114">
        <v>600</v>
      </c>
      <c r="K539" s="114"/>
      <c r="L539" s="198">
        <v>400</v>
      </c>
      <c r="M539" s="83"/>
      <c r="N539" s="83">
        <f t="shared" si="30"/>
        <v>-33.333333333333329</v>
      </c>
      <c r="O539" s="198">
        <v>400</v>
      </c>
      <c r="P539" s="83"/>
      <c r="Q539" s="83"/>
      <c r="R539" s="554"/>
    </row>
    <row r="540" spans="1:18" s="191" customFormat="1" x14ac:dyDescent="0.3">
      <c r="A540" s="898"/>
      <c r="B540" s="895"/>
      <c r="C540" s="511" t="s">
        <v>1681</v>
      </c>
      <c r="D540" s="511"/>
      <c r="E540" s="114"/>
      <c r="F540" s="114">
        <v>600</v>
      </c>
      <c r="G540" s="114">
        <v>600</v>
      </c>
      <c r="H540" s="83"/>
      <c r="I540" s="83"/>
      <c r="J540" s="114">
        <v>600</v>
      </c>
      <c r="K540" s="114"/>
      <c r="L540" s="198">
        <v>400</v>
      </c>
      <c r="M540" s="83"/>
      <c r="N540" s="83">
        <f t="shared" si="30"/>
        <v>-33.333333333333329</v>
      </c>
      <c r="O540" s="198">
        <v>400</v>
      </c>
      <c r="P540" s="83"/>
      <c r="Q540" s="83"/>
      <c r="R540" s="554"/>
    </row>
    <row r="541" spans="1:18" s="191" customFormat="1" x14ac:dyDescent="0.3">
      <c r="A541" s="898"/>
      <c r="B541" s="895"/>
      <c r="C541" s="511" t="s">
        <v>1682</v>
      </c>
      <c r="D541" s="511"/>
      <c r="E541" s="114"/>
      <c r="F541" s="114">
        <v>600</v>
      </c>
      <c r="G541" s="114">
        <v>600</v>
      </c>
      <c r="H541" s="83"/>
      <c r="I541" s="83"/>
      <c r="J541" s="114">
        <v>600</v>
      </c>
      <c r="K541" s="114"/>
      <c r="L541" s="198">
        <v>400</v>
      </c>
      <c r="M541" s="83"/>
      <c r="N541" s="83">
        <f t="shared" si="30"/>
        <v>-33.333333333333329</v>
      </c>
      <c r="O541" s="198">
        <v>400</v>
      </c>
      <c r="P541" s="83"/>
      <c r="Q541" s="83"/>
      <c r="R541" s="554"/>
    </row>
    <row r="542" spans="1:18" s="191" customFormat="1" x14ac:dyDescent="0.3">
      <c r="A542" s="899"/>
      <c r="B542" s="896"/>
      <c r="C542" s="511" t="s">
        <v>1683</v>
      </c>
      <c r="D542" s="511"/>
      <c r="E542" s="114"/>
      <c r="F542" s="114">
        <v>600</v>
      </c>
      <c r="G542" s="114">
        <v>600</v>
      </c>
      <c r="H542" s="83"/>
      <c r="I542" s="83"/>
      <c r="J542" s="114">
        <v>600</v>
      </c>
      <c r="K542" s="114"/>
      <c r="L542" s="198">
        <v>400</v>
      </c>
      <c r="M542" s="83"/>
      <c r="N542" s="83">
        <f t="shared" si="30"/>
        <v>-33.333333333333329</v>
      </c>
      <c r="O542" s="198">
        <v>400</v>
      </c>
      <c r="P542" s="83"/>
      <c r="Q542" s="83"/>
      <c r="R542" s="554"/>
    </row>
    <row r="543" spans="1:18" s="191" customFormat="1" ht="18.75" customHeight="1" x14ac:dyDescent="0.3">
      <c r="A543" s="897">
        <v>7</v>
      </c>
      <c r="B543" s="894" t="s">
        <v>1684</v>
      </c>
      <c r="C543" s="511" t="s">
        <v>1680</v>
      </c>
      <c r="D543" s="511"/>
      <c r="E543" s="114"/>
      <c r="F543" s="114">
        <v>400</v>
      </c>
      <c r="G543" s="114">
        <v>400</v>
      </c>
      <c r="H543" s="83"/>
      <c r="I543" s="83"/>
      <c r="J543" s="114">
        <v>400</v>
      </c>
      <c r="K543" s="114"/>
      <c r="L543" s="198">
        <v>300</v>
      </c>
      <c r="M543" s="83"/>
      <c r="N543" s="83">
        <f t="shared" si="30"/>
        <v>-25</v>
      </c>
      <c r="O543" s="198">
        <v>300</v>
      </c>
      <c r="P543" s="83"/>
      <c r="Q543" s="83"/>
      <c r="R543" s="554"/>
    </row>
    <row r="544" spans="1:18" s="191" customFormat="1" x14ac:dyDescent="0.3">
      <c r="A544" s="898"/>
      <c r="B544" s="895"/>
      <c r="C544" s="511" t="s">
        <v>1681</v>
      </c>
      <c r="D544" s="511"/>
      <c r="E544" s="114"/>
      <c r="F544" s="114">
        <v>400</v>
      </c>
      <c r="G544" s="114">
        <v>400</v>
      </c>
      <c r="H544" s="83"/>
      <c r="I544" s="83"/>
      <c r="J544" s="114">
        <v>400</v>
      </c>
      <c r="K544" s="114"/>
      <c r="L544" s="198">
        <v>300</v>
      </c>
      <c r="M544" s="83"/>
      <c r="N544" s="83">
        <f t="shared" si="30"/>
        <v>-25</v>
      </c>
      <c r="O544" s="198">
        <v>300</v>
      </c>
      <c r="P544" s="83"/>
      <c r="Q544" s="83"/>
      <c r="R544" s="554"/>
    </row>
    <row r="545" spans="1:18" s="191" customFormat="1" x14ac:dyDescent="0.3">
      <c r="A545" s="898"/>
      <c r="B545" s="895"/>
      <c r="C545" s="511" t="s">
        <v>1682</v>
      </c>
      <c r="D545" s="511"/>
      <c r="E545" s="114"/>
      <c r="F545" s="114">
        <v>400</v>
      </c>
      <c r="G545" s="114">
        <v>400</v>
      </c>
      <c r="H545" s="83"/>
      <c r="I545" s="83"/>
      <c r="J545" s="114">
        <v>400</v>
      </c>
      <c r="K545" s="114"/>
      <c r="L545" s="198">
        <v>300</v>
      </c>
      <c r="M545" s="83"/>
      <c r="N545" s="83">
        <f t="shared" si="30"/>
        <v>-25</v>
      </c>
      <c r="O545" s="198">
        <v>300</v>
      </c>
      <c r="P545" s="83"/>
      <c r="Q545" s="83"/>
      <c r="R545" s="554"/>
    </row>
    <row r="546" spans="1:18" s="191" customFormat="1" x14ac:dyDescent="0.3">
      <c r="A546" s="899"/>
      <c r="B546" s="896"/>
      <c r="C546" s="511" t="s">
        <v>1683</v>
      </c>
      <c r="D546" s="511"/>
      <c r="E546" s="114"/>
      <c r="F546" s="114">
        <v>400</v>
      </c>
      <c r="G546" s="114">
        <v>400</v>
      </c>
      <c r="H546" s="83"/>
      <c r="I546" s="83"/>
      <c r="J546" s="114">
        <v>400</v>
      </c>
      <c r="K546" s="114"/>
      <c r="L546" s="198">
        <v>300</v>
      </c>
      <c r="M546" s="83"/>
      <c r="N546" s="83">
        <f t="shared" si="30"/>
        <v>-25</v>
      </c>
      <c r="O546" s="198">
        <v>300</v>
      </c>
      <c r="P546" s="83"/>
      <c r="Q546" s="83"/>
      <c r="R546" s="554"/>
    </row>
    <row r="547" spans="1:18" s="191" customFormat="1" ht="93.75" x14ac:dyDescent="0.3">
      <c r="A547" s="514">
        <v>8</v>
      </c>
      <c r="B547" s="511" t="s">
        <v>1685</v>
      </c>
      <c r="C547" s="511" t="s">
        <v>1686</v>
      </c>
      <c r="D547" s="511"/>
      <c r="E547" s="114"/>
      <c r="F547" s="114">
        <v>500</v>
      </c>
      <c r="G547" s="114">
        <v>500</v>
      </c>
      <c r="H547" s="83"/>
      <c r="I547" s="83"/>
      <c r="J547" s="114">
        <v>500</v>
      </c>
      <c r="K547" s="114"/>
      <c r="L547" s="198">
        <v>350</v>
      </c>
      <c r="M547" s="83"/>
      <c r="N547" s="83">
        <f t="shared" si="30"/>
        <v>-30</v>
      </c>
      <c r="O547" s="198">
        <v>350</v>
      </c>
      <c r="P547" s="83"/>
      <c r="Q547" s="83"/>
      <c r="R547" s="554"/>
    </row>
    <row r="548" spans="1:18" s="191" customFormat="1" ht="93.75" x14ac:dyDescent="0.3">
      <c r="A548" s="514">
        <v>9</v>
      </c>
      <c r="B548" s="511" t="s">
        <v>1687</v>
      </c>
      <c r="C548" s="511" t="s">
        <v>1686</v>
      </c>
      <c r="D548" s="511"/>
      <c r="E548" s="114"/>
      <c r="F548" s="114">
        <v>400</v>
      </c>
      <c r="G548" s="114">
        <v>400</v>
      </c>
      <c r="H548" s="83"/>
      <c r="I548" s="83"/>
      <c r="J548" s="114">
        <v>400</v>
      </c>
      <c r="K548" s="114"/>
      <c r="L548" s="198">
        <v>300</v>
      </c>
      <c r="M548" s="83"/>
      <c r="N548" s="83">
        <f t="shared" si="30"/>
        <v>-25</v>
      </c>
      <c r="O548" s="198">
        <v>300</v>
      </c>
      <c r="P548" s="83"/>
      <c r="Q548" s="83"/>
      <c r="R548" s="554"/>
    </row>
    <row r="549" spans="1:18" s="191" customFormat="1" ht="18.75" customHeight="1" x14ac:dyDescent="0.3">
      <c r="A549" s="514">
        <v>10</v>
      </c>
      <c r="B549" s="891" t="s">
        <v>1688</v>
      </c>
      <c r="C549" s="892"/>
      <c r="D549" s="893"/>
      <c r="E549" s="98"/>
      <c r="F549" s="114">
        <v>200</v>
      </c>
      <c r="G549" s="114">
        <v>200</v>
      </c>
      <c r="H549" s="83"/>
      <c r="I549" s="83"/>
      <c r="J549" s="114">
        <v>200</v>
      </c>
      <c r="K549" s="114"/>
      <c r="L549" s="198">
        <v>150</v>
      </c>
      <c r="M549" s="83"/>
      <c r="N549" s="83">
        <f t="shared" si="30"/>
        <v>-25</v>
      </c>
      <c r="O549" s="198">
        <v>150</v>
      </c>
      <c r="P549" s="83"/>
      <c r="Q549" s="83"/>
      <c r="R549" s="554"/>
    </row>
    <row r="550" spans="1:18" s="191" customFormat="1" ht="27" customHeight="1" x14ac:dyDescent="0.3">
      <c r="A550" s="504" t="s">
        <v>1689</v>
      </c>
      <c r="B550" s="517" t="s">
        <v>1690</v>
      </c>
      <c r="C550" s="503"/>
      <c r="D550" s="503"/>
      <c r="E550" s="98"/>
      <c r="F550" s="114"/>
      <c r="G550" s="98"/>
      <c r="H550" s="83"/>
      <c r="I550" s="83"/>
      <c r="J550" s="114"/>
      <c r="K550" s="114"/>
      <c r="L550" s="114"/>
      <c r="M550" s="83"/>
      <c r="N550" s="83"/>
      <c r="O550" s="114"/>
      <c r="P550" s="83"/>
      <c r="Q550" s="83"/>
      <c r="R550" s="503"/>
    </row>
    <row r="551" spans="1:18" s="191" customFormat="1" ht="37.5" x14ac:dyDescent="0.3">
      <c r="A551" s="500">
        <v>1</v>
      </c>
      <c r="B551" s="503" t="s">
        <v>1691</v>
      </c>
      <c r="C551" s="503" t="s">
        <v>1692</v>
      </c>
      <c r="D551" s="503" t="s">
        <v>1693</v>
      </c>
      <c r="E551" s="98">
        <v>120</v>
      </c>
      <c r="F551" s="98">
        <v>210</v>
      </c>
      <c r="G551" s="98">
        <v>220</v>
      </c>
      <c r="H551" s="131">
        <v>1.8</v>
      </c>
      <c r="I551" s="83">
        <v>216</v>
      </c>
      <c r="J551" s="98">
        <v>210</v>
      </c>
      <c r="K551" s="98"/>
      <c r="L551" s="198">
        <v>150</v>
      </c>
      <c r="M551" s="83">
        <f t="shared" ref="M551:M595" si="31">(L551-I551)/I551*100</f>
        <v>-30.555555555555557</v>
      </c>
      <c r="N551" s="83">
        <f t="shared" si="30"/>
        <v>-28.571428571428569</v>
      </c>
      <c r="O551" s="198">
        <v>150</v>
      </c>
      <c r="P551" s="83">
        <f t="shared" si="29"/>
        <v>25</v>
      </c>
      <c r="Q551" s="83"/>
      <c r="R551" s="550"/>
    </row>
    <row r="552" spans="1:18" s="191" customFormat="1" x14ac:dyDescent="0.3">
      <c r="A552" s="500"/>
      <c r="B552" s="503"/>
      <c r="C552" s="503" t="s">
        <v>1693</v>
      </c>
      <c r="D552" s="503" t="s">
        <v>1694</v>
      </c>
      <c r="E552" s="98">
        <v>150</v>
      </c>
      <c r="F552" s="98">
        <v>280</v>
      </c>
      <c r="G552" s="98">
        <v>300</v>
      </c>
      <c r="H552" s="131">
        <v>1.9</v>
      </c>
      <c r="I552" s="83">
        <v>285</v>
      </c>
      <c r="J552" s="98">
        <v>280</v>
      </c>
      <c r="K552" s="98"/>
      <c r="L552" s="198">
        <v>200</v>
      </c>
      <c r="M552" s="83">
        <f t="shared" si="31"/>
        <v>-29.82456140350877</v>
      </c>
      <c r="N552" s="83">
        <f t="shared" si="30"/>
        <v>-28.571428571428569</v>
      </c>
      <c r="O552" s="198">
        <v>200</v>
      </c>
      <c r="P552" s="83">
        <f t="shared" si="29"/>
        <v>33.333333333333329</v>
      </c>
      <c r="Q552" s="83"/>
      <c r="R552" s="550"/>
    </row>
    <row r="553" spans="1:18" s="191" customFormat="1" ht="25.5" customHeight="1" x14ac:dyDescent="0.3">
      <c r="A553" s="500">
        <v>2</v>
      </c>
      <c r="B553" s="886" t="s">
        <v>1695</v>
      </c>
      <c r="C553" s="890"/>
      <c r="D553" s="887"/>
      <c r="E553" s="98"/>
      <c r="F553" s="98">
        <v>170</v>
      </c>
      <c r="G553" s="98">
        <v>200</v>
      </c>
      <c r="H553" s="131"/>
      <c r="I553" s="83"/>
      <c r="J553" s="98">
        <v>170</v>
      </c>
      <c r="K553" s="98"/>
      <c r="L553" s="198">
        <v>150</v>
      </c>
      <c r="M553" s="83"/>
      <c r="N553" s="83">
        <f t="shared" si="30"/>
        <v>-11.76470588235294</v>
      </c>
      <c r="O553" s="198">
        <v>150</v>
      </c>
      <c r="P553" s="83"/>
      <c r="Q553" s="83"/>
      <c r="R553" s="503" t="s">
        <v>131</v>
      </c>
    </row>
    <row r="554" spans="1:18" s="191" customFormat="1" ht="23.25" customHeight="1" x14ac:dyDescent="0.3">
      <c r="A554" s="500">
        <v>3</v>
      </c>
      <c r="B554" s="503" t="s">
        <v>1696</v>
      </c>
      <c r="C554" s="503" t="s">
        <v>1697</v>
      </c>
      <c r="D554" s="503" t="s">
        <v>1698</v>
      </c>
      <c r="E554" s="98">
        <v>90</v>
      </c>
      <c r="F554" s="98">
        <v>210</v>
      </c>
      <c r="G554" s="98">
        <v>200</v>
      </c>
      <c r="H554" s="131">
        <v>2</v>
      </c>
      <c r="I554" s="83">
        <v>180</v>
      </c>
      <c r="J554" s="98">
        <v>210</v>
      </c>
      <c r="K554" s="98"/>
      <c r="L554" s="198">
        <v>150</v>
      </c>
      <c r="M554" s="83">
        <f t="shared" si="31"/>
        <v>-16.666666666666664</v>
      </c>
      <c r="N554" s="83">
        <f t="shared" si="30"/>
        <v>-28.571428571428569</v>
      </c>
      <c r="O554" s="198">
        <v>150</v>
      </c>
      <c r="P554" s="83">
        <f t="shared" si="29"/>
        <v>66.666666666666657</v>
      </c>
      <c r="Q554" s="83"/>
      <c r="R554" s="550"/>
    </row>
    <row r="555" spans="1:18" s="191" customFormat="1" ht="23.25" customHeight="1" x14ac:dyDescent="0.3">
      <c r="A555" s="500">
        <v>4</v>
      </c>
      <c r="B555" s="503" t="s">
        <v>1566</v>
      </c>
      <c r="C555" s="503"/>
      <c r="D555" s="503"/>
      <c r="E555" s="98">
        <v>80</v>
      </c>
      <c r="F555" s="98">
        <v>110</v>
      </c>
      <c r="G555" s="98">
        <v>180</v>
      </c>
      <c r="H555" s="131">
        <v>2.6</v>
      </c>
      <c r="I555" s="83">
        <v>208</v>
      </c>
      <c r="J555" s="98">
        <v>110</v>
      </c>
      <c r="K555" s="98"/>
      <c r="L555" s="198">
        <v>90</v>
      </c>
      <c r="M555" s="83">
        <f t="shared" si="31"/>
        <v>-56.730769230769226</v>
      </c>
      <c r="N555" s="83">
        <f t="shared" si="30"/>
        <v>-18.181818181818183</v>
      </c>
      <c r="O555" s="198">
        <v>80</v>
      </c>
      <c r="P555" s="83">
        <f t="shared" si="29"/>
        <v>0</v>
      </c>
      <c r="Q555" s="83"/>
      <c r="R555" s="550"/>
    </row>
    <row r="556" spans="1:18" s="191" customFormat="1" ht="29.25" customHeight="1" x14ac:dyDescent="0.3">
      <c r="A556" s="504" t="s">
        <v>1699</v>
      </c>
      <c r="B556" s="716" t="s">
        <v>3187</v>
      </c>
      <c r="C556" s="503"/>
      <c r="D556" s="503"/>
      <c r="E556" s="98"/>
      <c r="F556" s="114"/>
      <c r="G556" s="98"/>
      <c r="H556" s="131"/>
      <c r="I556" s="83"/>
      <c r="J556" s="114"/>
      <c r="K556" s="114"/>
      <c r="L556" s="114"/>
      <c r="M556" s="83"/>
      <c r="N556" s="83"/>
      <c r="O556" s="114"/>
      <c r="P556" s="83"/>
      <c r="Q556" s="83"/>
      <c r="R556" s="503"/>
    </row>
    <row r="557" spans="1:18" s="191" customFormat="1" x14ac:dyDescent="0.3">
      <c r="A557" s="883">
        <v>1</v>
      </c>
      <c r="B557" s="905" t="s">
        <v>1456</v>
      </c>
      <c r="C557" s="503" t="s">
        <v>1701</v>
      </c>
      <c r="D557" s="503" t="s">
        <v>1661</v>
      </c>
      <c r="E557" s="98">
        <v>610</v>
      </c>
      <c r="F557" s="114">
        <v>3000</v>
      </c>
      <c r="G557" s="98">
        <v>10000</v>
      </c>
      <c r="H557" s="131">
        <v>1.7</v>
      </c>
      <c r="I557" s="83">
        <v>1037</v>
      </c>
      <c r="J557" s="114">
        <v>6000</v>
      </c>
      <c r="K557" s="114"/>
      <c r="L557" s="198">
        <v>4200</v>
      </c>
      <c r="M557" s="83">
        <f t="shared" si="31"/>
        <v>305.01446480231436</v>
      </c>
      <c r="N557" s="83">
        <f t="shared" si="30"/>
        <v>-30</v>
      </c>
      <c r="O557" s="198">
        <v>4200</v>
      </c>
      <c r="P557" s="83">
        <f t="shared" si="29"/>
        <v>588.52459016393436</v>
      </c>
      <c r="Q557" s="83"/>
      <c r="R557" s="550"/>
    </row>
    <row r="558" spans="1:18" s="191" customFormat="1" x14ac:dyDescent="0.3">
      <c r="A558" s="885"/>
      <c r="B558" s="907"/>
      <c r="C558" s="503" t="s">
        <v>1661</v>
      </c>
      <c r="D558" s="503" t="s">
        <v>1702</v>
      </c>
      <c r="E558" s="98">
        <v>440</v>
      </c>
      <c r="F558" s="114">
        <v>2000</v>
      </c>
      <c r="G558" s="98">
        <v>1500</v>
      </c>
      <c r="H558" s="131">
        <v>1.5</v>
      </c>
      <c r="I558" s="83">
        <v>660</v>
      </c>
      <c r="J558" s="114">
        <v>2000</v>
      </c>
      <c r="K558" s="114"/>
      <c r="L558" s="198">
        <v>1400</v>
      </c>
      <c r="M558" s="83">
        <f t="shared" si="31"/>
        <v>112.12121212121211</v>
      </c>
      <c r="N558" s="83">
        <f t="shared" si="30"/>
        <v>-30</v>
      </c>
      <c r="O558" s="198">
        <v>1400</v>
      </c>
      <c r="P558" s="83">
        <f t="shared" si="29"/>
        <v>218.18181818181816</v>
      </c>
      <c r="Q558" s="83"/>
      <c r="R558" s="550"/>
    </row>
    <row r="559" spans="1:18" s="191" customFormat="1" ht="37.5" x14ac:dyDescent="0.3">
      <c r="A559" s="883">
        <v>2</v>
      </c>
      <c r="B559" s="905" t="s">
        <v>1703</v>
      </c>
      <c r="C559" s="503" t="s">
        <v>1704</v>
      </c>
      <c r="D559" s="503" t="s">
        <v>1705</v>
      </c>
      <c r="E559" s="98">
        <v>480</v>
      </c>
      <c r="F559" s="114">
        <v>2700</v>
      </c>
      <c r="G559" s="98">
        <v>3000</v>
      </c>
      <c r="H559" s="131">
        <v>1.5</v>
      </c>
      <c r="I559" s="83">
        <v>720</v>
      </c>
      <c r="J559" s="114">
        <v>2700</v>
      </c>
      <c r="K559" s="114"/>
      <c r="L559" s="198">
        <v>2700</v>
      </c>
      <c r="M559" s="83">
        <f t="shared" si="31"/>
        <v>275</v>
      </c>
      <c r="N559" s="83">
        <f t="shared" si="30"/>
        <v>0</v>
      </c>
      <c r="O559" s="198">
        <v>2700</v>
      </c>
      <c r="P559" s="83">
        <f t="shared" si="29"/>
        <v>462.5</v>
      </c>
      <c r="Q559" s="83"/>
      <c r="R559" s="550"/>
    </row>
    <row r="560" spans="1:18" s="191" customFormat="1" ht="37.5" x14ac:dyDescent="0.3">
      <c r="A560" s="884"/>
      <c r="B560" s="906"/>
      <c r="C560" s="503" t="s">
        <v>1705</v>
      </c>
      <c r="D560" s="503" t="s">
        <v>1706</v>
      </c>
      <c r="E560" s="98">
        <v>430</v>
      </c>
      <c r="F560" s="114">
        <v>900</v>
      </c>
      <c r="G560" s="98">
        <v>1200</v>
      </c>
      <c r="H560" s="131">
        <v>2</v>
      </c>
      <c r="I560" s="83">
        <v>860</v>
      </c>
      <c r="J560" s="114">
        <v>900</v>
      </c>
      <c r="K560" s="114"/>
      <c r="L560" s="198">
        <v>700</v>
      </c>
      <c r="M560" s="83">
        <f t="shared" si="31"/>
        <v>-18.604651162790699</v>
      </c>
      <c r="N560" s="83">
        <f t="shared" si="30"/>
        <v>-22.222222222222221</v>
      </c>
      <c r="O560" s="198">
        <v>700</v>
      </c>
      <c r="P560" s="83">
        <f t="shared" si="29"/>
        <v>62.790697674418603</v>
      </c>
      <c r="Q560" s="83"/>
      <c r="R560" s="550"/>
    </row>
    <row r="561" spans="1:18" s="191" customFormat="1" x14ac:dyDescent="0.3">
      <c r="A561" s="884"/>
      <c r="B561" s="906"/>
      <c r="C561" s="503" t="s">
        <v>1707</v>
      </c>
      <c r="D561" s="503" t="s">
        <v>1708</v>
      </c>
      <c r="E561" s="98">
        <v>410</v>
      </c>
      <c r="F561" s="114">
        <v>700</v>
      </c>
      <c r="G561" s="98">
        <v>1500</v>
      </c>
      <c r="H561" s="131">
        <v>1.7</v>
      </c>
      <c r="I561" s="83">
        <v>697</v>
      </c>
      <c r="J561" s="114">
        <v>900</v>
      </c>
      <c r="K561" s="114"/>
      <c r="L561" s="198">
        <v>500</v>
      </c>
      <c r="M561" s="83">
        <f t="shared" si="31"/>
        <v>-28.263988522238165</v>
      </c>
      <c r="N561" s="83">
        <f t="shared" si="30"/>
        <v>-44.444444444444443</v>
      </c>
      <c r="O561" s="198">
        <v>500</v>
      </c>
      <c r="P561" s="83">
        <f t="shared" si="29"/>
        <v>21.951219512195124</v>
      </c>
      <c r="Q561" s="83"/>
      <c r="R561" s="550"/>
    </row>
    <row r="562" spans="1:18" s="191" customFormat="1" ht="37.5" x14ac:dyDescent="0.3">
      <c r="A562" s="884"/>
      <c r="B562" s="906"/>
      <c r="C562" s="503" t="s">
        <v>1708</v>
      </c>
      <c r="D562" s="503" t="s">
        <v>1709</v>
      </c>
      <c r="E562" s="98">
        <v>350</v>
      </c>
      <c r="F562" s="114">
        <v>600</v>
      </c>
      <c r="G562" s="98">
        <v>1000</v>
      </c>
      <c r="H562" s="131">
        <v>1.8</v>
      </c>
      <c r="I562" s="83">
        <v>630</v>
      </c>
      <c r="J562" s="114">
        <v>600</v>
      </c>
      <c r="K562" s="114"/>
      <c r="L562" s="198">
        <v>400</v>
      </c>
      <c r="M562" s="83">
        <f t="shared" si="31"/>
        <v>-36.507936507936506</v>
      </c>
      <c r="N562" s="83">
        <f t="shared" si="30"/>
        <v>-33.333333333333329</v>
      </c>
      <c r="O562" s="198">
        <v>400</v>
      </c>
      <c r="P562" s="83">
        <f t="shared" si="29"/>
        <v>14.285714285714285</v>
      </c>
      <c r="Q562" s="83"/>
      <c r="R562" s="550"/>
    </row>
    <row r="563" spans="1:18" s="191" customFormat="1" x14ac:dyDescent="0.3">
      <c r="A563" s="885"/>
      <c r="B563" s="907"/>
      <c r="C563" s="503" t="s">
        <v>1710</v>
      </c>
      <c r="D563" s="503" t="s">
        <v>1711</v>
      </c>
      <c r="E563" s="98">
        <v>280</v>
      </c>
      <c r="F563" s="114">
        <v>500</v>
      </c>
      <c r="G563" s="98">
        <v>800</v>
      </c>
      <c r="H563" s="131">
        <v>1.7</v>
      </c>
      <c r="I563" s="83">
        <v>476</v>
      </c>
      <c r="J563" s="114">
        <v>500</v>
      </c>
      <c r="K563" s="114"/>
      <c r="L563" s="198">
        <v>300</v>
      </c>
      <c r="M563" s="83">
        <f t="shared" si="31"/>
        <v>-36.97478991596639</v>
      </c>
      <c r="N563" s="83">
        <f t="shared" si="30"/>
        <v>-40</v>
      </c>
      <c r="O563" s="198">
        <v>300</v>
      </c>
      <c r="P563" s="83">
        <f t="shared" si="29"/>
        <v>7.1428571428571423</v>
      </c>
      <c r="Q563" s="83"/>
      <c r="R563" s="550"/>
    </row>
    <row r="564" spans="1:18" s="191" customFormat="1" x14ac:dyDescent="0.3">
      <c r="A564" s="883">
        <v>3</v>
      </c>
      <c r="B564" s="905" t="s">
        <v>1712</v>
      </c>
      <c r="C564" s="503" t="s">
        <v>1713</v>
      </c>
      <c r="D564" s="503" t="s">
        <v>1714</v>
      </c>
      <c r="E564" s="98">
        <v>260</v>
      </c>
      <c r="F564" s="114">
        <v>350</v>
      </c>
      <c r="G564" s="98">
        <v>700</v>
      </c>
      <c r="H564" s="131">
        <v>1.6</v>
      </c>
      <c r="I564" s="83">
        <v>416</v>
      </c>
      <c r="J564" s="114">
        <v>420</v>
      </c>
      <c r="K564" s="114"/>
      <c r="L564" s="198">
        <v>300</v>
      </c>
      <c r="M564" s="83">
        <f t="shared" si="31"/>
        <v>-27.884615384615387</v>
      </c>
      <c r="N564" s="83">
        <f t="shared" si="30"/>
        <v>-28.571428571428569</v>
      </c>
      <c r="O564" s="198">
        <v>300</v>
      </c>
      <c r="P564" s="83">
        <f t="shared" si="29"/>
        <v>15.384615384615385</v>
      </c>
      <c r="Q564" s="83"/>
      <c r="R564" s="550"/>
    </row>
    <row r="565" spans="1:18" s="191" customFormat="1" x14ac:dyDescent="0.3">
      <c r="A565" s="884"/>
      <c r="B565" s="906"/>
      <c r="C565" s="503" t="s">
        <v>1715</v>
      </c>
      <c r="D565" s="503" t="s">
        <v>1716</v>
      </c>
      <c r="E565" s="98">
        <v>230</v>
      </c>
      <c r="F565" s="114">
        <v>350</v>
      </c>
      <c r="G565" s="98">
        <v>700</v>
      </c>
      <c r="H565" s="131">
        <v>1.5</v>
      </c>
      <c r="I565" s="83">
        <v>345</v>
      </c>
      <c r="J565" s="114">
        <v>420</v>
      </c>
      <c r="K565" s="114"/>
      <c r="L565" s="198">
        <v>300</v>
      </c>
      <c r="M565" s="83">
        <f t="shared" si="31"/>
        <v>-13.043478260869565</v>
      </c>
      <c r="N565" s="83">
        <f t="shared" si="30"/>
        <v>-28.571428571428569</v>
      </c>
      <c r="O565" s="198">
        <v>300</v>
      </c>
      <c r="P565" s="83">
        <f t="shared" si="29"/>
        <v>30.434782608695656</v>
      </c>
      <c r="Q565" s="83"/>
      <c r="R565" s="550"/>
    </row>
    <row r="566" spans="1:18" s="191" customFormat="1" ht="37.5" x14ac:dyDescent="0.3">
      <c r="A566" s="885"/>
      <c r="B566" s="907"/>
      <c r="C566" s="503" t="s">
        <v>1715</v>
      </c>
      <c r="D566" s="503" t="s">
        <v>1717</v>
      </c>
      <c r="E566" s="98">
        <v>190</v>
      </c>
      <c r="F566" s="114">
        <v>330</v>
      </c>
      <c r="G566" s="98">
        <v>650</v>
      </c>
      <c r="H566" s="131">
        <v>1.5</v>
      </c>
      <c r="I566" s="83">
        <v>285</v>
      </c>
      <c r="J566" s="114">
        <v>390</v>
      </c>
      <c r="K566" s="114"/>
      <c r="L566" s="198">
        <v>250</v>
      </c>
      <c r="M566" s="83">
        <f t="shared" si="31"/>
        <v>-12.280701754385964</v>
      </c>
      <c r="N566" s="83">
        <f t="shared" si="30"/>
        <v>-35.897435897435898</v>
      </c>
      <c r="O566" s="198">
        <v>250</v>
      </c>
      <c r="P566" s="83">
        <f t="shared" si="29"/>
        <v>31.578947368421051</v>
      </c>
      <c r="Q566" s="83"/>
      <c r="R566" s="550"/>
    </row>
    <row r="567" spans="1:18" s="191" customFormat="1" x14ac:dyDescent="0.3">
      <c r="A567" s="500">
        <v>4</v>
      </c>
      <c r="B567" s="106" t="s">
        <v>1718</v>
      </c>
      <c r="C567" s="503" t="s">
        <v>1697</v>
      </c>
      <c r="D567" s="503" t="s">
        <v>1719</v>
      </c>
      <c r="E567" s="98">
        <v>200</v>
      </c>
      <c r="F567" s="114">
        <v>380</v>
      </c>
      <c r="G567" s="98">
        <v>750</v>
      </c>
      <c r="H567" s="131">
        <v>1.5</v>
      </c>
      <c r="I567" s="83">
        <v>300</v>
      </c>
      <c r="J567" s="114">
        <v>450</v>
      </c>
      <c r="K567" s="114"/>
      <c r="L567" s="198">
        <v>350</v>
      </c>
      <c r="M567" s="83">
        <f t="shared" si="31"/>
        <v>16.666666666666664</v>
      </c>
      <c r="N567" s="83">
        <f t="shared" si="30"/>
        <v>-22.222222222222221</v>
      </c>
      <c r="O567" s="198">
        <v>350</v>
      </c>
      <c r="P567" s="83">
        <f t="shared" si="29"/>
        <v>75</v>
      </c>
      <c r="Q567" s="83"/>
      <c r="R567" s="550"/>
    </row>
    <row r="568" spans="1:18" s="191" customFormat="1" ht="56.25" x14ac:dyDescent="0.3">
      <c r="A568" s="500">
        <v>5</v>
      </c>
      <c r="B568" s="106" t="s">
        <v>1720</v>
      </c>
      <c r="C568" s="503" t="s">
        <v>1456</v>
      </c>
      <c r="D568" s="503" t="s">
        <v>1721</v>
      </c>
      <c r="E568" s="98">
        <v>260</v>
      </c>
      <c r="F568" s="114">
        <v>380</v>
      </c>
      <c r="G568" s="98">
        <v>750</v>
      </c>
      <c r="H568" s="131">
        <v>1.5</v>
      </c>
      <c r="I568" s="83">
        <v>390</v>
      </c>
      <c r="J568" s="114">
        <v>450</v>
      </c>
      <c r="K568" s="114"/>
      <c r="L568" s="198">
        <v>300</v>
      </c>
      <c r="M568" s="83">
        <f t="shared" si="31"/>
        <v>-23.076923076923077</v>
      </c>
      <c r="N568" s="83">
        <f t="shared" si="30"/>
        <v>-33.333333333333329</v>
      </c>
      <c r="O568" s="198">
        <v>300</v>
      </c>
      <c r="P568" s="83">
        <f t="shared" si="29"/>
        <v>15.384615384615385</v>
      </c>
      <c r="Q568" s="83"/>
      <c r="R568" s="550"/>
    </row>
    <row r="569" spans="1:18" s="191" customFormat="1" ht="37.5" x14ac:dyDescent="0.3">
      <c r="A569" s="883">
        <v>6</v>
      </c>
      <c r="B569" s="905" t="s">
        <v>227</v>
      </c>
      <c r="C569" s="503" t="s">
        <v>1722</v>
      </c>
      <c r="D569" s="503" t="s">
        <v>1723</v>
      </c>
      <c r="E569" s="98">
        <v>240</v>
      </c>
      <c r="F569" s="114">
        <v>300</v>
      </c>
      <c r="G569" s="98">
        <v>600</v>
      </c>
      <c r="H569" s="131">
        <v>1.5</v>
      </c>
      <c r="I569" s="83">
        <v>360</v>
      </c>
      <c r="J569" s="114">
        <v>360</v>
      </c>
      <c r="K569" s="114"/>
      <c r="L569" s="198">
        <v>280</v>
      </c>
      <c r="M569" s="83">
        <f t="shared" si="31"/>
        <v>-22.222222222222221</v>
      </c>
      <c r="N569" s="83">
        <f t="shared" si="30"/>
        <v>-22.222222222222221</v>
      </c>
      <c r="O569" s="198">
        <v>280</v>
      </c>
      <c r="P569" s="83">
        <f t="shared" si="29"/>
        <v>16.666666666666664</v>
      </c>
      <c r="Q569" s="83"/>
      <c r="R569" s="550"/>
    </row>
    <row r="570" spans="1:18" s="191" customFormat="1" x14ac:dyDescent="0.3">
      <c r="A570" s="884"/>
      <c r="B570" s="906"/>
      <c r="C570" s="503" t="s">
        <v>1724</v>
      </c>
      <c r="D570" s="503" t="s">
        <v>1725</v>
      </c>
      <c r="E570" s="98">
        <v>200</v>
      </c>
      <c r="F570" s="114">
        <v>250</v>
      </c>
      <c r="G570" s="98">
        <v>500</v>
      </c>
      <c r="H570" s="131">
        <v>1.6</v>
      </c>
      <c r="I570" s="83">
        <v>320</v>
      </c>
      <c r="J570" s="114">
        <v>300</v>
      </c>
      <c r="K570" s="114"/>
      <c r="L570" s="198">
        <v>250</v>
      </c>
      <c r="M570" s="83">
        <f t="shared" si="31"/>
        <v>-21.875</v>
      </c>
      <c r="N570" s="83">
        <f t="shared" si="30"/>
        <v>-16.666666666666664</v>
      </c>
      <c r="O570" s="198">
        <v>250</v>
      </c>
      <c r="P570" s="83">
        <f t="shared" si="29"/>
        <v>25</v>
      </c>
      <c r="Q570" s="83"/>
      <c r="R570" s="550"/>
    </row>
    <row r="571" spans="1:18" s="191" customFormat="1" x14ac:dyDescent="0.3">
      <c r="A571" s="884"/>
      <c r="B571" s="906"/>
      <c r="C571" s="503" t="s">
        <v>1725</v>
      </c>
      <c r="D571" s="503" t="s">
        <v>1726</v>
      </c>
      <c r="E571" s="98">
        <v>170</v>
      </c>
      <c r="F571" s="114">
        <v>200</v>
      </c>
      <c r="G571" s="98">
        <v>400</v>
      </c>
      <c r="H571" s="131">
        <v>1.3</v>
      </c>
      <c r="I571" s="83">
        <v>221</v>
      </c>
      <c r="J571" s="114">
        <v>240</v>
      </c>
      <c r="K571" s="114"/>
      <c r="L571" s="198">
        <v>200</v>
      </c>
      <c r="M571" s="83">
        <f t="shared" si="31"/>
        <v>-9.502262443438914</v>
      </c>
      <c r="N571" s="83">
        <f t="shared" si="30"/>
        <v>-16.666666666666664</v>
      </c>
      <c r="O571" s="198">
        <v>200</v>
      </c>
      <c r="P571" s="83">
        <f t="shared" si="29"/>
        <v>17.647058823529413</v>
      </c>
      <c r="Q571" s="83"/>
      <c r="R571" s="550"/>
    </row>
    <row r="572" spans="1:18" s="191" customFormat="1" x14ac:dyDescent="0.3">
      <c r="A572" s="884"/>
      <c r="B572" s="906"/>
      <c r="C572" s="503" t="s">
        <v>1727</v>
      </c>
      <c r="D572" s="503" t="s">
        <v>1728</v>
      </c>
      <c r="E572" s="98">
        <v>190</v>
      </c>
      <c r="F572" s="114">
        <v>200</v>
      </c>
      <c r="G572" s="98">
        <v>400</v>
      </c>
      <c r="H572" s="131">
        <v>1.2</v>
      </c>
      <c r="I572" s="83">
        <v>228</v>
      </c>
      <c r="J572" s="114">
        <v>240</v>
      </c>
      <c r="K572" s="114"/>
      <c r="L572" s="198">
        <v>220</v>
      </c>
      <c r="M572" s="83">
        <f t="shared" si="31"/>
        <v>-3.5087719298245612</v>
      </c>
      <c r="N572" s="83">
        <f t="shared" si="30"/>
        <v>-8.3333333333333321</v>
      </c>
      <c r="O572" s="198">
        <v>220</v>
      </c>
      <c r="P572" s="83">
        <f t="shared" si="29"/>
        <v>15.789473684210526</v>
      </c>
      <c r="Q572" s="83"/>
      <c r="R572" s="550"/>
    </row>
    <row r="573" spans="1:18" s="191" customFormat="1" x14ac:dyDescent="0.3">
      <c r="A573" s="885"/>
      <c r="B573" s="907"/>
      <c r="C573" s="503" t="s">
        <v>1729</v>
      </c>
      <c r="D573" s="503" t="s">
        <v>1730</v>
      </c>
      <c r="E573" s="98">
        <v>150</v>
      </c>
      <c r="F573" s="114">
        <v>180</v>
      </c>
      <c r="G573" s="98">
        <v>350</v>
      </c>
      <c r="H573" s="131">
        <v>1.8</v>
      </c>
      <c r="I573" s="83">
        <v>270</v>
      </c>
      <c r="J573" s="114">
        <v>210</v>
      </c>
      <c r="K573" s="114"/>
      <c r="L573" s="198">
        <v>180</v>
      </c>
      <c r="M573" s="83">
        <f t="shared" si="31"/>
        <v>-33.333333333333329</v>
      </c>
      <c r="N573" s="83">
        <f t="shared" si="30"/>
        <v>-14.285714285714285</v>
      </c>
      <c r="O573" s="198">
        <v>180</v>
      </c>
      <c r="P573" s="83">
        <f t="shared" si="29"/>
        <v>20</v>
      </c>
      <c r="Q573" s="83"/>
      <c r="R573" s="550"/>
    </row>
    <row r="574" spans="1:18" s="191" customFormat="1" ht="22.5" customHeight="1" x14ac:dyDescent="0.3">
      <c r="A574" s="500">
        <v>7</v>
      </c>
      <c r="B574" s="886" t="s">
        <v>1731</v>
      </c>
      <c r="C574" s="890"/>
      <c r="D574" s="887"/>
      <c r="E574" s="98">
        <v>200</v>
      </c>
      <c r="F574" s="114">
        <v>230</v>
      </c>
      <c r="G574" s="98">
        <v>450</v>
      </c>
      <c r="H574" s="131">
        <v>1.5</v>
      </c>
      <c r="I574" s="83">
        <v>300</v>
      </c>
      <c r="J574" s="114">
        <v>270</v>
      </c>
      <c r="K574" s="114"/>
      <c r="L574" s="198">
        <v>220</v>
      </c>
      <c r="M574" s="83">
        <f t="shared" si="31"/>
        <v>-26.666666666666668</v>
      </c>
      <c r="N574" s="83">
        <f t="shared" si="30"/>
        <v>-18.518518518518519</v>
      </c>
      <c r="O574" s="198">
        <v>220</v>
      </c>
      <c r="P574" s="83">
        <f t="shared" si="29"/>
        <v>10</v>
      </c>
      <c r="Q574" s="83"/>
      <c r="R574" s="550"/>
    </row>
    <row r="575" spans="1:18" s="191" customFormat="1" ht="22.5" customHeight="1" x14ac:dyDescent="0.3">
      <c r="A575" s="500">
        <v>8</v>
      </c>
      <c r="B575" s="886" t="s">
        <v>1732</v>
      </c>
      <c r="C575" s="890"/>
      <c r="D575" s="887"/>
      <c r="E575" s="98">
        <v>210</v>
      </c>
      <c r="F575" s="114">
        <v>230</v>
      </c>
      <c r="G575" s="98">
        <v>450</v>
      </c>
      <c r="H575" s="131">
        <v>1.7</v>
      </c>
      <c r="I575" s="83">
        <v>357</v>
      </c>
      <c r="J575" s="114">
        <v>270</v>
      </c>
      <c r="K575" s="114"/>
      <c r="L575" s="198">
        <v>220</v>
      </c>
      <c r="M575" s="83">
        <f t="shared" si="31"/>
        <v>-38.375350140056028</v>
      </c>
      <c r="N575" s="83">
        <f t="shared" si="30"/>
        <v>-18.518518518518519</v>
      </c>
      <c r="O575" s="198">
        <v>220</v>
      </c>
      <c r="P575" s="83">
        <f t="shared" si="29"/>
        <v>4.7619047619047619</v>
      </c>
      <c r="Q575" s="83"/>
      <c r="R575" s="550"/>
    </row>
    <row r="576" spans="1:18" s="191" customFormat="1" ht="22.5" customHeight="1" x14ac:dyDescent="0.3">
      <c r="A576" s="500">
        <v>9</v>
      </c>
      <c r="B576" s="540" t="s">
        <v>1566</v>
      </c>
      <c r="C576" s="540"/>
      <c r="D576" s="540"/>
      <c r="E576" s="98">
        <v>120</v>
      </c>
      <c r="F576" s="114">
        <v>200</v>
      </c>
      <c r="G576" s="98">
        <v>400</v>
      </c>
      <c r="H576" s="131">
        <v>1.5</v>
      </c>
      <c r="I576" s="83">
        <v>180</v>
      </c>
      <c r="J576" s="114">
        <v>240</v>
      </c>
      <c r="K576" s="114"/>
      <c r="L576" s="198">
        <v>150</v>
      </c>
      <c r="M576" s="83">
        <f t="shared" si="31"/>
        <v>-16.666666666666664</v>
      </c>
      <c r="N576" s="83">
        <f t="shared" si="30"/>
        <v>-37.5</v>
      </c>
      <c r="O576" s="198">
        <v>120</v>
      </c>
      <c r="P576" s="83">
        <f t="shared" si="29"/>
        <v>0</v>
      </c>
      <c r="Q576" s="83"/>
      <c r="R576" s="550"/>
    </row>
    <row r="577" spans="1:18" s="191" customFormat="1" ht="22.5" customHeight="1" x14ac:dyDescent="0.3">
      <c r="A577" s="504" t="s">
        <v>1733</v>
      </c>
      <c r="B577" s="517" t="s">
        <v>1734</v>
      </c>
      <c r="C577" s="503"/>
      <c r="D577" s="503"/>
      <c r="E577" s="98"/>
      <c r="F577" s="114"/>
      <c r="G577" s="98"/>
      <c r="H577" s="135"/>
      <c r="I577" s="135"/>
      <c r="J577" s="114"/>
      <c r="K577" s="114"/>
      <c r="L577" s="114"/>
      <c r="M577" s="83"/>
      <c r="N577" s="83"/>
      <c r="O577" s="114"/>
      <c r="P577" s="83"/>
      <c r="Q577" s="83"/>
      <c r="R577" s="550"/>
    </row>
    <row r="578" spans="1:18" s="191" customFormat="1" x14ac:dyDescent="0.3">
      <c r="A578" s="883">
        <v>1</v>
      </c>
      <c r="B578" s="880" t="s">
        <v>9</v>
      </c>
      <c r="C578" s="503" t="s">
        <v>1735</v>
      </c>
      <c r="D578" s="503" t="s">
        <v>1736</v>
      </c>
      <c r="E578" s="83">
        <v>180</v>
      </c>
      <c r="F578" s="98">
        <v>250</v>
      </c>
      <c r="G578" s="98">
        <v>700</v>
      </c>
      <c r="H578" s="131">
        <v>2.2999999999999998</v>
      </c>
      <c r="I578" s="83">
        <v>345</v>
      </c>
      <c r="J578" s="114">
        <v>420</v>
      </c>
      <c r="K578" s="114"/>
      <c r="L578" s="198">
        <v>300</v>
      </c>
      <c r="M578" s="83">
        <f t="shared" si="31"/>
        <v>-13.043478260869565</v>
      </c>
      <c r="N578" s="83">
        <f t="shared" si="30"/>
        <v>-28.571428571428569</v>
      </c>
      <c r="O578" s="198">
        <v>300</v>
      </c>
      <c r="P578" s="83">
        <f t="shared" si="29"/>
        <v>66.666666666666657</v>
      </c>
      <c r="Q578" s="83"/>
      <c r="R578" s="550"/>
    </row>
    <row r="579" spans="1:18" s="191" customFormat="1" ht="37.5" x14ac:dyDescent="0.3">
      <c r="A579" s="884"/>
      <c r="B579" s="881"/>
      <c r="C579" s="503" t="s">
        <v>1737</v>
      </c>
      <c r="D579" s="503" t="s">
        <v>1738</v>
      </c>
      <c r="E579" s="83">
        <v>180</v>
      </c>
      <c r="F579" s="98">
        <v>350</v>
      </c>
      <c r="G579" s="98">
        <v>600</v>
      </c>
      <c r="H579" s="131">
        <v>2.2999999999999998</v>
      </c>
      <c r="I579" s="83">
        <v>345</v>
      </c>
      <c r="J579" s="114">
        <v>360</v>
      </c>
      <c r="K579" s="114"/>
      <c r="L579" s="198">
        <v>250</v>
      </c>
      <c r="M579" s="83">
        <f t="shared" si="31"/>
        <v>-27.536231884057973</v>
      </c>
      <c r="N579" s="83">
        <f t="shared" si="30"/>
        <v>-30.555555555555557</v>
      </c>
      <c r="O579" s="198">
        <v>250</v>
      </c>
      <c r="P579" s="83">
        <f t="shared" si="29"/>
        <v>38.888888888888893</v>
      </c>
      <c r="Q579" s="83"/>
      <c r="R579" s="550"/>
    </row>
    <row r="580" spans="1:18" s="191" customFormat="1" ht="37.5" x14ac:dyDescent="0.3">
      <c r="A580" s="884"/>
      <c r="B580" s="881"/>
      <c r="C580" s="503" t="s">
        <v>1738</v>
      </c>
      <c r="D580" s="503" t="s">
        <v>1739</v>
      </c>
      <c r="E580" s="83">
        <v>180</v>
      </c>
      <c r="F580" s="83">
        <v>300</v>
      </c>
      <c r="G580" s="83">
        <v>550</v>
      </c>
      <c r="H580" s="131">
        <v>2.2999999999999998</v>
      </c>
      <c r="I580" s="83">
        <v>345</v>
      </c>
      <c r="J580" s="114">
        <v>330</v>
      </c>
      <c r="K580" s="114"/>
      <c r="L580" s="198">
        <v>230</v>
      </c>
      <c r="M580" s="83">
        <f t="shared" si="31"/>
        <v>-33.333333333333329</v>
      </c>
      <c r="N580" s="83">
        <f t="shared" si="30"/>
        <v>-30.303030303030305</v>
      </c>
      <c r="O580" s="198">
        <v>230</v>
      </c>
      <c r="P580" s="83">
        <f t="shared" si="29"/>
        <v>27.777777777777779</v>
      </c>
      <c r="Q580" s="83"/>
      <c r="R580" s="550"/>
    </row>
    <row r="581" spans="1:18" s="191" customFormat="1" x14ac:dyDescent="0.3">
      <c r="A581" s="884"/>
      <c r="B581" s="881"/>
      <c r="C581" s="503" t="s">
        <v>1740</v>
      </c>
      <c r="D581" s="503" t="s">
        <v>1516</v>
      </c>
      <c r="E581" s="98">
        <v>190</v>
      </c>
      <c r="F581" s="98">
        <v>350</v>
      </c>
      <c r="G581" s="98">
        <v>600</v>
      </c>
      <c r="H581" s="131">
        <v>2</v>
      </c>
      <c r="I581" s="83">
        <v>340</v>
      </c>
      <c r="J581" s="114">
        <v>360</v>
      </c>
      <c r="K581" s="114"/>
      <c r="L581" s="198">
        <v>250</v>
      </c>
      <c r="M581" s="83">
        <f t="shared" si="31"/>
        <v>-26.47058823529412</v>
      </c>
      <c r="N581" s="83">
        <f t="shared" si="30"/>
        <v>-30.555555555555557</v>
      </c>
      <c r="O581" s="198">
        <v>250</v>
      </c>
      <c r="P581" s="83">
        <f t="shared" si="29"/>
        <v>31.578947368421051</v>
      </c>
      <c r="Q581" s="83"/>
      <c r="R581" s="550"/>
    </row>
    <row r="582" spans="1:18" s="191" customFormat="1" x14ac:dyDescent="0.3">
      <c r="A582" s="884"/>
      <c r="B582" s="881"/>
      <c r="C582" s="503" t="s">
        <v>1516</v>
      </c>
      <c r="D582" s="503" t="s">
        <v>1741</v>
      </c>
      <c r="E582" s="98">
        <v>250</v>
      </c>
      <c r="F582" s="98">
        <v>500</v>
      </c>
      <c r="G582" s="98">
        <v>800</v>
      </c>
      <c r="H582" s="131">
        <v>1.8</v>
      </c>
      <c r="I582" s="83">
        <v>360</v>
      </c>
      <c r="J582" s="114">
        <v>500</v>
      </c>
      <c r="K582" s="114"/>
      <c r="L582" s="198">
        <v>350</v>
      </c>
      <c r="M582" s="83">
        <f t="shared" si="31"/>
        <v>-2.7777777777777777</v>
      </c>
      <c r="N582" s="83">
        <f t="shared" si="30"/>
        <v>-30</v>
      </c>
      <c r="O582" s="198">
        <v>350</v>
      </c>
      <c r="P582" s="83">
        <f t="shared" si="29"/>
        <v>40</v>
      </c>
      <c r="Q582" s="83"/>
      <c r="R582" s="550"/>
    </row>
    <row r="583" spans="1:18" s="191" customFormat="1" x14ac:dyDescent="0.3">
      <c r="A583" s="884"/>
      <c r="B583" s="881"/>
      <c r="C583" s="503" t="s">
        <v>1742</v>
      </c>
      <c r="D583" s="503" t="s">
        <v>1743</v>
      </c>
      <c r="E583" s="98">
        <v>210</v>
      </c>
      <c r="F583" s="98">
        <v>450</v>
      </c>
      <c r="G583" s="98">
        <v>750</v>
      </c>
      <c r="H583" s="131">
        <v>1.5</v>
      </c>
      <c r="I583" s="83">
        <v>285</v>
      </c>
      <c r="J583" s="114">
        <v>450</v>
      </c>
      <c r="K583" s="114"/>
      <c r="L583" s="198">
        <v>300</v>
      </c>
      <c r="M583" s="83">
        <f t="shared" si="31"/>
        <v>5.2631578947368416</v>
      </c>
      <c r="N583" s="83">
        <f t="shared" si="30"/>
        <v>-33.333333333333329</v>
      </c>
      <c r="O583" s="198">
        <v>300</v>
      </c>
      <c r="P583" s="83">
        <f t="shared" si="29"/>
        <v>42.857142857142854</v>
      </c>
      <c r="Q583" s="83"/>
      <c r="R583" s="550"/>
    </row>
    <row r="584" spans="1:18" s="191" customFormat="1" ht="18" customHeight="1" x14ac:dyDescent="0.3">
      <c r="A584" s="885"/>
      <c r="B584" s="882"/>
      <c r="C584" s="503" t="s">
        <v>1744</v>
      </c>
      <c r="D584" s="503" t="s">
        <v>1745</v>
      </c>
      <c r="E584" s="98">
        <v>220</v>
      </c>
      <c r="F584" s="98">
        <v>400</v>
      </c>
      <c r="G584" s="98">
        <v>700</v>
      </c>
      <c r="H584" s="131">
        <v>2.2000000000000002</v>
      </c>
      <c r="I584" s="83">
        <v>374.00000000000006</v>
      </c>
      <c r="J584" s="114">
        <v>420</v>
      </c>
      <c r="K584" s="114"/>
      <c r="L584" s="198">
        <v>300</v>
      </c>
      <c r="M584" s="83">
        <f t="shared" si="31"/>
        <v>-19.786096256684505</v>
      </c>
      <c r="N584" s="83">
        <f t="shared" si="30"/>
        <v>-28.571428571428569</v>
      </c>
      <c r="O584" s="198">
        <v>300</v>
      </c>
      <c r="P584" s="83">
        <f t="shared" si="29"/>
        <v>36.363636363636367</v>
      </c>
      <c r="Q584" s="83"/>
      <c r="R584" s="550"/>
    </row>
    <row r="585" spans="1:18" s="191" customFormat="1" x14ac:dyDescent="0.3">
      <c r="A585" s="883">
        <v>2</v>
      </c>
      <c r="B585" s="880" t="s">
        <v>1746</v>
      </c>
      <c r="C585" s="503" t="s">
        <v>1747</v>
      </c>
      <c r="D585" s="503" t="s">
        <v>1748</v>
      </c>
      <c r="E585" s="98">
        <v>120</v>
      </c>
      <c r="F585" s="98">
        <v>200</v>
      </c>
      <c r="G585" s="98">
        <v>350</v>
      </c>
      <c r="H585" s="131">
        <v>1.6</v>
      </c>
      <c r="I585" s="83">
        <v>160</v>
      </c>
      <c r="J585" s="114">
        <v>210</v>
      </c>
      <c r="K585" s="114"/>
      <c r="L585" s="198">
        <v>150</v>
      </c>
      <c r="M585" s="83">
        <f t="shared" si="31"/>
        <v>-6.25</v>
      </c>
      <c r="N585" s="83">
        <f t="shared" si="30"/>
        <v>-28.571428571428569</v>
      </c>
      <c r="O585" s="198">
        <v>150</v>
      </c>
      <c r="P585" s="83">
        <f t="shared" si="29"/>
        <v>25</v>
      </c>
      <c r="Q585" s="83"/>
      <c r="R585" s="550"/>
    </row>
    <row r="586" spans="1:18" s="191" customFormat="1" x14ac:dyDescent="0.3">
      <c r="A586" s="884"/>
      <c r="B586" s="881"/>
      <c r="C586" s="503" t="s">
        <v>1749</v>
      </c>
      <c r="D586" s="503" t="s">
        <v>1750</v>
      </c>
      <c r="E586" s="98">
        <v>120</v>
      </c>
      <c r="F586" s="98">
        <v>150</v>
      </c>
      <c r="G586" s="98">
        <v>200</v>
      </c>
      <c r="H586" s="131">
        <v>1.6</v>
      </c>
      <c r="I586" s="83">
        <v>160</v>
      </c>
      <c r="J586" s="98">
        <v>150</v>
      </c>
      <c r="K586" s="98"/>
      <c r="L586" s="198">
        <v>130</v>
      </c>
      <c r="M586" s="83">
        <f t="shared" si="31"/>
        <v>-18.75</v>
      </c>
      <c r="N586" s="83">
        <f t="shared" si="30"/>
        <v>-13.333333333333334</v>
      </c>
      <c r="O586" s="198">
        <v>130</v>
      </c>
      <c r="P586" s="83">
        <f t="shared" si="29"/>
        <v>8.3333333333333321</v>
      </c>
      <c r="Q586" s="83"/>
      <c r="R586" s="550"/>
    </row>
    <row r="587" spans="1:18" s="191" customFormat="1" x14ac:dyDescent="0.3">
      <c r="A587" s="884"/>
      <c r="B587" s="881"/>
      <c r="C587" s="503" t="s">
        <v>1751</v>
      </c>
      <c r="D587" s="503" t="s">
        <v>1748</v>
      </c>
      <c r="E587" s="98">
        <v>130</v>
      </c>
      <c r="F587" s="98">
        <v>200</v>
      </c>
      <c r="G587" s="98">
        <v>250</v>
      </c>
      <c r="H587" s="131">
        <v>1.9</v>
      </c>
      <c r="I587" s="83">
        <v>171</v>
      </c>
      <c r="J587" s="98">
        <v>200</v>
      </c>
      <c r="K587" s="98"/>
      <c r="L587" s="198">
        <v>150</v>
      </c>
      <c r="M587" s="83">
        <f t="shared" si="31"/>
        <v>-12.280701754385964</v>
      </c>
      <c r="N587" s="83">
        <f t="shared" si="30"/>
        <v>-25</v>
      </c>
      <c r="O587" s="198">
        <v>150</v>
      </c>
      <c r="P587" s="83">
        <f t="shared" si="29"/>
        <v>15.384615384615385</v>
      </c>
      <c r="Q587" s="83"/>
      <c r="R587" s="550"/>
    </row>
    <row r="588" spans="1:18" s="191" customFormat="1" x14ac:dyDescent="0.3">
      <c r="A588" s="884"/>
      <c r="B588" s="881"/>
      <c r="C588" s="503" t="s">
        <v>1749</v>
      </c>
      <c r="D588" s="503" t="s">
        <v>1752</v>
      </c>
      <c r="E588" s="98">
        <v>130</v>
      </c>
      <c r="F588" s="98">
        <v>150</v>
      </c>
      <c r="G588" s="98">
        <v>200</v>
      </c>
      <c r="H588" s="131">
        <v>1.9</v>
      </c>
      <c r="I588" s="83">
        <v>171</v>
      </c>
      <c r="J588" s="98">
        <v>150</v>
      </c>
      <c r="K588" s="98"/>
      <c r="L588" s="198">
        <v>140</v>
      </c>
      <c r="M588" s="83">
        <f t="shared" si="31"/>
        <v>-18.128654970760234</v>
      </c>
      <c r="N588" s="83">
        <f t="shared" si="30"/>
        <v>-6.666666666666667</v>
      </c>
      <c r="O588" s="198">
        <v>140</v>
      </c>
      <c r="P588" s="83">
        <f t="shared" ref="P588:P650" si="32">(O588-E588)/E588*100</f>
        <v>7.6923076923076925</v>
      </c>
      <c r="Q588" s="83"/>
      <c r="R588" s="550"/>
    </row>
    <row r="589" spans="1:18" s="191" customFormat="1" x14ac:dyDescent="0.3">
      <c r="A589" s="884"/>
      <c r="B589" s="881"/>
      <c r="C589" s="503" t="s">
        <v>1753</v>
      </c>
      <c r="D589" s="503" t="s">
        <v>1748</v>
      </c>
      <c r="E589" s="98">
        <v>140</v>
      </c>
      <c r="F589" s="98">
        <v>200</v>
      </c>
      <c r="G589" s="98">
        <v>300</v>
      </c>
      <c r="H589" s="131">
        <v>2.4</v>
      </c>
      <c r="I589" s="83">
        <v>216</v>
      </c>
      <c r="J589" s="98">
        <v>200</v>
      </c>
      <c r="K589" s="98"/>
      <c r="L589" s="198">
        <v>150</v>
      </c>
      <c r="M589" s="83">
        <f t="shared" si="31"/>
        <v>-30.555555555555557</v>
      </c>
      <c r="N589" s="83">
        <f t="shared" si="30"/>
        <v>-25</v>
      </c>
      <c r="O589" s="198">
        <v>150</v>
      </c>
      <c r="P589" s="83">
        <f t="shared" si="32"/>
        <v>7.1428571428571423</v>
      </c>
      <c r="Q589" s="83"/>
      <c r="R589" s="550"/>
    </row>
    <row r="590" spans="1:18" s="191" customFormat="1" x14ac:dyDescent="0.3">
      <c r="A590" s="884"/>
      <c r="B590" s="881"/>
      <c r="C590" s="503" t="s">
        <v>1749</v>
      </c>
      <c r="D590" s="503" t="s">
        <v>1754</v>
      </c>
      <c r="E590" s="98">
        <v>140</v>
      </c>
      <c r="F590" s="98">
        <v>150</v>
      </c>
      <c r="G590" s="98">
        <v>300</v>
      </c>
      <c r="H590" s="131">
        <v>2.4</v>
      </c>
      <c r="I590" s="83">
        <v>216</v>
      </c>
      <c r="J590" s="114">
        <v>180</v>
      </c>
      <c r="K590" s="114"/>
      <c r="L590" s="198">
        <v>150</v>
      </c>
      <c r="M590" s="83">
        <f t="shared" si="31"/>
        <v>-30.555555555555557</v>
      </c>
      <c r="N590" s="83">
        <f t="shared" si="30"/>
        <v>-16.666666666666664</v>
      </c>
      <c r="O590" s="198">
        <v>150</v>
      </c>
      <c r="P590" s="83">
        <f t="shared" si="32"/>
        <v>7.1428571428571423</v>
      </c>
      <c r="Q590" s="83"/>
      <c r="R590" s="550"/>
    </row>
    <row r="591" spans="1:18" s="191" customFormat="1" ht="18.75" customHeight="1" x14ac:dyDescent="0.3">
      <c r="A591" s="885"/>
      <c r="B591" s="882"/>
      <c r="C591" s="503" t="s">
        <v>1755</v>
      </c>
      <c r="D591" s="503"/>
      <c r="E591" s="98">
        <v>140</v>
      </c>
      <c r="F591" s="98">
        <v>140</v>
      </c>
      <c r="G591" s="98">
        <v>300</v>
      </c>
      <c r="H591" s="131">
        <v>2.6</v>
      </c>
      <c r="I591" s="83">
        <v>234</v>
      </c>
      <c r="J591" s="114">
        <v>180</v>
      </c>
      <c r="K591" s="114"/>
      <c r="L591" s="198">
        <v>150</v>
      </c>
      <c r="M591" s="83">
        <f t="shared" si="31"/>
        <v>-35.897435897435898</v>
      </c>
      <c r="N591" s="83">
        <f t="shared" si="30"/>
        <v>-16.666666666666664</v>
      </c>
      <c r="O591" s="198">
        <v>150</v>
      </c>
      <c r="P591" s="83">
        <f t="shared" si="32"/>
        <v>7.1428571428571423</v>
      </c>
      <c r="Q591" s="83"/>
      <c r="R591" s="550"/>
    </row>
    <row r="592" spans="1:18" s="191" customFormat="1" x14ac:dyDescent="0.3">
      <c r="A592" s="883">
        <v>3</v>
      </c>
      <c r="B592" s="880" t="s">
        <v>1756</v>
      </c>
      <c r="C592" s="503" t="s">
        <v>1757</v>
      </c>
      <c r="D592" s="503" t="s">
        <v>1748</v>
      </c>
      <c r="E592" s="98">
        <v>140</v>
      </c>
      <c r="F592" s="98">
        <v>250</v>
      </c>
      <c r="G592" s="98">
        <v>400</v>
      </c>
      <c r="H592" s="131">
        <v>1.8</v>
      </c>
      <c r="I592" s="83">
        <v>180</v>
      </c>
      <c r="J592" s="98">
        <v>250</v>
      </c>
      <c r="K592" s="98"/>
      <c r="L592" s="198">
        <v>200</v>
      </c>
      <c r="M592" s="83">
        <f t="shared" si="31"/>
        <v>11.111111111111111</v>
      </c>
      <c r="N592" s="83">
        <f t="shared" si="30"/>
        <v>-20</v>
      </c>
      <c r="O592" s="198">
        <v>200</v>
      </c>
      <c r="P592" s="83">
        <f t="shared" si="32"/>
        <v>42.857142857142854</v>
      </c>
      <c r="Q592" s="83"/>
      <c r="R592" s="550"/>
    </row>
    <row r="593" spans="1:18" s="191" customFormat="1" x14ac:dyDescent="0.3">
      <c r="A593" s="884"/>
      <c r="B593" s="881"/>
      <c r="C593" s="503" t="s">
        <v>1749</v>
      </c>
      <c r="D593" s="503" t="s">
        <v>1750</v>
      </c>
      <c r="E593" s="98">
        <v>140</v>
      </c>
      <c r="F593" s="98">
        <v>200</v>
      </c>
      <c r="G593" s="98">
        <v>300</v>
      </c>
      <c r="H593" s="131">
        <v>1.8</v>
      </c>
      <c r="I593" s="83">
        <v>180</v>
      </c>
      <c r="J593" s="98">
        <v>200</v>
      </c>
      <c r="K593" s="98"/>
      <c r="L593" s="198">
        <v>150</v>
      </c>
      <c r="M593" s="83">
        <f t="shared" si="31"/>
        <v>-16.666666666666664</v>
      </c>
      <c r="N593" s="83">
        <f t="shared" si="30"/>
        <v>-25</v>
      </c>
      <c r="O593" s="198">
        <v>150</v>
      </c>
      <c r="P593" s="83">
        <f t="shared" si="32"/>
        <v>7.1428571428571423</v>
      </c>
      <c r="Q593" s="83"/>
      <c r="R593" s="550"/>
    </row>
    <row r="594" spans="1:18" s="191" customFormat="1" x14ac:dyDescent="0.3">
      <c r="A594" s="884"/>
      <c r="B594" s="881"/>
      <c r="C594" s="503" t="s">
        <v>1758</v>
      </c>
      <c r="D594" s="503" t="s">
        <v>1759</v>
      </c>
      <c r="E594" s="98">
        <v>140</v>
      </c>
      <c r="F594" s="98">
        <v>150</v>
      </c>
      <c r="G594" s="98">
        <v>200</v>
      </c>
      <c r="H594" s="131">
        <v>1.8</v>
      </c>
      <c r="I594" s="83">
        <v>180</v>
      </c>
      <c r="J594" s="98">
        <v>150</v>
      </c>
      <c r="K594" s="98"/>
      <c r="L594" s="198">
        <v>150</v>
      </c>
      <c r="M594" s="83">
        <f t="shared" si="31"/>
        <v>-16.666666666666664</v>
      </c>
      <c r="N594" s="83">
        <f t="shared" si="30"/>
        <v>0</v>
      </c>
      <c r="O594" s="198">
        <v>150</v>
      </c>
      <c r="P594" s="83">
        <f t="shared" si="32"/>
        <v>7.1428571428571423</v>
      </c>
      <c r="Q594" s="83"/>
      <c r="R594" s="550"/>
    </row>
    <row r="595" spans="1:18" s="191" customFormat="1" x14ac:dyDescent="0.3">
      <c r="A595" s="884"/>
      <c r="B595" s="881"/>
      <c r="C595" s="503" t="s">
        <v>1760</v>
      </c>
      <c r="D595" s="503" t="s">
        <v>1761</v>
      </c>
      <c r="E595" s="98">
        <v>130</v>
      </c>
      <c r="F595" s="98">
        <v>160</v>
      </c>
      <c r="G595" s="98">
        <v>220</v>
      </c>
      <c r="H595" s="131">
        <v>1.8</v>
      </c>
      <c r="I595" s="83">
        <v>162</v>
      </c>
      <c r="J595" s="98">
        <v>160</v>
      </c>
      <c r="K595" s="98"/>
      <c r="L595" s="198">
        <v>140</v>
      </c>
      <c r="M595" s="83">
        <f t="shared" si="31"/>
        <v>-13.580246913580247</v>
      </c>
      <c r="N595" s="83">
        <f t="shared" si="30"/>
        <v>-12.5</v>
      </c>
      <c r="O595" s="198">
        <v>140</v>
      </c>
      <c r="P595" s="83">
        <f t="shared" si="32"/>
        <v>7.6923076923076925</v>
      </c>
      <c r="Q595" s="83"/>
      <c r="R595" s="550"/>
    </row>
    <row r="596" spans="1:18" s="191" customFormat="1" x14ac:dyDescent="0.3">
      <c r="A596" s="884"/>
      <c r="B596" s="881"/>
      <c r="C596" s="503" t="s">
        <v>1762</v>
      </c>
      <c r="D596" s="503" t="s">
        <v>246</v>
      </c>
      <c r="E596" s="98">
        <v>130</v>
      </c>
      <c r="F596" s="98">
        <v>120</v>
      </c>
      <c r="G596" s="98">
        <v>200</v>
      </c>
      <c r="H596" s="131">
        <v>1.8</v>
      </c>
      <c r="I596" s="83">
        <v>162</v>
      </c>
      <c r="J596" s="114">
        <v>120</v>
      </c>
      <c r="K596" s="114"/>
      <c r="L596" s="198">
        <v>120</v>
      </c>
      <c r="M596" s="83">
        <f t="shared" ref="M596:M659" si="33">(L596-I596)/I596*100</f>
        <v>-25.925925925925924</v>
      </c>
      <c r="N596" s="83">
        <f t="shared" ref="N596:N659" si="34">(L596-J596)/J596*100</f>
        <v>0</v>
      </c>
      <c r="O596" s="198">
        <v>120</v>
      </c>
      <c r="P596" s="83">
        <f t="shared" si="32"/>
        <v>-7.6923076923076925</v>
      </c>
      <c r="Q596" s="83"/>
      <c r="R596" s="550"/>
    </row>
    <row r="597" spans="1:18" s="191" customFormat="1" x14ac:dyDescent="0.3">
      <c r="A597" s="884"/>
      <c r="B597" s="881"/>
      <c r="C597" s="503" t="s">
        <v>1763</v>
      </c>
      <c r="D597" s="503" t="s">
        <v>1764</v>
      </c>
      <c r="E597" s="98">
        <v>130</v>
      </c>
      <c r="F597" s="98">
        <v>250</v>
      </c>
      <c r="G597" s="98">
        <v>350</v>
      </c>
      <c r="H597" s="131">
        <v>2</v>
      </c>
      <c r="I597" s="83">
        <v>180</v>
      </c>
      <c r="J597" s="98">
        <v>250</v>
      </c>
      <c r="K597" s="98"/>
      <c r="L597" s="198">
        <v>200</v>
      </c>
      <c r="M597" s="83">
        <f t="shared" si="33"/>
        <v>11.111111111111111</v>
      </c>
      <c r="N597" s="83">
        <f t="shared" si="34"/>
        <v>-20</v>
      </c>
      <c r="O597" s="198">
        <v>200</v>
      </c>
      <c r="P597" s="83">
        <f t="shared" si="32"/>
        <v>53.846153846153847</v>
      </c>
      <c r="Q597" s="83"/>
      <c r="R597" s="550"/>
    </row>
    <row r="598" spans="1:18" s="191" customFormat="1" x14ac:dyDescent="0.3">
      <c r="A598" s="885"/>
      <c r="B598" s="882"/>
      <c r="C598" s="503" t="s">
        <v>1764</v>
      </c>
      <c r="D598" s="503" t="s">
        <v>1765</v>
      </c>
      <c r="E598" s="98">
        <v>130</v>
      </c>
      <c r="F598" s="98">
        <v>150</v>
      </c>
      <c r="G598" s="98">
        <v>220</v>
      </c>
      <c r="H598" s="131">
        <v>2</v>
      </c>
      <c r="I598" s="83">
        <v>180</v>
      </c>
      <c r="J598" s="98">
        <v>150</v>
      </c>
      <c r="K598" s="98"/>
      <c r="L598" s="198">
        <v>140</v>
      </c>
      <c r="M598" s="83">
        <f t="shared" si="33"/>
        <v>-22.222222222222221</v>
      </c>
      <c r="N598" s="83">
        <f t="shared" si="34"/>
        <v>-6.666666666666667</v>
      </c>
      <c r="O598" s="198">
        <v>140</v>
      </c>
      <c r="P598" s="83">
        <f t="shared" si="32"/>
        <v>7.6923076923076925</v>
      </c>
      <c r="Q598" s="83"/>
      <c r="R598" s="550"/>
    </row>
    <row r="599" spans="1:18" s="191" customFormat="1" ht="32.25" customHeight="1" x14ac:dyDescent="0.3">
      <c r="A599" s="500">
        <v>4</v>
      </c>
      <c r="B599" s="503" t="s">
        <v>1766</v>
      </c>
      <c r="C599" s="503"/>
      <c r="D599" s="503"/>
      <c r="E599" s="98">
        <v>210</v>
      </c>
      <c r="F599" s="98">
        <v>210</v>
      </c>
      <c r="G599" s="98">
        <v>300</v>
      </c>
      <c r="H599" s="131">
        <v>1.9</v>
      </c>
      <c r="I599" s="83">
        <v>285</v>
      </c>
      <c r="J599" s="98">
        <v>210</v>
      </c>
      <c r="K599" s="98"/>
      <c r="L599" s="198">
        <v>210</v>
      </c>
      <c r="M599" s="83">
        <f t="shared" si="33"/>
        <v>-26.315789473684209</v>
      </c>
      <c r="N599" s="83">
        <f t="shared" si="34"/>
        <v>0</v>
      </c>
      <c r="O599" s="198">
        <v>210</v>
      </c>
      <c r="P599" s="83">
        <f t="shared" si="32"/>
        <v>0</v>
      </c>
      <c r="Q599" s="83"/>
      <c r="R599" s="550"/>
    </row>
    <row r="600" spans="1:18" s="191" customFormat="1" ht="18.75" customHeight="1" x14ac:dyDescent="0.3">
      <c r="A600" s="883">
        <v>5</v>
      </c>
      <c r="B600" s="880" t="s">
        <v>1767</v>
      </c>
      <c r="C600" s="503" t="s">
        <v>1768</v>
      </c>
      <c r="D600" s="503" t="s">
        <v>1748</v>
      </c>
      <c r="E600" s="98">
        <v>170</v>
      </c>
      <c r="F600" s="98">
        <v>250</v>
      </c>
      <c r="G600" s="98">
        <v>600</v>
      </c>
      <c r="H600" s="131">
        <v>3</v>
      </c>
      <c r="I600" s="83">
        <v>510</v>
      </c>
      <c r="J600" s="114">
        <v>360</v>
      </c>
      <c r="K600" s="114"/>
      <c r="L600" s="198">
        <v>250</v>
      </c>
      <c r="M600" s="83">
        <f t="shared" si="33"/>
        <v>-50.980392156862742</v>
      </c>
      <c r="N600" s="83">
        <f t="shared" si="34"/>
        <v>-30.555555555555557</v>
      </c>
      <c r="O600" s="198">
        <v>250</v>
      </c>
      <c r="P600" s="83">
        <f t="shared" si="32"/>
        <v>47.058823529411761</v>
      </c>
      <c r="Q600" s="83"/>
      <c r="R600" s="550"/>
    </row>
    <row r="601" spans="1:18" s="191" customFormat="1" x14ac:dyDescent="0.3">
      <c r="A601" s="884"/>
      <c r="B601" s="881"/>
      <c r="C601" s="503" t="s">
        <v>1769</v>
      </c>
      <c r="D601" s="503" t="s">
        <v>1750</v>
      </c>
      <c r="E601" s="98">
        <v>170</v>
      </c>
      <c r="F601" s="98">
        <v>200</v>
      </c>
      <c r="G601" s="98">
        <v>550</v>
      </c>
      <c r="H601" s="131">
        <v>3</v>
      </c>
      <c r="I601" s="83">
        <v>510</v>
      </c>
      <c r="J601" s="114">
        <v>330</v>
      </c>
      <c r="K601" s="114"/>
      <c r="L601" s="198">
        <v>250</v>
      </c>
      <c r="M601" s="83">
        <f t="shared" si="33"/>
        <v>-50.980392156862742</v>
      </c>
      <c r="N601" s="83">
        <f t="shared" si="34"/>
        <v>-24.242424242424242</v>
      </c>
      <c r="O601" s="198">
        <v>250</v>
      </c>
      <c r="P601" s="83">
        <f t="shared" si="32"/>
        <v>47.058823529411761</v>
      </c>
      <c r="Q601" s="83"/>
      <c r="R601" s="550"/>
    </row>
    <row r="602" spans="1:18" s="191" customFormat="1" x14ac:dyDescent="0.3">
      <c r="A602" s="884"/>
      <c r="B602" s="881"/>
      <c r="C602" s="503" t="s">
        <v>1770</v>
      </c>
      <c r="D602" s="503" t="s">
        <v>1748</v>
      </c>
      <c r="E602" s="98">
        <v>170</v>
      </c>
      <c r="F602" s="98">
        <v>250</v>
      </c>
      <c r="G602" s="98">
        <v>650</v>
      </c>
      <c r="H602" s="131">
        <v>3</v>
      </c>
      <c r="I602" s="83">
        <v>510</v>
      </c>
      <c r="J602" s="114">
        <v>390</v>
      </c>
      <c r="K602" s="114"/>
      <c r="L602" s="198">
        <v>300</v>
      </c>
      <c r="M602" s="83">
        <f t="shared" si="33"/>
        <v>-41.17647058823529</v>
      </c>
      <c r="N602" s="83">
        <f t="shared" si="34"/>
        <v>-23.076923076923077</v>
      </c>
      <c r="O602" s="198">
        <v>300</v>
      </c>
      <c r="P602" s="83">
        <f t="shared" si="32"/>
        <v>76.470588235294116</v>
      </c>
      <c r="Q602" s="83"/>
      <c r="R602" s="550"/>
    </row>
    <row r="603" spans="1:18" s="191" customFormat="1" x14ac:dyDescent="0.3">
      <c r="A603" s="885"/>
      <c r="B603" s="882"/>
      <c r="C603" s="503" t="s">
        <v>1769</v>
      </c>
      <c r="D603" s="503" t="s">
        <v>1750</v>
      </c>
      <c r="E603" s="98">
        <v>170</v>
      </c>
      <c r="F603" s="98">
        <v>200</v>
      </c>
      <c r="G603" s="98">
        <v>550</v>
      </c>
      <c r="H603" s="131">
        <v>3</v>
      </c>
      <c r="I603" s="83">
        <v>510</v>
      </c>
      <c r="J603" s="114">
        <v>330</v>
      </c>
      <c r="K603" s="114"/>
      <c r="L603" s="198">
        <v>250</v>
      </c>
      <c r="M603" s="83">
        <f t="shared" si="33"/>
        <v>-50.980392156862742</v>
      </c>
      <c r="N603" s="83">
        <f t="shared" si="34"/>
        <v>-24.242424242424242</v>
      </c>
      <c r="O603" s="198">
        <v>250</v>
      </c>
      <c r="P603" s="83">
        <f t="shared" si="32"/>
        <v>47.058823529411761</v>
      </c>
      <c r="Q603" s="83"/>
      <c r="R603" s="550"/>
    </row>
    <row r="604" spans="1:18" s="191" customFormat="1" ht="18.75" customHeight="1" x14ac:dyDescent="0.3">
      <c r="A604" s="883">
        <v>6</v>
      </c>
      <c r="B604" s="880" t="s">
        <v>1771</v>
      </c>
      <c r="C604" s="503" t="s">
        <v>222</v>
      </c>
      <c r="D604" s="503"/>
      <c r="E604" s="98">
        <v>160</v>
      </c>
      <c r="F604" s="98">
        <v>180</v>
      </c>
      <c r="G604" s="98">
        <v>400</v>
      </c>
      <c r="H604" s="131">
        <v>2.2999999999999998</v>
      </c>
      <c r="I604" s="83">
        <v>229.99999999999997</v>
      </c>
      <c r="J604" s="114">
        <v>240</v>
      </c>
      <c r="K604" s="114"/>
      <c r="L604" s="198">
        <v>200</v>
      </c>
      <c r="M604" s="83">
        <f t="shared" si="33"/>
        <v>-13.043478260869554</v>
      </c>
      <c r="N604" s="83">
        <f t="shared" si="34"/>
        <v>-16.666666666666664</v>
      </c>
      <c r="O604" s="198">
        <v>200</v>
      </c>
      <c r="P604" s="83">
        <f t="shared" si="32"/>
        <v>25</v>
      </c>
      <c r="Q604" s="83"/>
      <c r="R604" s="550"/>
    </row>
    <row r="605" spans="1:18" s="191" customFormat="1" x14ac:dyDescent="0.3">
      <c r="A605" s="884"/>
      <c r="B605" s="881"/>
      <c r="C605" s="503" t="s">
        <v>1772</v>
      </c>
      <c r="D605" s="503"/>
      <c r="E605" s="98">
        <v>160</v>
      </c>
      <c r="F605" s="98">
        <v>160</v>
      </c>
      <c r="G605" s="98">
        <v>400</v>
      </c>
      <c r="H605" s="131">
        <v>2.2999999999999998</v>
      </c>
      <c r="I605" s="83">
        <v>229.99999999999997</v>
      </c>
      <c r="J605" s="114">
        <v>240</v>
      </c>
      <c r="K605" s="114"/>
      <c r="L605" s="198">
        <v>200</v>
      </c>
      <c r="M605" s="83">
        <f t="shared" si="33"/>
        <v>-13.043478260869554</v>
      </c>
      <c r="N605" s="83">
        <f t="shared" si="34"/>
        <v>-16.666666666666664</v>
      </c>
      <c r="O605" s="198">
        <v>200</v>
      </c>
      <c r="P605" s="83">
        <f t="shared" si="32"/>
        <v>25</v>
      </c>
      <c r="Q605" s="83"/>
      <c r="R605" s="550"/>
    </row>
    <row r="606" spans="1:18" s="191" customFormat="1" x14ac:dyDescent="0.3">
      <c r="A606" s="885"/>
      <c r="B606" s="882"/>
      <c r="C606" s="503" t="s">
        <v>1773</v>
      </c>
      <c r="D606" s="503"/>
      <c r="E606" s="98">
        <v>160</v>
      </c>
      <c r="F606" s="98">
        <v>130</v>
      </c>
      <c r="G606" s="98">
        <v>350</v>
      </c>
      <c r="H606" s="131">
        <v>2.2999999999999998</v>
      </c>
      <c r="I606" s="83">
        <v>229.99999999999997</v>
      </c>
      <c r="J606" s="114">
        <v>210</v>
      </c>
      <c r="K606" s="114"/>
      <c r="L606" s="198">
        <v>200</v>
      </c>
      <c r="M606" s="83">
        <f t="shared" si="33"/>
        <v>-13.043478260869554</v>
      </c>
      <c r="N606" s="83">
        <f t="shared" si="34"/>
        <v>-4.7619047619047619</v>
      </c>
      <c r="O606" s="198">
        <v>200</v>
      </c>
      <c r="P606" s="83">
        <f t="shared" si="32"/>
        <v>25</v>
      </c>
      <c r="Q606" s="83"/>
      <c r="R606" s="550"/>
    </row>
    <row r="607" spans="1:18" s="191" customFormat="1" ht="24" customHeight="1" x14ac:dyDescent="0.3">
      <c r="A607" s="500">
        <v>7</v>
      </c>
      <c r="B607" s="503" t="s">
        <v>1774</v>
      </c>
      <c r="C607" s="503"/>
      <c r="D607" s="503"/>
      <c r="E607" s="98">
        <v>140</v>
      </c>
      <c r="F607" s="98">
        <v>150</v>
      </c>
      <c r="G607" s="98">
        <v>450</v>
      </c>
      <c r="H607" s="131">
        <v>1.8</v>
      </c>
      <c r="I607" s="83">
        <v>180</v>
      </c>
      <c r="J607" s="114">
        <v>270</v>
      </c>
      <c r="K607" s="114"/>
      <c r="L607" s="198">
        <v>200</v>
      </c>
      <c r="M607" s="83">
        <f t="shared" si="33"/>
        <v>11.111111111111111</v>
      </c>
      <c r="N607" s="83">
        <f t="shared" si="34"/>
        <v>-25.925925925925924</v>
      </c>
      <c r="O607" s="198">
        <v>200</v>
      </c>
      <c r="P607" s="83">
        <f t="shared" si="32"/>
        <v>42.857142857142854</v>
      </c>
      <c r="Q607" s="83"/>
      <c r="R607" s="550"/>
    </row>
    <row r="608" spans="1:18" s="191" customFormat="1" ht="24" customHeight="1" x14ac:dyDescent="0.3">
      <c r="A608" s="500">
        <v>8</v>
      </c>
      <c r="B608" s="503" t="s">
        <v>45</v>
      </c>
      <c r="C608" s="503"/>
      <c r="D608" s="503"/>
      <c r="E608" s="98">
        <v>100</v>
      </c>
      <c r="F608" s="98">
        <v>100</v>
      </c>
      <c r="G608" s="98">
        <v>200</v>
      </c>
      <c r="H608" s="131">
        <v>2.2999999999999998</v>
      </c>
      <c r="I608" s="83">
        <v>184</v>
      </c>
      <c r="J608" s="114">
        <v>120</v>
      </c>
      <c r="K608" s="114"/>
      <c r="L608" s="198">
        <v>100</v>
      </c>
      <c r="M608" s="83">
        <f t="shared" si="33"/>
        <v>-45.652173913043477</v>
      </c>
      <c r="N608" s="83">
        <f t="shared" si="34"/>
        <v>-16.666666666666664</v>
      </c>
      <c r="O608" s="198">
        <v>100</v>
      </c>
      <c r="P608" s="83">
        <f t="shared" si="32"/>
        <v>0</v>
      </c>
      <c r="Q608" s="83"/>
      <c r="R608" s="550"/>
    </row>
    <row r="609" spans="1:18" s="191" customFormat="1" ht="24" customHeight="1" x14ac:dyDescent="0.3">
      <c r="A609" s="504" t="s">
        <v>1775</v>
      </c>
      <c r="B609" s="617" t="s">
        <v>1824</v>
      </c>
      <c r="C609" s="517"/>
      <c r="D609" s="517"/>
      <c r="E609" s="192"/>
      <c r="F609" s="114"/>
      <c r="G609" s="192"/>
      <c r="H609" s="83"/>
      <c r="I609" s="83"/>
      <c r="J609" s="114"/>
      <c r="K609" s="114"/>
      <c r="L609" s="114"/>
      <c r="M609" s="83"/>
      <c r="N609" s="83"/>
      <c r="O609" s="114"/>
      <c r="P609" s="83"/>
      <c r="Q609" s="83"/>
      <c r="R609" s="550"/>
    </row>
    <row r="610" spans="1:18" s="191" customFormat="1" ht="37.5" x14ac:dyDescent="0.3">
      <c r="A610" s="883">
        <v>1</v>
      </c>
      <c r="B610" s="880" t="s">
        <v>9</v>
      </c>
      <c r="C610" s="503" t="s">
        <v>1777</v>
      </c>
      <c r="D610" s="503" t="s">
        <v>1778</v>
      </c>
      <c r="E610" s="98">
        <v>450</v>
      </c>
      <c r="F610" s="114">
        <v>880</v>
      </c>
      <c r="G610" s="98">
        <v>2000</v>
      </c>
      <c r="H610" s="131">
        <v>1.1000000000000001</v>
      </c>
      <c r="I610" s="83">
        <v>495.00000000000006</v>
      </c>
      <c r="J610" s="114">
        <v>1200</v>
      </c>
      <c r="K610" s="114"/>
      <c r="L610" s="198">
        <v>900</v>
      </c>
      <c r="M610" s="83">
        <f t="shared" si="33"/>
        <v>81.818181818181799</v>
      </c>
      <c r="N610" s="83">
        <f t="shared" si="34"/>
        <v>-25</v>
      </c>
      <c r="O610" s="198">
        <v>900</v>
      </c>
      <c r="P610" s="83">
        <f t="shared" si="32"/>
        <v>100</v>
      </c>
      <c r="Q610" s="83"/>
      <c r="R610" s="550"/>
    </row>
    <row r="611" spans="1:18" s="191" customFormat="1" ht="37.5" x14ac:dyDescent="0.3">
      <c r="A611" s="884"/>
      <c r="B611" s="882"/>
      <c r="C611" s="503" t="s">
        <v>1778</v>
      </c>
      <c r="D611" s="503" t="s">
        <v>1779</v>
      </c>
      <c r="E611" s="98">
        <v>300</v>
      </c>
      <c r="F611" s="114">
        <v>500</v>
      </c>
      <c r="G611" s="98">
        <v>1200</v>
      </c>
      <c r="H611" s="131">
        <v>2.2000000000000002</v>
      </c>
      <c r="I611" s="83">
        <v>660</v>
      </c>
      <c r="J611" s="114">
        <v>720</v>
      </c>
      <c r="K611" s="114"/>
      <c r="L611" s="198">
        <v>500</v>
      </c>
      <c r="M611" s="83">
        <f t="shared" si="33"/>
        <v>-24.242424242424242</v>
      </c>
      <c r="N611" s="83">
        <f t="shared" si="34"/>
        <v>-30.555555555555557</v>
      </c>
      <c r="O611" s="198">
        <v>500</v>
      </c>
      <c r="P611" s="83">
        <f t="shared" si="32"/>
        <v>66.666666666666657</v>
      </c>
      <c r="Q611" s="83"/>
      <c r="R611" s="550"/>
    </row>
    <row r="612" spans="1:18" s="191" customFormat="1" ht="37.5" x14ac:dyDescent="0.3">
      <c r="A612" s="885"/>
      <c r="B612" s="503" t="s">
        <v>9</v>
      </c>
      <c r="C612" s="503" t="s">
        <v>1780</v>
      </c>
      <c r="D612" s="503" t="s">
        <v>1781</v>
      </c>
      <c r="E612" s="98">
        <v>180</v>
      </c>
      <c r="F612" s="98">
        <v>250</v>
      </c>
      <c r="G612" s="98">
        <v>600</v>
      </c>
      <c r="H612" s="131">
        <v>1.1000000000000001</v>
      </c>
      <c r="I612" s="83">
        <v>198.00000000000003</v>
      </c>
      <c r="J612" s="114">
        <v>360</v>
      </c>
      <c r="K612" s="114"/>
      <c r="L612" s="198">
        <v>250</v>
      </c>
      <c r="M612" s="83">
        <f t="shared" si="33"/>
        <v>26.262626262626242</v>
      </c>
      <c r="N612" s="83">
        <f t="shared" si="34"/>
        <v>-30.555555555555557</v>
      </c>
      <c r="O612" s="198">
        <v>250</v>
      </c>
      <c r="P612" s="83">
        <f t="shared" si="32"/>
        <v>38.888888888888893</v>
      </c>
      <c r="Q612" s="83"/>
      <c r="R612" s="550"/>
    </row>
    <row r="613" spans="1:18" s="191" customFormat="1" ht="18.75" customHeight="1" x14ac:dyDescent="0.3">
      <c r="A613" s="883">
        <v>2</v>
      </c>
      <c r="B613" s="880" t="s">
        <v>1782</v>
      </c>
      <c r="C613" s="503" t="s">
        <v>1783</v>
      </c>
      <c r="D613" s="503" t="s">
        <v>1784</v>
      </c>
      <c r="E613" s="98">
        <v>140</v>
      </c>
      <c r="F613" s="98">
        <v>250</v>
      </c>
      <c r="G613" s="98">
        <v>400</v>
      </c>
      <c r="H613" s="131">
        <v>1.8</v>
      </c>
      <c r="I613" s="83">
        <v>252</v>
      </c>
      <c r="J613" s="114">
        <v>250</v>
      </c>
      <c r="K613" s="114"/>
      <c r="L613" s="198">
        <v>200</v>
      </c>
      <c r="M613" s="83">
        <f t="shared" si="33"/>
        <v>-20.634920634920633</v>
      </c>
      <c r="N613" s="83">
        <f t="shared" si="34"/>
        <v>-20</v>
      </c>
      <c r="O613" s="198">
        <v>200</v>
      </c>
      <c r="P613" s="83">
        <f t="shared" si="32"/>
        <v>42.857142857142854</v>
      </c>
      <c r="Q613" s="83"/>
      <c r="R613" s="550"/>
    </row>
    <row r="614" spans="1:18" s="191" customFormat="1" ht="37.5" x14ac:dyDescent="0.3">
      <c r="A614" s="885"/>
      <c r="B614" s="882"/>
      <c r="C614" s="503" t="s">
        <v>1784</v>
      </c>
      <c r="D614" s="503" t="s">
        <v>1785</v>
      </c>
      <c r="E614" s="98">
        <v>150</v>
      </c>
      <c r="F614" s="98">
        <v>200</v>
      </c>
      <c r="G614" s="98">
        <v>350</v>
      </c>
      <c r="H614" s="131">
        <v>1.5</v>
      </c>
      <c r="I614" s="83">
        <v>225</v>
      </c>
      <c r="J614" s="114">
        <v>210</v>
      </c>
      <c r="K614" s="114"/>
      <c r="L614" s="198">
        <v>180</v>
      </c>
      <c r="M614" s="83">
        <f t="shared" si="33"/>
        <v>-20</v>
      </c>
      <c r="N614" s="83">
        <f t="shared" si="34"/>
        <v>-14.285714285714285</v>
      </c>
      <c r="O614" s="198">
        <v>180</v>
      </c>
      <c r="P614" s="83">
        <f t="shared" si="32"/>
        <v>20</v>
      </c>
      <c r="Q614" s="83"/>
      <c r="R614" s="550"/>
    </row>
    <row r="615" spans="1:18" s="191" customFormat="1" ht="37.5" customHeight="1" x14ac:dyDescent="0.3">
      <c r="A615" s="883">
        <v>3</v>
      </c>
      <c r="B615" s="880" t="s">
        <v>1786</v>
      </c>
      <c r="C615" s="503" t="s">
        <v>9</v>
      </c>
      <c r="D615" s="503" t="s">
        <v>1787</v>
      </c>
      <c r="E615" s="98">
        <v>230</v>
      </c>
      <c r="F615" s="98">
        <v>250</v>
      </c>
      <c r="G615" s="98">
        <v>900</v>
      </c>
      <c r="H615" s="131">
        <v>2.6</v>
      </c>
      <c r="I615" s="83">
        <v>598</v>
      </c>
      <c r="J615" s="114">
        <v>250</v>
      </c>
      <c r="K615" s="114"/>
      <c r="L615" s="198">
        <v>240</v>
      </c>
      <c r="M615" s="83">
        <f t="shared" si="33"/>
        <v>-59.866220735785959</v>
      </c>
      <c r="N615" s="83">
        <f t="shared" si="34"/>
        <v>-4</v>
      </c>
      <c r="O615" s="198">
        <v>240</v>
      </c>
      <c r="P615" s="83">
        <f t="shared" si="32"/>
        <v>4.3478260869565215</v>
      </c>
      <c r="Q615" s="83"/>
      <c r="R615" s="550"/>
    </row>
    <row r="616" spans="1:18" s="191" customFormat="1" ht="37.5" x14ac:dyDescent="0.3">
      <c r="A616" s="884"/>
      <c r="B616" s="881"/>
      <c r="C616" s="503" t="s">
        <v>1788</v>
      </c>
      <c r="D616" s="503" t="s">
        <v>1789</v>
      </c>
      <c r="E616" s="98">
        <v>200</v>
      </c>
      <c r="F616" s="114">
        <v>200</v>
      </c>
      <c r="G616" s="98">
        <v>700</v>
      </c>
      <c r="H616" s="131">
        <v>2.2999999999999998</v>
      </c>
      <c r="I616" s="83">
        <v>459.99999999999994</v>
      </c>
      <c r="J616" s="114">
        <v>420</v>
      </c>
      <c r="K616" s="114"/>
      <c r="L616" s="198">
        <v>300</v>
      </c>
      <c r="M616" s="83">
        <f t="shared" si="33"/>
        <v>-34.782608695652165</v>
      </c>
      <c r="N616" s="83">
        <f t="shared" si="34"/>
        <v>-28.571428571428569</v>
      </c>
      <c r="O616" s="198">
        <v>300</v>
      </c>
      <c r="P616" s="83">
        <f t="shared" si="32"/>
        <v>50</v>
      </c>
      <c r="Q616" s="83"/>
      <c r="R616" s="550"/>
    </row>
    <row r="617" spans="1:18" s="191" customFormat="1" ht="26.25" customHeight="1" x14ac:dyDescent="0.3">
      <c r="A617" s="884"/>
      <c r="B617" s="881"/>
      <c r="C617" s="503" t="s">
        <v>1789</v>
      </c>
      <c r="D617" s="503" t="s">
        <v>1790</v>
      </c>
      <c r="E617" s="98">
        <v>350</v>
      </c>
      <c r="F617" s="114">
        <v>350</v>
      </c>
      <c r="G617" s="98">
        <v>1200</v>
      </c>
      <c r="H617" s="131">
        <v>2.4</v>
      </c>
      <c r="I617" s="83">
        <v>840</v>
      </c>
      <c r="J617" s="114">
        <v>720</v>
      </c>
      <c r="K617" s="114"/>
      <c r="L617" s="198">
        <v>500</v>
      </c>
      <c r="M617" s="83">
        <f t="shared" si="33"/>
        <v>-40.476190476190474</v>
      </c>
      <c r="N617" s="83">
        <f t="shared" si="34"/>
        <v>-30.555555555555557</v>
      </c>
      <c r="O617" s="198">
        <v>500</v>
      </c>
      <c r="P617" s="83">
        <f t="shared" si="32"/>
        <v>42.857142857142854</v>
      </c>
      <c r="Q617" s="83"/>
      <c r="R617" s="550"/>
    </row>
    <row r="618" spans="1:18" s="191" customFormat="1" ht="26.25" customHeight="1" x14ac:dyDescent="0.3">
      <c r="A618" s="885"/>
      <c r="B618" s="882"/>
      <c r="C618" s="503" t="s">
        <v>1789</v>
      </c>
      <c r="D618" s="503" t="s">
        <v>1791</v>
      </c>
      <c r="E618" s="98">
        <v>170</v>
      </c>
      <c r="F618" s="98">
        <v>200</v>
      </c>
      <c r="G618" s="98">
        <v>400</v>
      </c>
      <c r="H618" s="131">
        <v>1.6</v>
      </c>
      <c r="I618" s="83">
        <v>272</v>
      </c>
      <c r="J618" s="114">
        <v>240</v>
      </c>
      <c r="K618" s="114"/>
      <c r="L618" s="198">
        <v>200</v>
      </c>
      <c r="M618" s="83">
        <f t="shared" si="33"/>
        <v>-26.47058823529412</v>
      </c>
      <c r="N618" s="83">
        <f t="shared" si="34"/>
        <v>-16.666666666666664</v>
      </c>
      <c r="O618" s="198">
        <v>200</v>
      </c>
      <c r="P618" s="83">
        <f t="shared" si="32"/>
        <v>17.647058823529413</v>
      </c>
      <c r="Q618" s="83"/>
      <c r="R618" s="550"/>
    </row>
    <row r="619" spans="1:18" s="191" customFormat="1" ht="26.25" customHeight="1" x14ac:dyDescent="0.3">
      <c r="A619" s="883">
        <v>4</v>
      </c>
      <c r="B619" s="880" t="s">
        <v>1792</v>
      </c>
      <c r="C619" s="503" t="s">
        <v>1793</v>
      </c>
      <c r="D619" s="503" t="s">
        <v>1794</v>
      </c>
      <c r="E619" s="98">
        <v>150</v>
      </c>
      <c r="F619" s="98">
        <v>200</v>
      </c>
      <c r="G619" s="98">
        <v>500</v>
      </c>
      <c r="H619" s="131">
        <v>2.4</v>
      </c>
      <c r="I619" s="83">
        <v>360</v>
      </c>
      <c r="J619" s="114">
        <v>300</v>
      </c>
      <c r="K619" s="114"/>
      <c r="L619" s="198">
        <v>220</v>
      </c>
      <c r="M619" s="83">
        <f t="shared" si="33"/>
        <v>-38.888888888888893</v>
      </c>
      <c r="N619" s="83">
        <f t="shared" si="34"/>
        <v>-26.666666666666668</v>
      </c>
      <c r="O619" s="198">
        <v>220</v>
      </c>
      <c r="P619" s="83">
        <f t="shared" si="32"/>
        <v>46.666666666666664</v>
      </c>
      <c r="Q619" s="83"/>
      <c r="R619" s="550"/>
    </row>
    <row r="620" spans="1:18" s="191" customFormat="1" ht="26.25" customHeight="1" x14ac:dyDescent="0.3">
      <c r="A620" s="885"/>
      <c r="B620" s="882"/>
      <c r="C620" s="503" t="s">
        <v>1794</v>
      </c>
      <c r="D620" s="503" t="s">
        <v>1795</v>
      </c>
      <c r="E620" s="98">
        <v>160</v>
      </c>
      <c r="F620" s="98">
        <v>180</v>
      </c>
      <c r="G620" s="98">
        <v>400</v>
      </c>
      <c r="H620" s="131">
        <v>1.9</v>
      </c>
      <c r="I620" s="83">
        <v>304</v>
      </c>
      <c r="J620" s="114">
        <v>240</v>
      </c>
      <c r="K620" s="114"/>
      <c r="L620" s="198">
        <v>200</v>
      </c>
      <c r="M620" s="83">
        <f t="shared" si="33"/>
        <v>-34.210526315789473</v>
      </c>
      <c r="N620" s="83">
        <f t="shared" si="34"/>
        <v>-16.666666666666664</v>
      </c>
      <c r="O620" s="198">
        <v>200</v>
      </c>
      <c r="P620" s="83">
        <f t="shared" si="32"/>
        <v>25</v>
      </c>
      <c r="Q620" s="83"/>
      <c r="R620" s="550"/>
    </row>
    <row r="621" spans="1:18" s="191" customFormat="1" ht="26.25" customHeight="1" x14ac:dyDescent="0.3">
      <c r="A621" s="883">
        <v>5</v>
      </c>
      <c r="B621" s="880" t="s">
        <v>1796</v>
      </c>
      <c r="C621" s="503" t="s">
        <v>496</v>
      </c>
      <c r="D621" s="503" t="s">
        <v>1797</v>
      </c>
      <c r="E621" s="98">
        <v>210</v>
      </c>
      <c r="F621" s="114">
        <v>250</v>
      </c>
      <c r="G621" s="98">
        <v>450</v>
      </c>
      <c r="H621" s="131">
        <v>1.7</v>
      </c>
      <c r="I621" s="83">
        <v>357</v>
      </c>
      <c r="J621" s="114">
        <v>270</v>
      </c>
      <c r="K621" s="114"/>
      <c r="L621" s="198">
        <v>220</v>
      </c>
      <c r="M621" s="83">
        <f t="shared" si="33"/>
        <v>-38.375350140056028</v>
      </c>
      <c r="N621" s="83">
        <f t="shared" si="34"/>
        <v>-18.518518518518519</v>
      </c>
      <c r="O621" s="198">
        <v>220</v>
      </c>
      <c r="P621" s="83">
        <f t="shared" si="32"/>
        <v>4.7619047619047619</v>
      </c>
      <c r="Q621" s="83"/>
      <c r="R621" s="550"/>
    </row>
    <row r="622" spans="1:18" s="191" customFormat="1" ht="37.5" x14ac:dyDescent="0.3">
      <c r="A622" s="885"/>
      <c r="B622" s="882"/>
      <c r="C622" s="503" t="s">
        <v>1798</v>
      </c>
      <c r="D622" s="503" t="s">
        <v>1799</v>
      </c>
      <c r="E622" s="98">
        <v>150</v>
      </c>
      <c r="F622" s="114">
        <v>200</v>
      </c>
      <c r="G622" s="98">
        <v>300</v>
      </c>
      <c r="H622" s="131">
        <v>1</v>
      </c>
      <c r="I622" s="83">
        <v>150</v>
      </c>
      <c r="J622" s="114">
        <v>200</v>
      </c>
      <c r="K622" s="114"/>
      <c r="L622" s="198">
        <v>180</v>
      </c>
      <c r="M622" s="83">
        <f t="shared" si="33"/>
        <v>20</v>
      </c>
      <c r="N622" s="83">
        <f t="shared" si="34"/>
        <v>-10</v>
      </c>
      <c r="O622" s="198">
        <v>180</v>
      </c>
      <c r="P622" s="83">
        <f t="shared" si="32"/>
        <v>20</v>
      </c>
      <c r="Q622" s="83"/>
      <c r="R622" s="550"/>
    </row>
    <row r="623" spans="1:18" s="191" customFormat="1" ht="18.75" customHeight="1" x14ac:dyDescent="0.3">
      <c r="A623" s="883">
        <v>6</v>
      </c>
      <c r="B623" s="880" t="s">
        <v>1800</v>
      </c>
      <c r="C623" s="503" t="s">
        <v>1801</v>
      </c>
      <c r="D623" s="503" t="s">
        <v>1802</v>
      </c>
      <c r="E623" s="98">
        <v>170</v>
      </c>
      <c r="F623" s="98">
        <v>180</v>
      </c>
      <c r="G623" s="98">
        <v>750</v>
      </c>
      <c r="H623" s="131">
        <v>2.6</v>
      </c>
      <c r="I623" s="83">
        <v>442</v>
      </c>
      <c r="J623" s="114">
        <v>450</v>
      </c>
      <c r="K623" s="114"/>
      <c r="L623" s="198">
        <v>300</v>
      </c>
      <c r="M623" s="83">
        <f t="shared" si="33"/>
        <v>-32.126696832579185</v>
      </c>
      <c r="N623" s="83">
        <f t="shared" si="34"/>
        <v>-33.333333333333329</v>
      </c>
      <c r="O623" s="198">
        <v>300</v>
      </c>
      <c r="P623" s="83">
        <f t="shared" si="32"/>
        <v>76.470588235294116</v>
      </c>
      <c r="Q623" s="83"/>
      <c r="R623" s="550"/>
    </row>
    <row r="624" spans="1:18" s="191" customFormat="1" x14ac:dyDescent="0.3">
      <c r="A624" s="885"/>
      <c r="B624" s="882"/>
      <c r="C624" s="503" t="s">
        <v>1803</v>
      </c>
      <c r="D624" s="503" t="s">
        <v>1804</v>
      </c>
      <c r="E624" s="98">
        <v>130</v>
      </c>
      <c r="F624" s="98">
        <v>200</v>
      </c>
      <c r="G624" s="98">
        <v>300</v>
      </c>
      <c r="H624" s="131">
        <v>1.5</v>
      </c>
      <c r="I624" s="83">
        <v>195</v>
      </c>
      <c r="J624" s="114">
        <v>200</v>
      </c>
      <c r="K624" s="114"/>
      <c r="L624" s="198">
        <v>150</v>
      </c>
      <c r="M624" s="83">
        <f t="shared" si="33"/>
        <v>-23.076923076923077</v>
      </c>
      <c r="N624" s="83">
        <f t="shared" si="34"/>
        <v>-25</v>
      </c>
      <c r="O624" s="198">
        <v>150</v>
      </c>
      <c r="P624" s="83">
        <f t="shared" si="32"/>
        <v>15.384615384615385</v>
      </c>
      <c r="Q624" s="83"/>
      <c r="R624" s="550"/>
    </row>
    <row r="625" spans="1:21" s="191" customFormat="1" ht="18.75" customHeight="1" x14ac:dyDescent="0.3">
      <c r="A625" s="883">
        <v>7</v>
      </c>
      <c r="B625" s="880" t="s">
        <v>1805</v>
      </c>
      <c r="C625" s="503" t="s">
        <v>1806</v>
      </c>
      <c r="D625" s="503" t="s">
        <v>1807</v>
      </c>
      <c r="E625" s="98">
        <v>150</v>
      </c>
      <c r="F625" s="98">
        <v>200</v>
      </c>
      <c r="G625" s="98">
        <v>600</v>
      </c>
      <c r="H625" s="131">
        <v>2.2000000000000002</v>
      </c>
      <c r="I625" s="83">
        <v>330</v>
      </c>
      <c r="J625" s="114">
        <v>360</v>
      </c>
      <c r="K625" s="114"/>
      <c r="L625" s="198">
        <v>250</v>
      </c>
      <c r="M625" s="83">
        <f t="shared" si="33"/>
        <v>-24.242424242424242</v>
      </c>
      <c r="N625" s="83">
        <f t="shared" si="34"/>
        <v>-30.555555555555557</v>
      </c>
      <c r="O625" s="198">
        <v>250</v>
      </c>
      <c r="P625" s="83">
        <f t="shared" si="32"/>
        <v>66.666666666666657</v>
      </c>
      <c r="Q625" s="83"/>
      <c r="R625" s="550"/>
    </row>
    <row r="626" spans="1:21" s="191" customFormat="1" x14ac:dyDescent="0.3">
      <c r="A626" s="885"/>
      <c r="B626" s="882"/>
      <c r="C626" s="503" t="s">
        <v>1807</v>
      </c>
      <c r="D626" s="503" t="s">
        <v>1808</v>
      </c>
      <c r="E626" s="98">
        <v>200</v>
      </c>
      <c r="F626" s="98">
        <v>250</v>
      </c>
      <c r="G626" s="98">
        <v>550</v>
      </c>
      <c r="H626" s="131">
        <v>1.6</v>
      </c>
      <c r="I626" s="83">
        <v>320</v>
      </c>
      <c r="J626" s="114">
        <v>330</v>
      </c>
      <c r="K626" s="114"/>
      <c r="L626" s="198">
        <v>230</v>
      </c>
      <c r="M626" s="83">
        <f t="shared" si="33"/>
        <v>-28.125</v>
      </c>
      <c r="N626" s="83">
        <f t="shared" si="34"/>
        <v>-30.303030303030305</v>
      </c>
      <c r="O626" s="198">
        <v>230</v>
      </c>
      <c r="P626" s="83">
        <f t="shared" si="32"/>
        <v>15</v>
      </c>
      <c r="Q626" s="83"/>
      <c r="R626" s="550"/>
    </row>
    <row r="627" spans="1:21" s="191" customFormat="1" ht="56.25" x14ac:dyDescent="0.3">
      <c r="A627" s="500">
        <v>8</v>
      </c>
      <c r="B627" s="503" t="s">
        <v>1809</v>
      </c>
      <c r="C627" s="503" t="s">
        <v>1810</v>
      </c>
      <c r="D627" s="503" t="s">
        <v>1811</v>
      </c>
      <c r="E627" s="98">
        <v>150</v>
      </c>
      <c r="F627" s="98">
        <v>200</v>
      </c>
      <c r="G627" s="98">
        <v>500</v>
      </c>
      <c r="H627" s="131">
        <v>2.1</v>
      </c>
      <c r="I627" s="83">
        <v>315</v>
      </c>
      <c r="J627" s="114">
        <v>300</v>
      </c>
      <c r="K627" s="114"/>
      <c r="L627" s="198">
        <v>220</v>
      </c>
      <c r="M627" s="83">
        <f t="shared" si="33"/>
        <v>-30.158730158730158</v>
      </c>
      <c r="N627" s="83">
        <f t="shared" si="34"/>
        <v>-26.666666666666668</v>
      </c>
      <c r="O627" s="198">
        <v>220</v>
      </c>
      <c r="P627" s="83">
        <f t="shared" si="32"/>
        <v>46.666666666666664</v>
      </c>
      <c r="Q627" s="83"/>
      <c r="R627" s="550"/>
    </row>
    <row r="628" spans="1:21" s="191" customFormat="1" ht="75" x14ac:dyDescent="0.3">
      <c r="A628" s="500">
        <v>9</v>
      </c>
      <c r="B628" s="503" t="s">
        <v>1812</v>
      </c>
      <c r="C628" s="503" t="s">
        <v>1813</v>
      </c>
      <c r="D628" s="503" t="s">
        <v>1814</v>
      </c>
      <c r="E628" s="98">
        <v>200</v>
      </c>
      <c r="F628" s="98">
        <v>250</v>
      </c>
      <c r="G628" s="98">
        <v>350</v>
      </c>
      <c r="H628" s="131">
        <v>1.3</v>
      </c>
      <c r="I628" s="83">
        <v>260</v>
      </c>
      <c r="J628" s="114">
        <v>250</v>
      </c>
      <c r="K628" s="114"/>
      <c r="L628" s="198">
        <v>220</v>
      </c>
      <c r="M628" s="83">
        <f t="shared" si="33"/>
        <v>-15.384615384615385</v>
      </c>
      <c r="N628" s="83">
        <f t="shared" si="34"/>
        <v>-12</v>
      </c>
      <c r="O628" s="198">
        <v>220</v>
      </c>
      <c r="P628" s="83">
        <f t="shared" si="32"/>
        <v>10</v>
      </c>
      <c r="Q628" s="83"/>
      <c r="R628" s="550"/>
    </row>
    <row r="629" spans="1:21" s="191" customFormat="1" ht="75" x14ac:dyDescent="0.3">
      <c r="A629" s="500">
        <v>10</v>
      </c>
      <c r="B629" s="503" t="s">
        <v>1815</v>
      </c>
      <c r="C629" s="503" t="s">
        <v>1816</v>
      </c>
      <c r="D629" s="503" t="s">
        <v>1817</v>
      </c>
      <c r="E629" s="98">
        <v>150</v>
      </c>
      <c r="F629" s="98">
        <v>200</v>
      </c>
      <c r="G629" s="98">
        <v>450</v>
      </c>
      <c r="H629" s="131">
        <v>1.9</v>
      </c>
      <c r="I629" s="83">
        <v>285</v>
      </c>
      <c r="J629" s="114">
        <v>270</v>
      </c>
      <c r="K629" s="114"/>
      <c r="L629" s="198">
        <v>200</v>
      </c>
      <c r="M629" s="83">
        <f t="shared" si="33"/>
        <v>-29.82456140350877</v>
      </c>
      <c r="N629" s="83">
        <f t="shared" si="34"/>
        <v>-25.925925925925924</v>
      </c>
      <c r="O629" s="198">
        <v>200</v>
      </c>
      <c r="P629" s="83">
        <f t="shared" si="32"/>
        <v>33.333333333333329</v>
      </c>
      <c r="Q629" s="83"/>
      <c r="R629" s="550"/>
    </row>
    <row r="630" spans="1:21" s="191" customFormat="1" ht="37.5" x14ac:dyDescent="0.3">
      <c r="A630" s="500">
        <v>11</v>
      </c>
      <c r="B630" s="503" t="s">
        <v>1818</v>
      </c>
      <c r="C630" s="503" t="s">
        <v>1819</v>
      </c>
      <c r="D630" s="503" t="s">
        <v>1820</v>
      </c>
      <c r="E630" s="98">
        <v>160</v>
      </c>
      <c r="F630" s="98">
        <v>250</v>
      </c>
      <c r="G630" s="98">
        <v>550</v>
      </c>
      <c r="H630" s="131">
        <v>2.2999999999999998</v>
      </c>
      <c r="I630" s="83">
        <v>368</v>
      </c>
      <c r="J630" s="114">
        <v>330</v>
      </c>
      <c r="K630" s="114"/>
      <c r="L630" s="198">
        <v>230</v>
      </c>
      <c r="M630" s="83">
        <f t="shared" si="33"/>
        <v>-37.5</v>
      </c>
      <c r="N630" s="83">
        <f t="shared" si="34"/>
        <v>-30.303030303030305</v>
      </c>
      <c r="O630" s="198">
        <v>230</v>
      </c>
      <c r="P630" s="83">
        <f t="shared" si="32"/>
        <v>43.75</v>
      </c>
      <c r="Q630" s="83"/>
      <c r="R630" s="550"/>
    </row>
    <row r="631" spans="1:21" s="191" customFormat="1" x14ac:dyDescent="0.3">
      <c r="A631" s="500">
        <v>12</v>
      </c>
      <c r="B631" s="886" t="s">
        <v>45</v>
      </c>
      <c r="C631" s="890"/>
      <c r="D631" s="887"/>
      <c r="E631" s="98">
        <v>100</v>
      </c>
      <c r="F631" s="98">
        <v>120</v>
      </c>
      <c r="G631" s="98">
        <v>370</v>
      </c>
      <c r="H631" s="131">
        <v>2.7</v>
      </c>
      <c r="I631" s="83">
        <v>270</v>
      </c>
      <c r="J631" s="114">
        <v>220</v>
      </c>
      <c r="K631" s="114"/>
      <c r="L631" s="198">
        <v>120</v>
      </c>
      <c r="M631" s="83">
        <f t="shared" si="33"/>
        <v>-55.555555555555557</v>
      </c>
      <c r="N631" s="83">
        <f t="shared" si="34"/>
        <v>-45.454545454545453</v>
      </c>
      <c r="O631" s="198">
        <v>100</v>
      </c>
      <c r="P631" s="83">
        <f t="shared" si="32"/>
        <v>0</v>
      </c>
      <c r="Q631" s="83"/>
      <c r="R631" s="550"/>
    </row>
    <row r="632" spans="1:21" s="202" customFormat="1" ht="18.75" customHeight="1" x14ac:dyDescent="0.3">
      <c r="A632" s="225" t="s">
        <v>1839</v>
      </c>
      <c r="B632" s="128" t="s">
        <v>1840</v>
      </c>
      <c r="C632" s="162"/>
      <c r="D632" s="162"/>
      <c r="E632" s="104"/>
      <c r="F632" s="104"/>
      <c r="G632" s="98"/>
      <c r="H632" s="83"/>
      <c r="I632" s="83"/>
      <c r="J632" s="83"/>
      <c r="K632" s="83"/>
      <c r="L632" s="226"/>
      <c r="M632" s="83"/>
      <c r="N632" s="83"/>
      <c r="O632" s="226"/>
      <c r="P632" s="83"/>
      <c r="Q632" s="83"/>
      <c r="R632" s="503"/>
      <c r="S632" s="99"/>
      <c r="T632" s="99"/>
      <c r="U632" s="99"/>
    </row>
    <row r="633" spans="1:21" s="202" customFormat="1" ht="18.75" customHeight="1" x14ac:dyDescent="0.3">
      <c r="A633" s="504" t="s">
        <v>733</v>
      </c>
      <c r="B633" s="517" t="s">
        <v>734</v>
      </c>
      <c r="C633" s="517"/>
      <c r="D633" s="517"/>
      <c r="E633" s="100"/>
      <c r="F633" s="100"/>
      <c r="G633" s="192"/>
      <c r="H633" s="83"/>
      <c r="I633" s="83"/>
      <c r="J633" s="83"/>
      <c r="K633" s="83"/>
      <c r="L633" s="226"/>
      <c r="M633" s="83"/>
      <c r="N633" s="83"/>
      <c r="O633" s="226"/>
      <c r="P633" s="83"/>
      <c r="Q633" s="83"/>
      <c r="R633" s="517"/>
      <c r="S633" s="228"/>
      <c r="T633" s="228"/>
      <c r="U633" s="99"/>
    </row>
    <row r="634" spans="1:21" s="202" customFormat="1" x14ac:dyDescent="0.3">
      <c r="A634" s="901">
        <v>1</v>
      </c>
      <c r="B634" s="900" t="s">
        <v>735</v>
      </c>
      <c r="C634" s="503" t="s">
        <v>736</v>
      </c>
      <c r="D634" s="503" t="s">
        <v>737</v>
      </c>
      <c r="E634" s="104"/>
      <c r="F634" s="104"/>
      <c r="G634" s="98"/>
      <c r="H634" s="83"/>
      <c r="I634" s="83"/>
      <c r="J634" s="83"/>
      <c r="K634" s="83"/>
      <c r="L634" s="226"/>
      <c r="M634" s="83"/>
      <c r="N634" s="83"/>
      <c r="O634" s="226"/>
      <c r="P634" s="83"/>
      <c r="Q634" s="83"/>
      <c r="R634" s="503"/>
      <c r="S634" s="228"/>
      <c r="T634" s="228"/>
      <c r="U634" s="99"/>
    </row>
    <row r="635" spans="1:21" s="202" customFormat="1" x14ac:dyDescent="0.3">
      <c r="A635" s="901"/>
      <c r="B635" s="900"/>
      <c r="C635" s="503" t="s">
        <v>39</v>
      </c>
      <c r="D635" s="503"/>
      <c r="E635" s="104">
        <v>250</v>
      </c>
      <c r="F635" s="104">
        <v>400</v>
      </c>
      <c r="G635" s="98">
        <v>700</v>
      </c>
      <c r="H635" s="131">
        <v>1</v>
      </c>
      <c r="I635" s="98">
        <v>250</v>
      </c>
      <c r="J635" s="98">
        <v>420</v>
      </c>
      <c r="K635" s="98"/>
      <c r="L635" s="98">
        <v>420</v>
      </c>
      <c r="M635" s="83">
        <f t="shared" si="33"/>
        <v>68</v>
      </c>
      <c r="N635" s="83">
        <f t="shared" si="34"/>
        <v>0</v>
      </c>
      <c r="O635" s="98">
        <v>420</v>
      </c>
      <c r="P635" s="83">
        <f t="shared" si="32"/>
        <v>68</v>
      </c>
      <c r="Q635" s="83"/>
      <c r="R635" s="550"/>
      <c r="S635" s="228"/>
      <c r="T635" s="228"/>
      <c r="U635" s="99"/>
    </row>
    <row r="636" spans="1:21" s="202" customFormat="1" x14ac:dyDescent="0.3">
      <c r="A636" s="901"/>
      <c r="B636" s="900"/>
      <c r="C636" s="503" t="s">
        <v>40</v>
      </c>
      <c r="D636" s="503"/>
      <c r="E636" s="104">
        <v>200</v>
      </c>
      <c r="F636" s="104">
        <v>350</v>
      </c>
      <c r="G636" s="98">
        <v>500</v>
      </c>
      <c r="H636" s="131">
        <v>1</v>
      </c>
      <c r="I636" s="98">
        <v>200</v>
      </c>
      <c r="J636" s="98">
        <v>350</v>
      </c>
      <c r="K636" s="98"/>
      <c r="L636" s="98">
        <v>350</v>
      </c>
      <c r="M636" s="83">
        <f t="shared" si="33"/>
        <v>75</v>
      </c>
      <c r="N636" s="83">
        <f t="shared" si="34"/>
        <v>0</v>
      </c>
      <c r="O636" s="98">
        <v>350</v>
      </c>
      <c r="P636" s="83">
        <f t="shared" si="32"/>
        <v>75</v>
      </c>
      <c r="Q636" s="83"/>
      <c r="R636" s="550"/>
      <c r="S636" s="228"/>
      <c r="T636" s="228"/>
      <c r="U636" s="99"/>
    </row>
    <row r="637" spans="1:21" s="202" customFormat="1" ht="37.5" x14ac:dyDescent="0.3">
      <c r="A637" s="901"/>
      <c r="B637" s="900"/>
      <c r="C637" s="503" t="s">
        <v>737</v>
      </c>
      <c r="D637" s="503" t="s">
        <v>738</v>
      </c>
      <c r="E637" s="104"/>
      <c r="F637" s="104"/>
      <c r="G637" s="98"/>
      <c r="H637" s="131"/>
      <c r="I637" s="98"/>
      <c r="J637" s="98"/>
      <c r="K637" s="98"/>
      <c r="L637" s="98"/>
      <c r="M637" s="83"/>
      <c r="N637" s="83"/>
      <c r="O637" s="98"/>
      <c r="P637" s="83"/>
      <c r="Q637" s="83"/>
      <c r="R637" s="550"/>
      <c r="S637" s="228"/>
      <c r="T637" s="228"/>
      <c r="U637" s="99"/>
    </row>
    <row r="638" spans="1:21" s="202" customFormat="1" x14ac:dyDescent="0.3">
      <c r="A638" s="901"/>
      <c r="B638" s="900"/>
      <c r="C638" s="503" t="s">
        <v>39</v>
      </c>
      <c r="D638" s="503"/>
      <c r="E638" s="104">
        <v>250</v>
      </c>
      <c r="F638" s="104">
        <v>400</v>
      </c>
      <c r="G638" s="98">
        <v>700</v>
      </c>
      <c r="H638" s="131">
        <v>1.5</v>
      </c>
      <c r="I638" s="98">
        <v>375</v>
      </c>
      <c r="J638" s="98">
        <v>420</v>
      </c>
      <c r="K638" s="98"/>
      <c r="L638" s="98">
        <v>420</v>
      </c>
      <c r="M638" s="83">
        <f t="shared" si="33"/>
        <v>12</v>
      </c>
      <c r="N638" s="83">
        <f t="shared" si="34"/>
        <v>0</v>
      </c>
      <c r="O638" s="98">
        <v>420</v>
      </c>
      <c r="P638" s="83">
        <f t="shared" si="32"/>
        <v>68</v>
      </c>
      <c r="Q638" s="83"/>
      <c r="R638" s="550"/>
      <c r="S638" s="228"/>
      <c r="T638" s="228"/>
      <c r="U638" s="99"/>
    </row>
    <row r="639" spans="1:21" s="202" customFormat="1" x14ac:dyDescent="0.3">
      <c r="A639" s="901"/>
      <c r="B639" s="900" t="s">
        <v>735</v>
      </c>
      <c r="C639" s="503" t="s">
        <v>40</v>
      </c>
      <c r="D639" s="503"/>
      <c r="E639" s="104">
        <v>200</v>
      </c>
      <c r="F639" s="104">
        <v>350</v>
      </c>
      <c r="G639" s="98">
        <v>500</v>
      </c>
      <c r="H639" s="131">
        <v>1.6</v>
      </c>
      <c r="I639" s="98">
        <v>320</v>
      </c>
      <c r="J639" s="98">
        <v>350</v>
      </c>
      <c r="K639" s="98"/>
      <c r="L639" s="98">
        <v>350</v>
      </c>
      <c r="M639" s="83">
        <f t="shared" si="33"/>
        <v>9.375</v>
      </c>
      <c r="N639" s="83">
        <f t="shared" si="34"/>
        <v>0</v>
      </c>
      <c r="O639" s="98">
        <v>350</v>
      </c>
      <c r="P639" s="83">
        <f t="shared" si="32"/>
        <v>75</v>
      </c>
      <c r="Q639" s="83"/>
      <c r="R639" s="550"/>
      <c r="S639" s="228"/>
      <c r="T639" s="228"/>
      <c r="U639" s="99"/>
    </row>
    <row r="640" spans="1:21" s="202" customFormat="1" ht="37.5" x14ac:dyDescent="0.3">
      <c r="A640" s="901"/>
      <c r="B640" s="900"/>
      <c r="C640" s="503" t="s">
        <v>739</v>
      </c>
      <c r="D640" s="503" t="s">
        <v>740</v>
      </c>
      <c r="E640" s="104"/>
      <c r="F640" s="104"/>
      <c r="G640" s="98"/>
      <c r="H640" s="131"/>
      <c r="I640" s="98"/>
      <c r="J640" s="98"/>
      <c r="K640" s="98"/>
      <c r="L640" s="98"/>
      <c r="M640" s="83"/>
      <c r="N640" s="83"/>
      <c r="O640" s="98"/>
      <c r="P640" s="83"/>
      <c r="Q640" s="83"/>
      <c r="R640" s="550"/>
      <c r="S640" s="228"/>
      <c r="T640" s="228"/>
      <c r="U640" s="99"/>
    </row>
    <row r="641" spans="1:21" s="202" customFormat="1" x14ac:dyDescent="0.3">
      <c r="A641" s="901"/>
      <c r="B641" s="900"/>
      <c r="C641" s="503" t="s">
        <v>39</v>
      </c>
      <c r="D641" s="503"/>
      <c r="E641" s="104">
        <v>300</v>
      </c>
      <c r="F641" s="104">
        <v>600</v>
      </c>
      <c r="G641" s="98">
        <v>1000</v>
      </c>
      <c r="H641" s="131">
        <v>1.6</v>
      </c>
      <c r="I641" s="98">
        <v>480</v>
      </c>
      <c r="J641" s="98">
        <v>600</v>
      </c>
      <c r="K641" s="98"/>
      <c r="L641" s="98">
        <v>600</v>
      </c>
      <c r="M641" s="83">
        <f t="shared" si="33"/>
        <v>25</v>
      </c>
      <c r="N641" s="83">
        <f t="shared" si="34"/>
        <v>0</v>
      </c>
      <c r="O641" s="98">
        <v>600</v>
      </c>
      <c r="P641" s="83">
        <f t="shared" si="32"/>
        <v>100</v>
      </c>
      <c r="Q641" s="83"/>
      <c r="R641" s="550"/>
      <c r="S641" s="228"/>
      <c r="T641" s="228"/>
      <c r="U641" s="99"/>
    </row>
    <row r="642" spans="1:21" s="202" customFormat="1" x14ac:dyDescent="0.3">
      <c r="A642" s="901"/>
      <c r="B642" s="900"/>
      <c r="C642" s="503" t="s">
        <v>40</v>
      </c>
      <c r="D642" s="503"/>
      <c r="E642" s="104">
        <v>220</v>
      </c>
      <c r="F642" s="104">
        <v>490</v>
      </c>
      <c r="G642" s="98">
        <v>700</v>
      </c>
      <c r="H642" s="131">
        <v>1.3</v>
      </c>
      <c r="I642" s="98">
        <v>286</v>
      </c>
      <c r="J642" s="98">
        <v>490</v>
      </c>
      <c r="K642" s="98"/>
      <c r="L642" s="98">
        <v>490</v>
      </c>
      <c r="M642" s="83">
        <f t="shared" si="33"/>
        <v>71.328671328671334</v>
      </c>
      <c r="N642" s="83">
        <f t="shared" si="34"/>
        <v>0</v>
      </c>
      <c r="O642" s="98">
        <v>490</v>
      </c>
      <c r="P642" s="83">
        <f t="shared" si="32"/>
        <v>122.72727272727273</v>
      </c>
      <c r="Q642" s="83"/>
      <c r="R642" s="550"/>
      <c r="S642" s="228"/>
      <c r="T642" s="228"/>
      <c r="U642" s="99"/>
    </row>
    <row r="643" spans="1:21" s="202" customFormat="1" x14ac:dyDescent="0.3">
      <c r="A643" s="901"/>
      <c r="B643" s="900"/>
      <c r="C643" s="503" t="s">
        <v>740</v>
      </c>
      <c r="D643" s="503" t="s">
        <v>741</v>
      </c>
      <c r="E643" s="104"/>
      <c r="F643" s="104"/>
      <c r="G643" s="98"/>
      <c r="H643" s="131"/>
      <c r="I643" s="98"/>
      <c r="J643" s="98"/>
      <c r="K643" s="98"/>
      <c r="L643" s="98"/>
      <c r="M643" s="83"/>
      <c r="N643" s="83"/>
      <c r="O643" s="98"/>
      <c r="P643" s="83"/>
      <c r="Q643" s="83"/>
      <c r="R643" s="550"/>
      <c r="S643" s="228"/>
      <c r="T643" s="228"/>
      <c r="U643" s="99"/>
    </row>
    <row r="644" spans="1:21" s="202" customFormat="1" x14ac:dyDescent="0.3">
      <c r="A644" s="901"/>
      <c r="B644" s="900"/>
      <c r="C644" s="503" t="s">
        <v>39</v>
      </c>
      <c r="D644" s="503"/>
      <c r="E644" s="104">
        <v>180</v>
      </c>
      <c r="F644" s="98">
        <v>280</v>
      </c>
      <c r="G644" s="98">
        <v>400</v>
      </c>
      <c r="H644" s="131">
        <v>2.7</v>
      </c>
      <c r="I644" s="98">
        <v>486.00000000000006</v>
      </c>
      <c r="J644" s="98">
        <v>280</v>
      </c>
      <c r="K644" s="98"/>
      <c r="L644" s="98">
        <v>280</v>
      </c>
      <c r="M644" s="83">
        <f t="shared" si="33"/>
        <v>-42.386831275720169</v>
      </c>
      <c r="N644" s="83">
        <f t="shared" si="34"/>
        <v>0</v>
      </c>
      <c r="O644" s="98">
        <v>280</v>
      </c>
      <c r="P644" s="83">
        <f t="shared" si="32"/>
        <v>55.555555555555557</v>
      </c>
      <c r="Q644" s="83"/>
      <c r="R644" s="550"/>
      <c r="S644" s="228"/>
      <c r="T644" s="228"/>
      <c r="U644" s="99"/>
    </row>
    <row r="645" spans="1:21" s="202" customFormat="1" x14ac:dyDescent="0.3">
      <c r="A645" s="901"/>
      <c r="B645" s="900"/>
      <c r="C645" s="503" t="s">
        <v>40</v>
      </c>
      <c r="D645" s="503"/>
      <c r="E645" s="104">
        <v>150</v>
      </c>
      <c r="F645" s="98">
        <v>210</v>
      </c>
      <c r="G645" s="98">
        <v>300</v>
      </c>
      <c r="H645" s="131">
        <v>2.2000000000000002</v>
      </c>
      <c r="I645" s="98">
        <v>330</v>
      </c>
      <c r="J645" s="98">
        <v>210</v>
      </c>
      <c r="K645" s="98"/>
      <c r="L645" s="98">
        <v>210</v>
      </c>
      <c r="M645" s="83">
        <f t="shared" si="33"/>
        <v>-36.363636363636367</v>
      </c>
      <c r="N645" s="83">
        <f t="shared" si="34"/>
        <v>0</v>
      </c>
      <c r="O645" s="98">
        <v>210</v>
      </c>
      <c r="P645" s="83">
        <f t="shared" si="32"/>
        <v>40</v>
      </c>
      <c r="Q645" s="83"/>
      <c r="R645" s="550"/>
      <c r="S645" s="228"/>
      <c r="T645" s="228"/>
      <c r="U645" s="99"/>
    </row>
    <row r="646" spans="1:21" s="202" customFormat="1" x14ac:dyDescent="0.3">
      <c r="A646" s="901"/>
      <c r="B646" s="900"/>
      <c r="C646" s="503" t="s">
        <v>741</v>
      </c>
      <c r="D646" s="503" t="s">
        <v>742</v>
      </c>
      <c r="E646" s="104"/>
      <c r="F646" s="98"/>
      <c r="G646" s="98"/>
      <c r="H646" s="131"/>
      <c r="I646" s="98"/>
      <c r="J646" s="98"/>
      <c r="K646" s="98"/>
      <c r="L646" s="98"/>
      <c r="M646" s="83"/>
      <c r="N646" s="83"/>
      <c r="O646" s="98"/>
      <c r="P646" s="83"/>
      <c r="Q646" s="83"/>
      <c r="R646" s="550"/>
      <c r="S646" s="228"/>
      <c r="T646" s="228"/>
      <c r="U646" s="99"/>
    </row>
    <row r="647" spans="1:21" s="202" customFormat="1" x14ac:dyDescent="0.3">
      <c r="A647" s="901"/>
      <c r="B647" s="900"/>
      <c r="C647" s="503" t="s">
        <v>39</v>
      </c>
      <c r="D647" s="503"/>
      <c r="E647" s="104">
        <v>250</v>
      </c>
      <c r="F647" s="98">
        <v>420</v>
      </c>
      <c r="G647" s="98">
        <v>600</v>
      </c>
      <c r="H647" s="131">
        <v>2.1</v>
      </c>
      <c r="I647" s="98">
        <v>525</v>
      </c>
      <c r="J647" s="98">
        <v>420</v>
      </c>
      <c r="K647" s="98"/>
      <c r="L647" s="98">
        <v>420</v>
      </c>
      <c r="M647" s="83">
        <f t="shared" si="33"/>
        <v>-20</v>
      </c>
      <c r="N647" s="83">
        <f t="shared" si="34"/>
        <v>0</v>
      </c>
      <c r="O647" s="98">
        <v>420</v>
      </c>
      <c r="P647" s="83">
        <f t="shared" si="32"/>
        <v>68</v>
      </c>
      <c r="Q647" s="83"/>
      <c r="R647" s="550"/>
      <c r="S647" s="228"/>
      <c r="T647" s="228"/>
      <c r="U647" s="99"/>
    </row>
    <row r="648" spans="1:21" s="202" customFormat="1" x14ac:dyDescent="0.3">
      <c r="A648" s="901"/>
      <c r="B648" s="900"/>
      <c r="C648" s="503" t="s">
        <v>40</v>
      </c>
      <c r="D648" s="503"/>
      <c r="E648" s="104">
        <v>180</v>
      </c>
      <c r="F648" s="98">
        <v>350</v>
      </c>
      <c r="G648" s="98">
        <v>500</v>
      </c>
      <c r="H648" s="131">
        <v>1.3</v>
      </c>
      <c r="I648" s="98">
        <v>234</v>
      </c>
      <c r="J648" s="98">
        <v>350</v>
      </c>
      <c r="K648" s="98"/>
      <c r="L648" s="98">
        <v>350</v>
      </c>
      <c r="M648" s="83">
        <f t="shared" si="33"/>
        <v>49.572649572649574</v>
      </c>
      <c r="N648" s="83">
        <f t="shared" si="34"/>
        <v>0</v>
      </c>
      <c r="O648" s="98">
        <v>350</v>
      </c>
      <c r="P648" s="83">
        <f t="shared" si="32"/>
        <v>94.444444444444443</v>
      </c>
      <c r="Q648" s="83"/>
      <c r="R648" s="550"/>
      <c r="S648" s="228"/>
      <c r="T648" s="228"/>
      <c r="U648" s="99"/>
    </row>
    <row r="649" spans="1:21" s="202" customFormat="1" x14ac:dyDescent="0.3">
      <c r="A649" s="901"/>
      <c r="B649" s="900"/>
      <c r="C649" s="503" t="s">
        <v>742</v>
      </c>
      <c r="D649" s="503" t="s">
        <v>743</v>
      </c>
      <c r="E649" s="104">
        <v>300</v>
      </c>
      <c r="F649" s="104">
        <v>550</v>
      </c>
      <c r="G649" s="98">
        <v>1000</v>
      </c>
      <c r="H649" s="131">
        <v>1.4</v>
      </c>
      <c r="I649" s="98">
        <v>420</v>
      </c>
      <c r="J649" s="98">
        <v>600</v>
      </c>
      <c r="K649" s="98"/>
      <c r="L649" s="98">
        <v>600</v>
      </c>
      <c r="M649" s="83">
        <f t="shared" si="33"/>
        <v>42.857142857142854</v>
      </c>
      <c r="N649" s="83">
        <f t="shared" si="34"/>
        <v>0</v>
      </c>
      <c r="O649" s="98">
        <v>600</v>
      </c>
      <c r="P649" s="83">
        <f t="shared" si="32"/>
        <v>100</v>
      </c>
      <c r="Q649" s="83"/>
      <c r="R649" s="550"/>
      <c r="S649" s="228"/>
      <c r="T649" s="228"/>
      <c r="U649" s="99"/>
    </row>
    <row r="650" spans="1:21" s="202" customFormat="1" x14ac:dyDescent="0.3">
      <c r="A650" s="901"/>
      <c r="B650" s="900"/>
      <c r="C650" s="503" t="s">
        <v>743</v>
      </c>
      <c r="D650" s="503" t="s">
        <v>744</v>
      </c>
      <c r="E650" s="104">
        <v>200</v>
      </c>
      <c r="F650" s="98">
        <v>350</v>
      </c>
      <c r="G650" s="98">
        <v>500</v>
      </c>
      <c r="H650" s="131">
        <v>1.9</v>
      </c>
      <c r="I650" s="98">
        <v>380</v>
      </c>
      <c r="J650" s="98">
        <v>350</v>
      </c>
      <c r="K650" s="98"/>
      <c r="L650" s="98">
        <v>350</v>
      </c>
      <c r="M650" s="83">
        <f t="shared" si="33"/>
        <v>-7.8947368421052628</v>
      </c>
      <c r="N650" s="83">
        <f t="shared" si="34"/>
        <v>0</v>
      </c>
      <c r="O650" s="98">
        <v>350</v>
      </c>
      <c r="P650" s="83">
        <f t="shared" si="32"/>
        <v>75</v>
      </c>
      <c r="Q650" s="83"/>
      <c r="R650" s="550"/>
      <c r="S650" s="228"/>
      <c r="T650" s="228"/>
      <c r="U650" s="99"/>
    </row>
    <row r="651" spans="1:21" s="202" customFormat="1" x14ac:dyDescent="0.3">
      <c r="A651" s="901"/>
      <c r="B651" s="900"/>
      <c r="C651" s="503" t="s">
        <v>745</v>
      </c>
      <c r="D651" s="503" t="s">
        <v>746</v>
      </c>
      <c r="E651" s="104"/>
      <c r="F651" s="98"/>
      <c r="G651" s="98"/>
      <c r="H651" s="131"/>
      <c r="I651" s="98"/>
      <c r="J651" s="98"/>
      <c r="K651" s="98"/>
      <c r="L651" s="98"/>
      <c r="M651" s="83"/>
      <c r="N651" s="83"/>
      <c r="O651" s="98"/>
      <c r="P651" s="83"/>
      <c r="Q651" s="83"/>
      <c r="R651" s="550"/>
      <c r="S651" s="228"/>
      <c r="T651" s="228"/>
      <c r="U651" s="99"/>
    </row>
    <row r="652" spans="1:21" s="202" customFormat="1" x14ac:dyDescent="0.3">
      <c r="A652" s="901"/>
      <c r="B652" s="900"/>
      <c r="C652" s="503" t="s">
        <v>39</v>
      </c>
      <c r="D652" s="503"/>
      <c r="E652" s="104">
        <v>200</v>
      </c>
      <c r="F652" s="98">
        <v>350</v>
      </c>
      <c r="G652" s="98">
        <v>500</v>
      </c>
      <c r="H652" s="131">
        <v>1.1000000000000001</v>
      </c>
      <c r="I652" s="98">
        <v>220.00000000000003</v>
      </c>
      <c r="J652" s="98">
        <v>350</v>
      </c>
      <c r="K652" s="98"/>
      <c r="L652" s="98">
        <v>350</v>
      </c>
      <c r="M652" s="83">
        <f t="shared" si="33"/>
        <v>59.090909090909072</v>
      </c>
      <c r="N652" s="83">
        <f t="shared" si="34"/>
        <v>0</v>
      </c>
      <c r="O652" s="98">
        <v>350</v>
      </c>
      <c r="P652" s="83">
        <f t="shared" ref="P652:P715" si="35">(O652-E652)/E652*100</f>
        <v>75</v>
      </c>
      <c r="Q652" s="83"/>
      <c r="R652" s="550"/>
      <c r="S652" s="228"/>
      <c r="T652" s="228"/>
      <c r="U652" s="99"/>
    </row>
    <row r="653" spans="1:21" s="202" customFormat="1" x14ac:dyDescent="0.3">
      <c r="A653" s="901"/>
      <c r="B653" s="900"/>
      <c r="C653" s="503" t="s">
        <v>40</v>
      </c>
      <c r="D653" s="503"/>
      <c r="E653" s="104">
        <v>150</v>
      </c>
      <c r="F653" s="98">
        <v>210</v>
      </c>
      <c r="G653" s="98">
        <v>300</v>
      </c>
      <c r="H653" s="131">
        <v>1.1000000000000001</v>
      </c>
      <c r="I653" s="98">
        <v>165</v>
      </c>
      <c r="J653" s="98">
        <v>210</v>
      </c>
      <c r="K653" s="98"/>
      <c r="L653" s="98">
        <v>210</v>
      </c>
      <c r="M653" s="83">
        <f t="shared" si="33"/>
        <v>27.27272727272727</v>
      </c>
      <c r="N653" s="83">
        <f t="shared" si="34"/>
        <v>0</v>
      </c>
      <c r="O653" s="98">
        <v>210</v>
      </c>
      <c r="P653" s="83">
        <f t="shared" si="35"/>
        <v>40</v>
      </c>
      <c r="Q653" s="83"/>
      <c r="R653" s="550"/>
      <c r="S653" s="228"/>
      <c r="T653" s="228"/>
      <c r="U653" s="99"/>
    </row>
    <row r="654" spans="1:21" s="202" customFormat="1" x14ac:dyDescent="0.3">
      <c r="A654" s="883">
        <v>2</v>
      </c>
      <c r="B654" s="880" t="s">
        <v>703</v>
      </c>
      <c r="C654" s="503" t="s">
        <v>747</v>
      </c>
      <c r="D654" s="503" t="s">
        <v>748</v>
      </c>
      <c r="E654" s="104">
        <v>300</v>
      </c>
      <c r="F654" s="104">
        <v>550</v>
      </c>
      <c r="G654" s="98">
        <v>1000</v>
      </c>
      <c r="H654" s="131">
        <v>2.5</v>
      </c>
      <c r="I654" s="98">
        <v>750</v>
      </c>
      <c r="J654" s="98">
        <v>600</v>
      </c>
      <c r="K654" s="98"/>
      <c r="L654" s="98">
        <v>600</v>
      </c>
      <c r="M654" s="83">
        <f t="shared" si="33"/>
        <v>-20</v>
      </c>
      <c r="N654" s="83">
        <f t="shared" si="34"/>
        <v>0</v>
      </c>
      <c r="O654" s="98">
        <v>600</v>
      </c>
      <c r="P654" s="83">
        <f t="shared" si="35"/>
        <v>100</v>
      </c>
      <c r="Q654" s="83"/>
      <c r="R654" s="550"/>
      <c r="S654" s="228"/>
      <c r="T654" s="228"/>
      <c r="U654" s="99"/>
    </row>
    <row r="655" spans="1:21" s="202" customFormat="1" x14ac:dyDescent="0.3">
      <c r="A655" s="884"/>
      <c r="B655" s="881"/>
      <c r="C655" s="503" t="s">
        <v>748</v>
      </c>
      <c r="D655" s="503" t="s">
        <v>749</v>
      </c>
      <c r="E655" s="104">
        <v>200</v>
      </c>
      <c r="F655" s="98">
        <v>350</v>
      </c>
      <c r="G655" s="98">
        <v>500</v>
      </c>
      <c r="H655" s="131">
        <v>1.7</v>
      </c>
      <c r="I655" s="98">
        <v>340</v>
      </c>
      <c r="J655" s="98">
        <v>350</v>
      </c>
      <c r="K655" s="98"/>
      <c r="L655" s="98">
        <v>350</v>
      </c>
      <c r="M655" s="83">
        <f t="shared" si="33"/>
        <v>2.9411764705882351</v>
      </c>
      <c r="N655" s="83">
        <f t="shared" si="34"/>
        <v>0</v>
      </c>
      <c r="O655" s="98">
        <v>350</v>
      </c>
      <c r="P655" s="83">
        <f t="shared" si="35"/>
        <v>75</v>
      </c>
      <c r="Q655" s="83"/>
      <c r="R655" s="550"/>
      <c r="S655" s="228"/>
      <c r="T655" s="228"/>
      <c r="U655" s="99"/>
    </row>
    <row r="656" spans="1:21" s="202" customFormat="1" x14ac:dyDescent="0.3">
      <c r="A656" s="884"/>
      <c r="B656" s="881"/>
      <c r="C656" s="503" t="s">
        <v>750</v>
      </c>
      <c r="D656" s="503" t="s">
        <v>751</v>
      </c>
      <c r="E656" s="104">
        <v>150</v>
      </c>
      <c r="F656" s="98">
        <v>210</v>
      </c>
      <c r="G656" s="98">
        <v>300</v>
      </c>
      <c r="H656" s="131">
        <v>1.4</v>
      </c>
      <c r="I656" s="98">
        <v>210</v>
      </c>
      <c r="J656" s="98">
        <v>210</v>
      </c>
      <c r="K656" s="98"/>
      <c r="L656" s="98">
        <v>210</v>
      </c>
      <c r="M656" s="83">
        <f t="shared" si="33"/>
        <v>0</v>
      </c>
      <c r="N656" s="83">
        <f t="shared" si="34"/>
        <v>0</v>
      </c>
      <c r="O656" s="98">
        <v>210</v>
      </c>
      <c r="P656" s="83">
        <f t="shared" si="35"/>
        <v>40</v>
      </c>
      <c r="Q656" s="83"/>
      <c r="R656" s="550"/>
      <c r="S656" s="228"/>
      <c r="T656" s="228"/>
      <c r="U656" s="99"/>
    </row>
    <row r="657" spans="1:21" s="202" customFormat="1" x14ac:dyDescent="0.3">
      <c r="A657" s="884"/>
      <c r="B657" s="881"/>
      <c r="C657" s="503" t="s">
        <v>751</v>
      </c>
      <c r="D657" s="503" t="s">
        <v>752</v>
      </c>
      <c r="E657" s="104">
        <v>120</v>
      </c>
      <c r="F657" s="98">
        <v>180</v>
      </c>
      <c r="G657" s="98">
        <v>250</v>
      </c>
      <c r="H657" s="131">
        <v>1.5</v>
      </c>
      <c r="I657" s="98">
        <v>180</v>
      </c>
      <c r="J657" s="98">
        <v>180</v>
      </c>
      <c r="K657" s="98"/>
      <c r="L657" s="98">
        <v>180</v>
      </c>
      <c r="M657" s="83">
        <f t="shared" si="33"/>
        <v>0</v>
      </c>
      <c r="N657" s="83">
        <f t="shared" si="34"/>
        <v>0</v>
      </c>
      <c r="O657" s="98">
        <v>180</v>
      </c>
      <c r="P657" s="83">
        <f t="shared" si="35"/>
        <v>50</v>
      </c>
      <c r="Q657" s="83"/>
      <c r="R657" s="550"/>
      <c r="S657" s="228"/>
      <c r="T657" s="228"/>
      <c r="U657" s="99"/>
    </row>
    <row r="658" spans="1:21" s="202" customFormat="1" x14ac:dyDescent="0.3">
      <c r="A658" s="884"/>
      <c r="B658" s="881"/>
      <c r="C658" s="503" t="s">
        <v>753</v>
      </c>
      <c r="D658" s="503" t="s">
        <v>754</v>
      </c>
      <c r="E658" s="104">
        <v>100</v>
      </c>
      <c r="F658" s="98">
        <v>110</v>
      </c>
      <c r="G658" s="98">
        <v>150</v>
      </c>
      <c r="H658" s="131">
        <v>1.5</v>
      </c>
      <c r="I658" s="98">
        <v>150</v>
      </c>
      <c r="J658" s="98">
        <v>110</v>
      </c>
      <c r="K658" s="98"/>
      <c r="L658" s="98">
        <v>110</v>
      </c>
      <c r="M658" s="83">
        <f t="shared" si="33"/>
        <v>-26.666666666666668</v>
      </c>
      <c r="N658" s="83">
        <f t="shared" si="34"/>
        <v>0</v>
      </c>
      <c r="O658" s="98">
        <v>110</v>
      </c>
      <c r="P658" s="83">
        <f t="shared" si="35"/>
        <v>10</v>
      </c>
      <c r="Q658" s="83"/>
      <c r="R658" s="550"/>
      <c r="S658" s="228"/>
      <c r="T658" s="228"/>
      <c r="U658" s="99"/>
    </row>
    <row r="659" spans="1:21" s="202" customFormat="1" ht="34.5" customHeight="1" x14ac:dyDescent="0.3">
      <c r="A659" s="885"/>
      <c r="B659" s="882"/>
      <c r="C659" s="503" t="s">
        <v>755</v>
      </c>
      <c r="D659" s="503" t="s">
        <v>756</v>
      </c>
      <c r="E659" s="104">
        <v>150</v>
      </c>
      <c r="F659" s="98">
        <v>210</v>
      </c>
      <c r="G659" s="98">
        <v>300</v>
      </c>
      <c r="H659" s="131">
        <v>2</v>
      </c>
      <c r="I659" s="98">
        <v>300</v>
      </c>
      <c r="J659" s="98">
        <v>210</v>
      </c>
      <c r="K659" s="98"/>
      <c r="L659" s="98">
        <v>210</v>
      </c>
      <c r="M659" s="83">
        <f t="shared" si="33"/>
        <v>-30</v>
      </c>
      <c r="N659" s="83">
        <f t="shared" si="34"/>
        <v>0</v>
      </c>
      <c r="O659" s="98">
        <v>210</v>
      </c>
      <c r="P659" s="83">
        <f t="shared" si="35"/>
        <v>40</v>
      </c>
      <c r="Q659" s="83"/>
      <c r="R659" s="550"/>
      <c r="S659" s="228"/>
      <c r="T659" s="228"/>
      <c r="U659" s="99"/>
    </row>
    <row r="660" spans="1:21" s="202" customFormat="1" ht="22.5" customHeight="1" x14ac:dyDescent="0.3">
      <c r="A660" s="883">
        <v>3</v>
      </c>
      <c r="B660" s="880" t="s">
        <v>757</v>
      </c>
      <c r="C660" s="503" t="s">
        <v>758</v>
      </c>
      <c r="D660" s="503" t="s">
        <v>759</v>
      </c>
      <c r="E660" s="104">
        <v>100</v>
      </c>
      <c r="F660" s="98">
        <v>110</v>
      </c>
      <c r="G660" s="98">
        <v>150</v>
      </c>
      <c r="H660" s="131">
        <v>2.4</v>
      </c>
      <c r="I660" s="98">
        <v>240</v>
      </c>
      <c r="J660" s="98">
        <v>110</v>
      </c>
      <c r="K660" s="98"/>
      <c r="L660" s="98">
        <v>110</v>
      </c>
      <c r="M660" s="83">
        <f t="shared" ref="M660:M722" si="36">(L660-I660)/I660*100</f>
        <v>-54.166666666666664</v>
      </c>
      <c r="N660" s="83">
        <f t="shared" ref="N660:N723" si="37">(L660-J660)/J660*100</f>
        <v>0</v>
      </c>
      <c r="O660" s="98">
        <v>110</v>
      </c>
      <c r="P660" s="83">
        <f t="shared" si="35"/>
        <v>10</v>
      </c>
      <c r="Q660" s="83"/>
      <c r="R660" s="550"/>
      <c r="S660" s="228"/>
      <c r="T660" s="228"/>
      <c r="U660" s="99"/>
    </row>
    <row r="661" spans="1:21" s="202" customFormat="1" ht="22.5" customHeight="1" x14ac:dyDescent="0.3">
      <c r="A661" s="884"/>
      <c r="B661" s="881"/>
      <c r="C661" s="503" t="s">
        <v>760</v>
      </c>
      <c r="D661" s="503" t="s">
        <v>761</v>
      </c>
      <c r="E661" s="104">
        <v>150</v>
      </c>
      <c r="F661" s="98">
        <v>180</v>
      </c>
      <c r="G661" s="98">
        <v>250</v>
      </c>
      <c r="H661" s="131">
        <v>1.8</v>
      </c>
      <c r="I661" s="98">
        <v>270</v>
      </c>
      <c r="J661" s="98">
        <v>180</v>
      </c>
      <c r="K661" s="98"/>
      <c r="L661" s="98">
        <v>180</v>
      </c>
      <c r="M661" s="83">
        <f t="shared" si="36"/>
        <v>-33.333333333333329</v>
      </c>
      <c r="N661" s="83">
        <f t="shared" si="37"/>
        <v>0</v>
      </c>
      <c r="O661" s="98">
        <v>180</v>
      </c>
      <c r="P661" s="83">
        <f t="shared" si="35"/>
        <v>20</v>
      </c>
      <c r="Q661" s="83"/>
      <c r="R661" s="550"/>
      <c r="S661" s="228"/>
      <c r="T661" s="228"/>
      <c r="U661" s="99"/>
    </row>
    <row r="662" spans="1:21" s="202" customFormat="1" ht="22.5" customHeight="1" x14ac:dyDescent="0.3">
      <c r="A662" s="885"/>
      <c r="B662" s="882"/>
      <c r="C662" s="503" t="s">
        <v>760</v>
      </c>
      <c r="D662" s="503" t="s">
        <v>762</v>
      </c>
      <c r="E662" s="104">
        <v>200</v>
      </c>
      <c r="F662" s="98">
        <v>320</v>
      </c>
      <c r="G662" s="98">
        <v>450</v>
      </c>
      <c r="H662" s="131">
        <v>1.3</v>
      </c>
      <c r="I662" s="98">
        <v>260</v>
      </c>
      <c r="J662" s="98">
        <v>320</v>
      </c>
      <c r="K662" s="98"/>
      <c r="L662" s="98">
        <v>320</v>
      </c>
      <c r="M662" s="83">
        <f t="shared" si="36"/>
        <v>23.076923076923077</v>
      </c>
      <c r="N662" s="83">
        <f t="shared" si="37"/>
        <v>0</v>
      </c>
      <c r="O662" s="98">
        <v>320</v>
      </c>
      <c r="P662" s="83">
        <f t="shared" si="35"/>
        <v>60</v>
      </c>
      <c r="Q662" s="83"/>
      <c r="R662" s="550"/>
      <c r="S662" s="228"/>
      <c r="T662" s="228"/>
      <c r="U662" s="99"/>
    </row>
    <row r="663" spans="1:21" s="202" customFormat="1" ht="18.75" customHeight="1" x14ac:dyDescent="0.3">
      <c r="A663" s="901">
        <v>4</v>
      </c>
      <c r="B663" s="929" t="s">
        <v>757</v>
      </c>
      <c r="C663" s="503" t="s">
        <v>763</v>
      </c>
      <c r="D663" s="503"/>
      <c r="E663" s="104">
        <v>90</v>
      </c>
      <c r="F663" s="98">
        <v>110</v>
      </c>
      <c r="G663" s="98">
        <v>160</v>
      </c>
      <c r="H663" s="131">
        <v>1.3</v>
      </c>
      <c r="I663" s="98">
        <v>117</v>
      </c>
      <c r="J663" s="98">
        <v>110</v>
      </c>
      <c r="K663" s="98"/>
      <c r="L663" s="98">
        <v>110</v>
      </c>
      <c r="M663" s="83">
        <f t="shared" si="36"/>
        <v>-5.982905982905983</v>
      </c>
      <c r="N663" s="83">
        <f t="shared" si="37"/>
        <v>0</v>
      </c>
      <c r="O663" s="98">
        <v>110</v>
      </c>
      <c r="P663" s="83">
        <f t="shared" si="35"/>
        <v>22.222222222222221</v>
      </c>
      <c r="Q663" s="83"/>
      <c r="R663" s="550"/>
      <c r="S663" s="228"/>
      <c r="T663" s="228"/>
      <c r="U663" s="99"/>
    </row>
    <row r="664" spans="1:21" s="202" customFormat="1" ht="18.75" customHeight="1" x14ac:dyDescent="0.3">
      <c r="A664" s="901"/>
      <c r="B664" s="929"/>
      <c r="C664" s="503" t="s">
        <v>764</v>
      </c>
      <c r="D664" s="503"/>
      <c r="E664" s="104">
        <v>90</v>
      </c>
      <c r="F664" s="98">
        <v>110</v>
      </c>
      <c r="G664" s="98">
        <v>160</v>
      </c>
      <c r="H664" s="131">
        <v>1.2</v>
      </c>
      <c r="I664" s="98">
        <v>108</v>
      </c>
      <c r="J664" s="98">
        <v>110</v>
      </c>
      <c r="K664" s="98"/>
      <c r="L664" s="98">
        <v>110</v>
      </c>
      <c r="M664" s="83">
        <f t="shared" si="36"/>
        <v>1.8518518518518516</v>
      </c>
      <c r="N664" s="83">
        <f t="shared" si="37"/>
        <v>0</v>
      </c>
      <c r="O664" s="98">
        <v>110</v>
      </c>
      <c r="P664" s="83">
        <f t="shared" si="35"/>
        <v>22.222222222222221</v>
      </c>
      <c r="Q664" s="83"/>
      <c r="R664" s="550"/>
      <c r="S664" s="228"/>
      <c r="T664" s="228"/>
      <c r="U664" s="99"/>
    </row>
    <row r="665" spans="1:21" s="202" customFormat="1" ht="18.75" customHeight="1" x14ac:dyDescent="0.3">
      <c r="A665" s="901"/>
      <c r="B665" s="929"/>
      <c r="C665" s="503" t="s">
        <v>765</v>
      </c>
      <c r="D665" s="503"/>
      <c r="E665" s="104">
        <v>90</v>
      </c>
      <c r="F665" s="98">
        <v>110</v>
      </c>
      <c r="G665" s="98">
        <v>160</v>
      </c>
      <c r="H665" s="131">
        <v>1.4</v>
      </c>
      <c r="I665" s="98">
        <v>125.99999999999999</v>
      </c>
      <c r="J665" s="98">
        <v>110</v>
      </c>
      <c r="K665" s="98"/>
      <c r="L665" s="98">
        <v>110</v>
      </c>
      <c r="M665" s="83">
        <f t="shared" si="36"/>
        <v>-12.698412698412689</v>
      </c>
      <c r="N665" s="83">
        <f t="shared" si="37"/>
        <v>0</v>
      </c>
      <c r="O665" s="98">
        <v>110</v>
      </c>
      <c r="P665" s="83">
        <f t="shared" si="35"/>
        <v>22.222222222222221</v>
      </c>
      <c r="Q665" s="83"/>
      <c r="R665" s="550"/>
      <c r="S665" s="228"/>
      <c r="T665" s="228"/>
      <c r="U665" s="99"/>
    </row>
    <row r="666" spans="1:21" s="202" customFormat="1" ht="18.75" customHeight="1" x14ac:dyDescent="0.3">
      <c r="A666" s="901"/>
      <c r="B666" s="929"/>
      <c r="C666" s="503" t="s">
        <v>766</v>
      </c>
      <c r="D666" s="503"/>
      <c r="E666" s="104">
        <v>90</v>
      </c>
      <c r="F666" s="98">
        <v>110</v>
      </c>
      <c r="G666" s="98">
        <v>160</v>
      </c>
      <c r="H666" s="131">
        <v>1.4</v>
      </c>
      <c r="I666" s="98">
        <v>125.99999999999999</v>
      </c>
      <c r="J666" s="98">
        <v>110</v>
      </c>
      <c r="K666" s="98"/>
      <c r="L666" s="98">
        <v>110</v>
      </c>
      <c r="M666" s="83">
        <f t="shared" si="36"/>
        <v>-12.698412698412689</v>
      </c>
      <c r="N666" s="83">
        <f t="shared" si="37"/>
        <v>0</v>
      </c>
      <c r="O666" s="98">
        <v>110</v>
      </c>
      <c r="P666" s="83">
        <f t="shared" si="35"/>
        <v>22.222222222222221</v>
      </c>
      <c r="Q666" s="83"/>
      <c r="R666" s="550"/>
      <c r="S666" s="228"/>
      <c r="T666" s="228"/>
      <c r="U666" s="99"/>
    </row>
    <row r="667" spans="1:21" s="202" customFormat="1" ht="18.75" customHeight="1" x14ac:dyDescent="0.3">
      <c r="A667" s="901"/>
      <c r="B667" s="929"/>
      <c r="C667" s="503" t="s">
        <v>767</v>
      </c>
      <c r="D667" s="503"/>
      <c r="E667" s="104">
        <v>90</v>
      </c>
      <c r="F667" s="98">
        <v>110</v>
      </c>
      <c r="G667" s="98">
        <v>160</v>
      </c>
      <c r="H667" s="131">
        <v>1.4</v>
      </c>
      <c r="I667" s="98">
        <v>125.99999999999999</v>
      </c>
      <c r="J667" s="98">
        <v>110</v>
      </c>
      <c r="K667" s="98"/>
      <c r="L667" s="98">
        <v>110</v>
      </c>
      <c r="M667" s="83">
        <f t="shared" si="36"/>
        <v>-12.698412698412689</v>
      </c>
      <c r="N667" s="83">
        <f t="shared" si="37"/>
        <v>0</v>
      </c>
      <c r="O667" s="98">
        <v>110</v>
      </c>
      <c r="P667" s="83">
        <f t="shared" si="35"/>
        <v>22.222222222222221</v>
      </c>
      <c r="Q667" s="83"/>
      <c r="R667" s="550"/>
      <c r="S667" s="228"/>
      <c r="T667" s="228"/>
      <c r="U667" s="99"/>
    </row>
    <row r="668" spans="1:21" s="202" customFormat="1" ht="18.75" customHeight="1" x14ac:dyDescent="0.3">
      <c r="A668" s="901"/>
      <c r="B668" s="929"/>
      <c r="C668" s="503" t="s">
        <v>768</v>
      </c>
      <c r="D668" s="503"/>
      <c r="E668" s="104">
        <v>90</v>
      </c>
      <c r="F668" s="98">
        <v>110</v>
      </c>
      <c r="G668" s="98">
        <v>160</v>
      </c>
      <c r="H668" s="131">
        <v>1.4</v>
      </c>
      <c r="I668" s="98">
        <v>125.99999999999999</v>
      </c>
      <c r="J668" s="98">
        <v>110</v>
      </c>
      <c r="K668" s="98"/>
      <c r="L668" s="98">
        <v>110</v>
      </c>
      <c r="M668" s="83">
        <f t="shared" si="36"/>
        <v>-12.698412698412689</v>
      </c>
      <c r="N668" s="83">
        <f t="shared" si="37"/>
        <v>0</v>
      </c>
      <c r="O668" s="98">
        <v>110</v>
      </c>
      <c r="P668" s="83">
        <f t="shared" si="35"/>
        <v>22.222222222222221</v>
      </c>
      <c r="Q668" s="83"/>
      <c r="R668" s="550"/>
      <c r="S668" s="228"/>
      <c r="T668" s="228"/>
      <c r="U668" s="99"/>
    </row>
    <row r="669" spans="1:21" s="202" customFormat="1" x14ac:dyDescent="0.3">
      <c r="A669" s="901"/>
      <c r="B669" s="929" t="s">
        <v>757</v>
      </c>
      <c r="C669" s="503" t="s">
        <v>769</v>
      </c>
      <c r="D669" s="503"/>
      <c r="E669" s="104">
        <v>90</v>
      </c>
      <c r="F669" s="98">
        <v>110</v>
      </c>
      <c r="G669" s="98">
        <v>160</v>
      </c>
      <c r="H669" s="131">
        <v>1.6</v>
      </c>
      <c r="I669" s="98">
        <v>144</v>
      </c>
      <c r="J669" s="98">
        <v>110</v>
      </c>
      <c r="K669" s="98"/>
      <c r="L669" s="98">
        <v>110</v>
      </c>
      <c r="M669" s="83">
        <f t="shared" si="36"/>
        <v>-23.611111111111111</v>
      </c>
      <c r="N669" s="83">
        <f t="shared" si="37"/>
        <v>0</v>
      </c>
      <c r="O669" s="98">
        <v>110</v>
      </c>
      <c r="P669" s="83">
        <f t="shared" si="35"/>
        <v>22.222222222222221</v>
      </c>
      <c r="Q669" s="83"/>
      <c r="R669" s="550"/>
      <c r="S669" s="228"/>
      <c r="T669" s="228"/>
      <c r="U669" s="99"/>
    </row>
    <row r="670" spans="1:21" s="202" customFormat="1" x14ac:dyDescent="0.3">
      <c r="A670" s="901"/>
      <c r="B670" s="929"/>
      <c r="C670" s="503" t="s">
        <v>770</v>
      </c>
      <c r="D670" s="503"/>
      <c r="E670" s="104">
        <v>90</v>
      </c>
      <c r="F670" s="98">
        <v>110</v>
      </c>
      <c r="G670" s="98">
        <v>160</v>
      </c>
      <c r="H670" s="131">
        <v>1.6</v>
      </c>
      <c r="I670" s="98">
        <v>144</v>
      </c>
      <c r="J670" s="98">
        <v>110</v>
      </c>
      <c r="K670" s="98"/>
      <c r="L670" s="98">
        <v>110</v>
      </c>
      <c r="M670" s="83">
        <f t="shared" si="36"/>
        <v>-23.611111111111111</v>
      </c>
      <c r="N670" s="83">
        <f t="shared" si="37"/>
        <v>0</v>
      </c>
      <c r="O670" s="98">
        <v>110</v>
      </c>
      <c r="P670" s="83">
        <f t="shared" si="35"/>
        <v>22.222222222222221</v>
      </c>
      <c r="Q670" s="83"/>
      <c r="R670" s="550"/>
      <c r="S670" s="228"/>
      <c r="T670" s="228"/>
      <c r="U670" s="99"/>
    </row>
    <row r="671" spans="1:21" s="202" customFormat="1" x14ac:dyDescent="0.3">
      <c r="A671" s="901"/>
      <c r="B671" s="929"/>
      <c r="C671" s="503" t="s">
        <v>771</v>
      </c>
      <c r="D671" s="503"/>
      <c r="E671" s="104">
        <v>90</v>
      </c>
      <c r="F671" s="98">
        <v>110</v>
      </c>
      <c r="G671" s="98">
        <v>160</v>
      </c>
      <c r="H671" s="131">
        <v>1.6</v>
      </c>
      <c r="I671" s="98">
        <v>144</v>
      </c>
      <c r="J671" s="98">
        <v>110</v>
      </c>
      <c r="K671" s="98"/>
      <c r="L671" s="98">
        <v>110</v>
      </c>
      <c r="M671" s="83">
        <f t="shared" si="36"/>
        <v>-23.611111111111111</v>
      </c>
      <c r="N671" s="83">
        <f t="shared" si="37"/>
        <v>0</v>
      </c>
      <c r="O671" s="98">
        <v>110</v>
      </c>
      <c r="P671" s="83">
        <f t="shared" si="35"/>
        <v>22.222222222222221</v>
      </c>
      <c r="Q671" s="83"/>
      <c r="R671" s="550"/>
      <c r="S671" s="228"/>
      <c r="T671" s="228"/>
      <c r="U671" s="99"/>
    </row>
    <row r="672" spans="1:21" s="202" customFormat="1" x14ac:dyDescent="0.3">
      <c r="A672" s="901"/>
      <c r="B672" s="929"/>
      <c r="C672" s="503" t="s">
        <v>772</v>
      </c>
      <c r="D672" s="503"/>
      <c r="E672" s="104">
        <v>90</v>
      </c>
      <c r="F672" s="98">
        <v>110</v>
      </c>
      <c r="G672" s="98">
        <v>160</v>
      </c>
      <c r="H672" s="131">
        <v>1.6</v>
      </c>
      <c r="I672" s="98">
        <v>144</v>
      </c>
      <c r="J672" s="98">
        <v>110</v>
      </c>
      <c r="K672" s="98"/>
      <c r="L672" s="98">
        <v>110</v>
      </c>
      <c r="M672" s="83">
        <f t="shared" si="36"/>
        <v>-23.611111111111111</v>
      </c>
      <c r="N672" s="83">
        <f t="shared" si="37"/>
        <v>0</v>
      </c>
      <c r="O672" s="98">
        <v>110</v>
      </c>
      <c r="P672" s="83">
        <f t="shared" si="35"/>
        <v>22.222222222222221</v>
      </c>
      <c r="Q672" s="83"/>
      <c r="R672" s="550"/>
      <c r="S672" s="228"/>
      <c r="T672" s="228"/>
      <c r="U672" s="99"/>
    </row>
    <row r="673" spans="1:21" s="202" customFormat="1" x14ac:dyDescent="0.3">
      <c r="A673" s="901"/>
      <c r="B673" s="929"/>
      <c r="C673" s="503" t="s">
        <v>773</v>
      </c>
      <c r="D673" s="503"/>
      <c r="E673" s="104">
        <v>90</v>
      </c>
      <c r="F673" s="98">
        <v>110</v>
      </c>
      <c r="G673" s="98">
        <v>160</v>
      </c>
      <c r="H673" s="131">
        <v>1.6</v>
      </c>
      <c r="I673" s="98">
        <v>144</v>
      </c>
      <c r="J673" s="98">
        <v>110</v>
      </c>
      <c r="K673" s="98"/>
      <c r="L673" s="98">
        <v>110</v>
      </c>
      <c r="M673" s="83">
        <f t="shared" si="36"/>
        <v>-23.611111111111111</v>
      </c>
      <c r="N673" s="83">
        <f t="shared" si="37"/>
        <v>0</v>
      </c>
      <c r="O673" s="98">
        <v>110</v>
      </c>
      <c r="P673" s="83">
        <f t="shared" si="35"/>
        <v>22.222222222222221</v>
      </c>
      <c r="Q673" s="83"/>
      <c r="R673" s="550"/>
      <c r="S673" s="228"/>
      <c r="T673" s="228"/>
      <c r="U673" s="99"/>
    </row>
    <row r="674" spans="1:21" s="202" customFormat="1" x14ac:dyDescent="0.3">
      <c r="A674" s="901"/>
      <c r="B674" s="929"/>
      <c r="C674" s="503" t="s">
        <v>774</v>
      </c>
      <c r="D674" s="503"/>
      <c r="E674" s="104">
        <v>90</v>
      </c>
      <c r="F674" s="98">
        <v>110</v>
      </c>
      <c r="G674" s="98">
        <v>160</v>
      </c>
      <c r="H674" s="131">
        <v>1.6</v>
      </c>
      <c r="I674" s="98">
        <v>144</v>
      </c>
      <c r="J674" s="98">
        <v>110</v>
      </c>
      <c r="K674" s="98"/>
      <c r="L674" s="98">
        <v>110</v>
      </c>
      <c r="M674" s="83">
        <f t="shared" si="36"/>
        <v>-23.611111111111111</v>
      </c>
      <c r="N674" s="83">
        <f t="shared" si="37"/>
        <v>0</v>
      </c>
      <c r="O674" s="98">
        <v>110</v>
      </c>
      <c r="P674" s="83">
        <f t="shared" si="35"/>
        <v>22.222222222222221</v>
      </c>
      <c r="Q674" s="83"/>
      <c r="R674" s="550"/>
      <c r="S674" s="228"/>
      <c r="T674" s="228"/>
      <c r="U674" s="99"/>
    </row>
    <row r="675" spans="1:21" s="202" customFormat="1" x14ac:dyDescent="0.3">
      <c r="A675" s="901"/>
      <c r="B675" s="929"/>
      <c r="C675" s="503" t="s">
        <v>775</v>
      </c>
      <c r="D675" s="503"/>
      <c r="E675" s="104">
        <v>90</v>
      </c>
      <c r="F675" s="98">
        <v>110</v>
      </c>
      <c r="G675" s="98">
        <v>160</v>
      </c>
      <c r="H675" s="131">
        <v>1.6</v>
      </c>
      <c r="I675" s="98">
        <v>144</v>
      </c>
      <c r="J675" s="98">
        <v>110</v>
      </c>
      <c r="K675" s="98"/>
      <c r="L675" s="98">
        <v>110</v>
      </c>
      <c r="M675" s="83">
        <f t="shared" si="36"/>
        <v>-23.611111111111111</v>
      </c>
      <c r="N675" s="83">
        <f t="shared" si="37"/>
        <v>0</v>
      </c>
      <c r="O675" s="98">
        <v>110</v>
      </c>
      <c r="P675" s="83">
        <f t="shared" si="35"/>
        <v>22.222222222222221</v>
      </c>
      <c r="Q675" s="83"/>
      <c r="R675" s="550"/>
      <c r="S675" s="228"/>
      <c r="T675" s="228"/>
      <c r="U675" s="99"/>
    </row>
    <row r="676" spans="1:21" s="202" customFormat="1" x14ac:dyDescent="0.3">
      <c r="A676" s="901"/>
      <c r="B676" s="929"/>
      <c r="C676" s="503" t="s">
        <v>776</v>
      </c>
      <c r="D676" s="503"/>
      <c r="E676" s="104">
        <v>90</v>
      </c>
      <c r="F676" s="98">
        <v>110</v>
      </c>
      <c r="G676" s="98">
        <v>160</v>
      </c>
      <c r="H676" s="131">
        <v>1.6</v>
      </c>
      <c r="I676" s="98">
        <v>144</v>
      </c>
      <c r="J676" s="98">
        <v>110</v>
      </c>
      <c r="K676" s="98"/>
      <c r="L676" s="98">
        <v>110</v>
      </c>
      <c r="M676" s="83">
        <f t="shared" si="36"/>
        <v>-23.611111111111111</v>
      </c>
      <c r="N676" s="83">
        <f t="shared" si="37"/>
        <v>0</v>
      </c>
      <c r="O676" s="98">
        <v>110</v>
      </c>
      <c r="P676" s="83">
        <f t="shared" si="35"/>
        <v>22.222222222222221</v>
      </c>
      <c r="Q676" s="83"/>
      <c r="R676" s="550"/>
      <c r="S676" s="228"/>
      <c r="T676" s="228"/>
      <c r="U676" s="99"/>
    </row>
    <row r="677" spans="1:21" s="202" customFormat="1" ht="18.75" customHeight="1" x14ac:dyDescent="0.3">
      <c r="A677" s="901"/>
      <c r="B677" s="929"/>
      <c r="C677" s="503" t="s">
        <v>777</v>
      </c>
      <c r="D677" s="503"/>
      <c r="E677" s="104">
        <v>90</v>
      </c>
      <c r="F677" s="98">
        <v>110</v>
      </c>
      <c r="G677" s="98">
        <v>160</v>
      </c>
      <c r="H677" s="131">
        <v>1.3</v>
      </c>
      <c r="I677" s="98">
        <v>117</v>
      </c>
      <c r="J677" s="98">
        <v>110</v>
      </c>
      <c r="K677" s="98"/>
      <c r="L677" s="98">
        <v>110</v>
      </c>
      <c r="M677" s="83">
        <f t="shared" si="36"/>
        <v>-5.982905982905983</v>
      </c>
      <c r="N677" s="83">
        <f t="shared" si="37"/>
        <v>0</v>
      </c>
      <c r="O677" s="98">
        <v>110</v>
      </c>
      <c r="P677" s="83">
        <f t="shared" si="35"/>
        <v>22.222222222222221</v>
      </c>
      <c r="Q677" s="83"/>
      <c r="R677" s="550"/>
      <c r="S677" s="228"/>
      <c r="T677" s="228"/>
      <c r="U677" s="99"/>
    </row>
    <row r="678" spans="1:21" s="202" customFormat="1" ht="18.75" customHeight="1" x14ac:dyDescent="0.3">
      <c r="A678" s="901"/>
      <c r="B678" s="929"/>
      <c r="C678" s="503" t="s">
        <v>778</v>
      </c>
      <c r="D678" s="503"/>
      <c r="E678" s="104">
        <v>90</v>
      </c>
      <c r="F678" s="98">
        <v>110</v>
      </c>
      <c r="G678" s="98">
        <v>160</v>
      </c>
      <c r="H678" s="131">
        <v>1.3</v>
      </c>
      <c r="I678" s="98">
        <v>117</v>
      </c>
      <c r="J678" s="98">
        <v>110</v>
      </c>
      <c r="K678" s="98"/>
      <c r="L678" s="98">
        <v>110</v>
      </c>
      <c r="M678" s="83">
        <f t="shared" si="36"/>
        <v>-5.982905982905983</v>
      </c>
      <c r="N678" s="83">
        <f t="shared" si="37"/>
        <v>0</v>
      </c>
      <c r="O678" s="98">
        <v>110</v>
      </c>
      <c r="P678" s="83">
        <f t="shared" si="35"/>
        <v>22.222222222222221</v>
      </c>
      <c r="Q678" s="83"/>
      <c r="R678" s="550"/>
      <c r="S678" s="228"/>
      <c r="T678" s="228"/>
      <c r="U678" s="99"/>
    </row>
    <row r="679" spans="1:21" s="202" customFormat="1" ht="18.75" customHeight="1" x14ac:dyDescent="0.3">
      <c r="A679" s="901"/>
      <c r="B679" s="929"/>
      <c r="C679" s="503" t="s">
        <v>779</v>
      </c>
      <c r="D679" s="503"/>
      <c r="E679" s="104">
        <v>90</v>
      </c>
      <c r="F679" s="98">
        <v>110</v>
      </c>
      <c r="G679" s="98">
        <v>160</v>
      </c>
      <c r="H679" s="131">
        <v>1.3</v>
      </c>
      <c r="I679" s="98">
        <v>117</v>
      </c>
      <c r="J679" s="98">
        <v>110</v>
      </c>
      <c r="K679" s="98"/>
      <c r="L679" s="98">
        <v>110</v>
      </c>
      <c r="M679" s="83">
        <f t="shared" si="36"/>
        <v>-5.982905982905983</v>
      </c>
      <c r="N679" s="83">
        <f t="shared" si="37"/>
        <v>0</v>
      </c>
      <c r="O679" s="98">
        <v>110</v>
      </c>
      <c r="P679" s="83">
        <f t="shared" si="35"/>
        <v>22.222222222222221</v>
      </c>
      <c r="Q679" s="83"/>
      <c r="R679" s="550"/>
      <c r="S679" s="228"/>
      <c r="T679" s="228"/>
      <c r="U679" s="99"/>
    </row>
    <row r="680" spans="1:21" s="202" customFormat="1" ht="18.75" customHeight="1" x14ac:dyDescent="0.3">
      <c r="A680" s="901"/>
      <c r="B680" s="929"/>
      <c r="C680" s="503" t="s">
        <v>780</v>
      </c>
      <c r="D680" s="503"/>
      <c r="E680" s="104">
        <v>90</v>
      </c>
      <c r="F680" s="98">
        <v>110</v>
      </c>
      <c r="G680" s="98">
        <v>160</v>
      </c>
      <c r="H680" s="131">
        <v>1.3</v>
      </c>
      <c r="I680" s="98">
        <v>117</v>
      </c>
      <c r="J680" s="98">
        <v>110</v>
      </c>
      <c r="K680" s="98"/>
      <c r="L680" s="98">
        <v>110</v>
      </c>
      <c r="M680" s="83">
        <f t="shared" si="36"/>
        <v>-5.982905982905983</v>
      </c>
      <c r="N680" s="83">
        <f t="shared" si="37"/>
        <v>0</v>
      </c>
      <c r="O680" s="98">
        <v>110</v>
      </c>
      <c r="P680" s="83">
        <f t="shared" si="35"/>
        <v>22.222222222222221</v>
      </c>
      <c r="Q680" s="83"/>
      <c r="R680" s="550"/>
      <c r="S680" s="228"/>
      <c r="T680" s="228"/>
      <c r="U680" s="99"/>
    </row>
    <row r="681" spans="1:21" s="202" customFormat="1" ht="18.75" customHeight="1" x14ac:dyDescent="0.3">
      <c r="A681" s="901"/>
      <c r="B681" s="929"/>
      <c r="C681" s="503" t="s">
        <v>781</v>
      </c>
      <c r="D681" s="503"/>
      <c r="E681" s="104">
        <v>90</v>
      </c>
      <c r="F681" s="98">
        <v>110</v>
      </c>
      <c r="G681" s="98">
        <v>160</v>
      </c>
      <c r="H681" s="131">
        <v>1.3</v>
      </c>
      <c r="I681" s="98">
        <v>117</v>
      </c>
      <c r="J681" s="98">
        <v>110</v>
      </c>
      <c r="K681" s="98"/>
      <c r="L681" s="98">
        <v>110</v>
      </c>
      <c r="M681" s="83">
        <f t="shared" si="36"/>
        <v>-5.982905982905983</v>
      </c>
      <c r="N681" s="83">
        <f t="shared" si="37"/>
        <v>0</v>
      </c>
      <c r="O681" s="98">
        <v>110</v>
      </c>
      <c r="P681" s="83">
        <f t="shared" si="35"/>
        <v>22.222222222222221</v>
      </c>
      <c r="Q681" s="83"/>
      <c r="R681" s="550"/>
      <c r="S681" s="228"/>
      <c r="T681" s="228"/>
      <c r="U681" s="99"/>
    </row>
    <row r="682" spans="1:21" s="202" customFormat="1" x14ac:dyDescent="0.3">
      <c r="A682" s="504" t="s">
        <v>1842</v>
      </c>
      <c r="B682" s="517" t="s">
        <v>1841</v>
      </c>
      <c r="C682" s="517"/>
      <c r="D682" s="517"/>
      <c r="E682" s="100"/>
      <c r="F682" s="100"/>
      <c r="G682" s="98"/>
      <c r="H682" s="83"/>
      <c r="I682" s="83"/>
      <c r="J682" s="98"/>
      <c r="K682" s="98"/>
      <c r="L682" s="260"/>
      <c r="M682" s="83"/>
      <c r="N682" s="83"/>
      <c r="O682" s="260"/>
      <c r="P682" s="83"/>
      <c r="Q682" s="83"/>
      <c r="R682" s="550"/>
      <c r="S682" s="99"/>
      <c r="T682" s="99"/>
      <c r="U682" s="99"/>
    </row>
    <row r="683" spans="1:21" s="202" customFormat="1" ht="18.75" customHeight="1" x14ac:dyDescent="0.3">
      <c r="A683" s="883">
        <v>1</v>
      </c>
      <c r="B683" s="880" t="s">
        <v>735</v>
      </c>
      <c r="C683" s="503" t="s">
        <v>1846</v>
      </c>
      <c r="D683" s="503" t="s">
        <v>1847</v>
      </c>
      <c r="E683" s="104">
        <v>120</v>
      </c>
      <c r="F683" s="98">
        <v>190</v>
      </c>
      <c r="G683" s="98">
        <v>280</v>
      </c>
      <c r="H683" s="131">
        <v>1.6</v>
      </c>
      <c r="I683" s="98">
        <v>192</v>
      </c>
      <c r="J683" s="98">
        <v>190</v>
      </c>
      <c r="K683" s="98"/>
      <c r="L683" s="260">
        <v>200</v>
      </c>
      <c r="M683" s="83">
        <f t="shared" si="36"/>
        <v>4.1666666666666661</v>
      </c>
      <c r="N683" s="83">
        <f t="shared" si="37"/>
        <v>5.2631578947368416</v>
      </c>
      <c r="O683" s="260">
        <v>200</v>
      </c>
      <c r="P683" s="83">
        <f t="shared" si="35"/>
        <v>66.666666666666657</v>
      </c>
      <c r="Q683" s="83"/>
      <c r="R683" s="550"/>
      <c r="S683" s="99"/>
      <c r="T683" s="99"/>
      <c r="U683" s="99"/>
    </row>
    <row r="684" spans="1:21" s="202" customFormat="1" x14ac:dyDescent="0.3">
      <c r="A684" s="884"/>
      <c r="B684" s="881"/>
      <c r="C684" s="503" t="s">
        <v>1848</v>
      </c>
      <c r="D684" s="503" t="s">
        <v>1849</v>
      </c>
      <c r="E684" s="104">
        <v>200</v>
      </c>
      <c r="F684" s="98">
        <v>340</v>
      </c>
      <c r="G684" s="98">
        <v>490</v>
      </c>
      <c r="H684" s="131">
        <v>1.7</v>
      </c>
      <c r="I684" s="98">
        <v>340</v>
      </c>
      <c r="J684" s="98">
        <v>340</v>
      </c>
      <c r="K684" s="98"/>
      <c r="L684" s="98">
        <v>340</v>
      </c>
      <c r="M684" s="83">
        <f t="shared" si="36"/>
        <v>0</v>
      </c>
      <c r="N684" s="83">
        <f t="shared" si="37"/>
        <v>0</v>
      </c>
      <c r="O684" s="98">
        <v>340</v>
      </c>
      <c r="P684" s="83">
        <f t="shared" si="35"/>
        <v>70</v>
      </c>
      <c r="Q684" s="83"/>
      <c r="R684" s="550"/>
      <c r="S684" s="99"/>
      <c r="T684" s="99"/>
      <c r="U684" s="99"/>
    </row>
    <row r="685" spans="1:21" s="202" customFormat="1" x14ac:dyDescent="0.3">
      <c r="A685" s="884"/>
      <c r="B685" s="881"/>
      <c r="C685" s="503" t="s">
        <v>1849</v>
      </c>
      <c r="D685" s="503" t="s">
        <v>1850</v>
      </c>
      <c r="E685" s="104">
        <v>140</v>
      </c>
      <c r="F685" s="98">
        <v>150</v>
      </c>
      <c r="G685" s="98">
        <v>214.28571428571428</v>
      </c>
      <c r="H685" s="131">
        <v>1.1000000000000001</v>
      </c>
      <c r="I685" s="98">
        <v>154</v>
      </c>
      <c r="J685" s="98">
        <v>150</v>
      </c>
      <c r="K685" s="98"/>
      <c r="L685" s="98">
        <v>150</v>
      </c>
      <c r="M685" s="83">
        <f t="shared" si="36"/>
        <v>-2.5974025974025974</v>
      </c>
      <c r="N685" s="83">
        <f t="shared" si="37"/>
        <v>0</v>
      </c>
      <c r="O685" s="98">
        <v>150</v>
      </c>
      <c r="P685" s="83">
        <f t="shared" si="35"/>
        <v>7.1428571428571423</v>
      </c>
      <c r="Q685" s="83"/>
      <c r="R685" s="550"/>
      <c r="S685" s="99"/>
      <c r="T685" s="99"/>
      <c r="U685" s="99"/>
    </row>
    <row r="686" spans="1:21" s="202" customFormat="1" x14ac:dyDescent="0.3">
      <c r="A686" s="884"/>
      <c r="B686" s="881"/>
      <c r="C686" s="503" t="s">
        <v>1851</v>
      </c>
      <c r="D686" s="503" t="s">
        <v>1852</v>
      </c>
      <c r="E686" s="104">
        <v>120</v>
      </c>
      <c r="F686" s="98">
        <v>210</v>
      </c>
      <c r="G686" s="98">
        <v>300</v>
      </c>
      <c r="H686" s="131">
        <v>1.8</v>
      </c>
      <c r="I686" s="98">
        <v>216</v>
      </c>
      <c r="J686" s="98">
        <v>210</v>
      </c>
      <c r="K686" s="98"/>
      <c r="L686" s="98">
        <v>210</v>
      </c>
      <c r="M686" s="83">
        <f t="shared" si="36"/>
        <v>-2.7777777777777777</v>
      </c>
      <c r="N686" s="83">
        <f t="shared" si="37"/>
        <v>0</v>
      </c>
      <c r="O686" s="98">
        <v>210</v>
      </c>
      <c r="P686" s="83">
        <f t="shared" si="35"/>
        <v>75</v>
      </c>
      <c r="Q686" s="83"/>
      <c r="R686" s="550"/>
      <c r="S686" s="99"/>
      <c r="T686" s="99"/>
      <c r="U686" s="99"/>
    </row>
    <row r="687" spans="1:21" s="202" customFormat="1" x14ac:dyDescent="0.3">
      <c r="A687" s="885"/>
      <c r="B687" s="882"/>
      <c r="C687" s="503" t="s">
        <v>1853</v>
      </c>
      <c r="D687" s="503" t="s">
        <v>1854</v>
      </c>
      <c r="E687" s="104">
        <v>170</v>
      </c>
      <c r="F687" s="98">
        <v>240</v>
      </c>
      <c r="G687" s="98">
        <v>342.85714285714283</v>
      </c>
      <c r="H687" s="131">
        <v>1.4</v>
      </c>
      <c r="I687" s="98">
        <v>237.99999999999997</v>
      </c>
      <c r="J687" s="98">
        <v>240</v>
      </c>
      <c r="K687" s="98"/>
      <c r="L687" s="98">
        <v>240</v>
      </c>
      <c r="M687" s="83">
        <f t="shared" si="36"/>
        <v>0.84033613445379363</v>
      </c>
      <c r="N687" s="83">
        <f t="shared" si="37"/>
        <v>0</v>
      </c>
      <c r="O687" s="98">
        <v>240</v>
      </c>
      <c r="P687" s="83">
        <f t="shared" si="35"/>
        <v>41.17647058823529</v>
      </c>
      <c r="Q687" s="83"/>
      <c r="R687" s="550"/>
      <c r="S687" s="99"/>
      <c r="T687" s="99"/>
      <c r="U687" s="99"/>
    </row>
    <row r="688" spans="1:21" s="202" customFormat="1" ht="37.5" x14ac:dyDescent="0.3">
      <c r="A688" s="883">
        <v>2</v>
      </c>
      <c r="B688" s="880" t="s">
        <v>703</v>
      </c>
      <c r="C688" s="503" t="s">
        <v>1855</v>
      </c>
      <c r="D688" s="503" t="s">
        <v>1856</v>
      </c>
      <c r="E688" s="104">
        <v>100</v>
      </c>
      <c r="F688" s="98">
        <v>130</v>
      </c>
      <c r="G688" s="98">
        <v>190</v>
      </c>
      <c r="H688" s="131">
        <v>1.3</v>
      </c>
      <c r="I688" s="98">
        <v>130</v>
      </c>
      <c r="J688" s="98">
        <v>130</v>
      </c>
      <c r="K688" s="98"/>
      <c r="L688" s="98">
        <v>130</v>
      </c>
      <c r="M688" s="83">
        <f t="shared" si="36"/>
        <v>0</v>
      </c>
      <c r="N688" s="83">
        <f t="shared" si="37"/>
        <v>0</v>
      </c>
      <c r="O688" s="98">
        <v>130</v>
      </c>
      <c r="P688" s="83">
        <f t="shared" si="35"/>
        <v>30</v>
      </c>
      <c r="Q688" s="83"/>
      <c r="R688" s="550"/>
      <c r="S688" s="99"/>
      <c r="T688" s="99"/>
      <c r="U688" s="99"/>
    </row>
    <row r="689" spans="1:21" s="202" customFormat="1" ht="37.5" x14ac:dyDescent="0.3">
      <c r="A689" s="884"/>
      <c r="B689" s="881"/>
      <c r="C689" s="503" t="s">
        <v>1857</v>
      </c>
      <c r="D689" s="503" t="s">
        <v>1858</v>
      </c>
      <c r="E689" s="104">
        <v>120</v>
      </c>
      <c r="F689" s="98">
        <v>150</v>
      </c>
      <c r="G689" s="98">
        <v>200</v>
      </c>
      <c r="H689" s="131">
        <v>1.2</v>
      </c>
      <c r="I689" s="98">
        <v>144</v>
      </c>
      <c r="J689" s="98">
        <v>150</v>
      </c>
      <c r="K689" s="98"/>
      <c r="L689" s="98">
        <v>150</v>
      </c>
      <c r="M689" s="83">
        <f t="shared" si="36"/>
        <v>4.1666666666666661</v>
      </c>
      <c r="N689" s="83">
        <f t="shared" si="37"/>
        <v>0</v>
      </c>
      <c r="O689" s="98">
        <v>150</v>
      </c>
      <c r="P689" s="83">
        <f t="shared" si="35"/>
        <v>25</v>
      </c>
      <c r="Q689" s="83"/>
      <c r="R689" s="550"/>
      <c r="S689" s="99"/>
      <c r="T689" s="99"/>
      <c r="U689" s="99"/>
    </row>
    <row r="690" spans="1:21" s="202" customFormat="1" ht="37.5" x14ac:dyDescent="0.3">
      <c r="A690" s="884"/>
      <c r="B690" s="881"/>
      <c r="C690" s="503" t="s">
        <v>1858</v>
      </c>
      <c r="D690" s="503" t="s">
        <v>1859</v>
      </c>
      <c r="E690" s="104">
        <v>80</v>
      </c>
      <c r="F690" s="98">
        <v>110</v>
      </c>
      <c r="G690" s="98">
        <v>157.14285714285714</v>
      </c>
      <c r="H690" s="131">
        <v>1.4</v>
      </c>
      <c r="I690" s="98">
        <v>112</v>
      </c>
      <c r="J690" s="98">
        <v>110</v>
      </c>
      <c r="K690" s="98"/>
      <c r="L690" s="98">
        <v>110</v>
      </c>
      <c r="M690" s="83">
        <f t="shared" si="36"/>
        <v>-1.7857142857142856</v>
      </c>
      <c r="N690" s="83">
        <f t="shared" si="37"/>
        <v>0</v>
      </c>
      <c r="O690" s="98">
        <v>110</v>
      </c>
      <c r="P690" s="83">
        <f t="shared" si="35"/>
        <v>37.5</v>
      </c>
      <c r="Q690" s="83"/>
      <c r="R690" s="550"/>
      <c r="S690" s="99"/>
      <c r="T690" s="99"/>
      <c r="U690" s="99"/>
    </row>
    <row r="691" spans="1:21" s="202" customFormat="1" ht="37.5" x14ac:dyDescent="0.3">
      <c r="A691" s="885"/>
      <c r="B691" s="882"/>
      <c r="C691" s="503" t="s">
        <v>1859</v>
      </c>
      <c r="D691" s="503" t="s">
        <v>1860</v>
      </c>
      <c r="E691" s="104">
        <v>100</v>
      </c>
      <c r="F691" s="98">
        <v>130</v>
      </c>
      <c r="G691" s="98">
        <v>190</v>
      </c>
      <c r="H691" s="131">
        <v>1.3</v>
      </c>
      <c r="I691" s="98">
        <v>130</v>
      </c>
      <c r="J691" s="98">
        <v>130</v>
      </c>
      <c r="K691" s="98"/>
      <c r="L691" s="98">
        <v>130</v>
      </c>
      <c r="M691" s="83">
        <f t="shared" si="36"/>
        <v>0</v>
      </c>
      <c r="N691" s="83">
        <f t="shared" si="37"/>
        <v>0</v>
      </c>
      <c r="O691" s="98">
        <v>130</v>
      </c>
      <c r="P691" s="83">
        <f t="shared" si="35"/>
        <v>30</v>
      </c>
      <c r="Q691" s="83"/>
      <c r="R691" s="550"/>
      <c r="S691" s="99"/>
      <c r="T691" s="99"/>
      <c r="U691" s="99"/>
    </row>
    <row r="692" spans="1:21" s="202" customFormat="1" x14ac:dyDescent="0.3">
      <c r="A692" s="883"/>
      <c r="B692" s="880" t="s">
        <v>703</v>
      </c>
      <c r="C692" s="503" t="s">
        <v>1861</v>
      </c>
      <c r="D692" s="503" t="s">
        <v>1862</v>
      </c>
      <c r="E692" s="104">
        <v>120</v>
      </c>
      <c r="F692" s="98">
        <v>150</v>
      </c>
      <c r="G692" s="98">
        <v>200</v>
      </c>
      <c r="H692" s="131">
        <v>1.2</v>
      </c>
      <c r="I692" s="98">
        <v>144</v>
      </c>
      <c r="J692" s="98">
        <v>150</v>
      </c>
      <c r="K692" s="98"/>
      <c r="L692" s="98">
        <v>150</v>
      </c>
      <c r="M692" s="83">
        <f t="shared" si="36"/>
        <v>4.1666666666666661</v>
      </c>
      <c r="N692" s="83">
        <f t="shared" si="37"/>
        <v>0</v>
      </c>
      <c r="O692" s="98">
        <v>150</v>
      </c>
      <c r="P692" s="83">
        <f t="shared" si="35"/>
        <v>25</v>
      </c>
      <c r="Q692" s="83"/>
      <c r="R692" s="550"/>
      <c r="S692" s="99"/>
      <c r="T692" s="99"/>
      <c r="U692" s="99"/>
    </row>
    <row r="693" spans="1:21" s="202" customFormat="1" x14ac:dyDescent="0.3">
      <c r="A693" s="884"/>
      <c r="B693" s="881"/>
      <c r="C693" s="503" t="s">
        <v>1863</v>
      </c>
      <c r="D693" s="503" t="s">
        <v>1864</v>
      </c>
      <c r="E693" s="104">
        <v>200</v>
      </c>
      <c r="F693" s="104">
        <v>250</v>
      </c>
      <c r="G693" s="98">
        <v>660</v>
      </c>
      <c r="H693" s="131">
        <v>2.2999999999999998</v>
      </c>
      <c r="I693" s="98">
        <v>459.99999999999994</v>
      </c>
      <c r="J693" s="98">
        <v>400</v>
      </c>
      <c r="K693" s="98"/>
      <c r="L693" s="98">
        <v>400</v>
      </c>
      <c r="M693" s="83">
        <f t="shared" si="36"/>
        <v>-13.043478260869554</v>
      </c>
      <c r="N693" s="83">
        <f t="shared" si="37"/>
        <v>0</v>
      </c>
      <c r="O693" s="98">
        <v>400</v>
      </c>
      <c r="P693" s="83">
        <f t="shared" si="35"/>
        <v>100</v>
      </c>
      <c r="Q693" s="83"/>
      <c r="R693" s="550"/>
      <c r="S693" s="99"/>
      <c r="T693" s="99"/>
      <c r="U693" s="99"/>
    </row>
    <row r="694" spans="1:21" s="202" customFormat="1" ht="37.5" x14ac:dyDescent="0.3">
      <c r="A694" s="884"/>
      <c r="B694" s="881"/>
      <c r="C694" s="503" t="s">
        <v>1865</v>
      </c>
      <c r="D694" s="503" t="s">
        <v>1866</v>
      </c>
      <c r="E694" s="104">
        <v>120</v>
      </c>
      <c r="F694" s="98">
        <v>280</v>
      </c>
      <c r="G694" s="98">
        <v>400</v>
      </c>
      <c r="H694" s="131">
        <v>2.2999999999999998</v>
      </c>
      <c r="I694" s="98">
        <v>276</v>
      </c>
      <c r="J694" s="98">
        <v>280</v>
      </c>
      <c r="K694" s="98"/>
      <c r="L694" s="98">
        <v>280</v>
      </c>
      <c r="M694" s="83">
        <f t="shared" si="36"/>
        <v>1.4492753623188406</v>
      </c>
      <c r="N694" s="83">
        <f t="shared" si="37"/>
        <v>0</v>
      </c>
      <c r="O694" s="98">
        <v>280</v>
      </c>
      <c r="P694" s="83">
        <f t="shared" si="35"/>
        <v>133.33333333333331</v>
      </c>
      <c r="Q694" s="83"/>
      <c r="R694" s="550"/>
      <c r="S694" s="99"/>
      <c r="T694" s="99"/>
      <c r="U694" s="99"/>
    </row>
    <row r="695" spans="1:21" s="202" customFormat="1" ht="37.5" x14ac:dyDescent="0.3">
      <c r="A695" s="884"/>
      <c r="B695" s="881"/>
      <c r="C695" s="503" t="s">
        <v>1866</v>
      </c>
      <c r="D695" s="503" t="s">
        <v>1867</v>
      </c>
      <c r="E695" s="104">
        <v>100</v>
      </c>
      <c r="F695" s="98">
        <v>120</v>
      </c>
      <c r="G695" s="98">
        <v>160</v>
      </c>
      <c r="H695" s="131">
        <v>1.1000000000000001</v>
      </c>
      <c r="I695" s="98">
        <v>110.00000000000001</v>
      </c>
      <c r="J695" s="98">
        <v>120</v>
      </c>
      <c r="K695" s="98"/>
      <c r="L695" s="98">
        <v>120</v>
      </c>
      <c r="M695" s="83">
        <f t="shared" si="36"/>
        <v>9.0909090909090775</v>
      </c>
      <c r="N695" s="83">
        <f t="shared" si="37"/>
        <v>0</v>
      </c>
      <c r="O695" s="98">
        <v>120</v>
      </c>
      <c r="P695" s="83">
        <f t="shared" si="35"/>
        <v>20</v>
      </c>
      <c r="Q695" s="83"/>
      <c r="R695" s="550"/>
      <c r="S695" s="99"/>
      <c r="T695" s="99"/>
      <c r="U695" s="99"/>
    </row>
    <row r="696" spans="1:21" s="202" customFormat="1" ht="37.5" x14ac:dyDescent="0.3">
      <c r="A696" s="884"/>
      <c r="B696" s="881"/>
      <c r="C696" s="503" t="s">
        <v>1866</v>
      </c>
      <c r="D696" s="503" t="s">
        <v>1868</v>
      </c>
      <c r="E696" s="104">
        <v>80</v>
      </c>
      <c r="F696" s="98">
        <v>90</v>
      </c>
      <c r="G696" s="98">
        <v>130</v>
      </c>
      <c r="H696" s="131">
        <v>1.1000000000000001</v>
      </c>
      <c r="I696" s="98">
        <v>88</v>
      </c>
      <c r="J696" s="98">
        <v>90</v>
      </c>
      <c r="K696" s="98"/>
      <c r="L696" s="98">
        <v>90</v>
      </c>
      <c r="M696" s="83">
        <f t="shared" si="36"/>
        <v>2.2727272727272729</v>
      </c>
      <c r="N696" s="83">
        <f t="shared" si="37"/>
        <v>0</v>
      </c>
      <c r="O696" s="98">
        <v>90</v>
      </c>
      <c r="P696" s="83">
        <f t="shared" si="35"/>
        <v>12.5</v>
      </c>
      <c r="Q696" s="83"/>
      <c r="R696" s="550"/>
      <c r="S696" s="99"/>
      <c r="T696" s="99"/>
      <c r="U696" s="99"/>
    </row>
    <row r="697" spans="1:21" s="202" customFormat="1" x14ac:dyDescent="0.3">
      <c r="A697" s="884"/>
      <c r="B697" s="881"/>
      <c r="C697" s="503" t="s">
        <v>1869</v>
      </c>
      <c r="D697" s="503" t="s">
        <v>1870</v>
      </c>
      <c r="E697" s="104">
        <v>200</v>
      </c>
      <c r="F697" s="104">
        <v>220</v>
      </c>
      <c r="G697" s="98">
        <v>310</v>
      </c>
      <c r="H697" s="131">
        <v>1.1000000000000001</v>
      </c>
      <c r="I697" s="98">
        <v>220.00000000000003</v>
      </c>
      <c r="J697" s="98">
        <v>220</v>
      </c>
      <c r="K697" s="98"/>
      <c r="L697" s="98">
        <v>220</v>
      </c>
      <c r="M697" s="83">
        <f t="shared" si="36"/>
        <v>-1.2918958832001821E-14</v>
      </c>
      <c r="N697" s="83">
        <f t="shared" si="37"/>
        <v>0</v>
      </c>
      <c r="O697" s="98">
        <v>220</v>
      </c>
      <c r="P697" s="83">
        <f t="shared" si="35"/>
        <v>10</v>
      </c>
      <c r="Q697" s="83"/>
      <c r="R697" s="550"/>
      <c r="S697" s="99"/>
      <c r="T697" s="99"/>
      <c r="U697" s="99"/>
    </row>
    <row r="698" spans="1:21" s="202" customFormat="1" x14ac:dyDescent="0.3">
      <c r="A698" s="884"/>
      <c r="B698" s="881"/>
      <c r="C698" s="503" t="s">
        <v>1870</v>
      </c>
      <c r="D698" s="503" t="s">
        <v>1846</v>
      </c>
      <c r="E698" s="104">
        <v>110</v>
      </c>
      <c r="F698" s="98">
        <v>140</v>
      </c>
      <c r="G698" s="98">
        <v>190</v>
      </c>
      <c r="H698" s="131">
        <v>1.2</v>
      </c>
      <c r="I698" s="98">
        <v>132</v>
      </c>
      <c r="J698" s="98">
        <v>140</v>
      </c>
      <c r="K698" s="98"/>
      <c r="L698" s="98">
        <v>140</v>
      </c>
      <c r="M698" s="83">
        <f t="shared" si="36"/>
        <v>6.0606060606060606</v>
      </c>
      <c r="N698" s="83">
        <f t="shared" si="37"/>
        <v>0</v>
      </c>
      <c r="O698" s="98">
        <v>140</v>
      </c>
      <c r="P698" s="83">
        <f t="shared" si="35"/>
        <v>27.27272727272727</v>
      </c>
      <c r="Q698" s="83"/>
      <c r="R698" s="550"/>
      <c r="S698" s="99"/>
      <c r="T698" s="99"/>
      <c r="U698" s="99"/>
    </row>
    <row r="699" spans="1:21" s="202" customFormat="1" x14ac:dyDescent="0.3">
      <c r="A699" s="884"/>
      <c r="B699" s="881"/>
      <c r="C699" s="503" t="s">
        <v>1871</v>
      </c>
      <c r="D699" s="503" t="s">
        <v>1872</v>
      </c>
      <c r="E699" s="104">
        <v>120</v>
      </c>
      <c r="F699" s="98">
        <v>150</v>
      </c>
      <c r="G699" s="98">
        <v>200</v>
      </c>
      <c r="H699" s="131">
        <v>1.2</v>
      </c>
      <c r="I699" s="98">
        <v>144</v>
      </c>
      <c r="J699" s="98">
        <v>150</v>
      </c>
      <c r="K699" s="98"/>
      <c r="L699" s="98">
        <v>150</v>
      </c>
      <c r="M699" s="83">
        <f t="shared" si="36"/>
        <v>4.1666666666666661</v>
      </c>
      <c r="N699" s="83">
        <f t="shared" si="37"/>
        <v>0</v>
      </c>
      <c r="O699" s="98">
        <v>150</v>
      </c>
      <c r="P699" s="83">
        <f t="shared" si="35"/>
        <v>25</v>
      </c>
      <c r="Q699" s="83"/>
      <c r="R699" s="550"/>
      <c r="S699" s="99"/>
      <c r="T699" s="99"/>
      <c r="U699" s="99"/>
    </row>
    <row r="700" spans="1:21" s="202" customFormat="1" x14ac:dyDescent="0.3">
      <c r="A700" s="884"/>
      <c r="B700" s="881"/>
      <c r="C700" s="503" t="s">
        <v>1873</v>
      </c>
      <c r="D700" s="503" t="s">
        <v>1875</v>
      </c>
      <c r="E700" s="104">
        <v>100</v>
      </c>
      <c r="F700" s="104">
        <v>120</v>
      </c>
      <c r="G700" s="98">
        <v>170</v>
      </c>
      <c r="H700" s="131">
        <v>1.2</v>
      </c>
      <c r="I700" s="98">
        <v>120</v>
      </c>
      <c r="J700" s="98">
        <v>120</v>
      </c>
      <c r="K700" s="98"/>
      <c r="L700" s="98">
        <v>120</v>
      </c>
      <c r="M700" s="83">
        <f t="shared" si="36"/>
        <v>0</v>
      </c>
      <c r="N700" s="83">
        <f t="shared" si="37"/>
        <v>0</v>
      </c>
      <c r="O700" s="98">
        <v>120</v>
      </c>
      <c r="P700" s="83">
        <f t="shared" si="35"/>
        <v>20</v>
      </c>
      <c r="Q700" s="83"/>
      <c r="R700" s="550"/>
      <c r="S700" s="99"/>
      <c r="T700" s="99"/>
      <c r="U700" s="99"/>
    </row>
    <row r="701" spans="1:21" s="202" customFormat="1" ht="37.5" x14ac:dyDescent="0.3">
      <c r="A701" s="885"/>
      <c r="B701" s="882"/>
      <c r="C701" s="503" t="s">
        <v>1875</v>
      </c>
      <c r="D701" s="503" t="s">
        <v>1874</v>
      </c>
      <c r="E701" s="104">
        <v>100</v>
      </c>
      <c r="F701" s="104">
        <v>200</v>
      </c>
      <c r="G701" s="98">
        <v>170</v>
      </c>
      <c r="H701" s="131">
        <v>1.2</v>
      </c>
      <c r="I701" s="98">
        <v>120</v>
      </c>
      <c r="J701" s="98">
        <v>200</v>
      </c>
      <c r="K701" s="98"/>
      <c r="L701" s="98">
        <v>200</v>
      </c>
      <c r="M701" s="83">
        <f t="shared" si="36"/>
        <v>66.666666666666657</v>
      </c>
      <c r="N701" s="83">
        <f t="shared" si="37"/>
        <v>0</v>
      </c>
      <c r="O701" s="98">
        <v>200</v>
      </c>
      <c r="P701" s="83">
        <f t="shared" si="35"/>
        <v>100</v>
      </c>
      <c r="Q701" s="83"/>
      <c r="R701" s="550"/>
      <c r="S701" s="99"/>
      <c r="T701" s="99"/>
      <c r="U701" s="99"/>
    </row>
    <row r="702" spans="1:21" s="202" customFormat="1" ht="37.5" x14ac:dyDescent="0.3">
      <c r="A702" s="500">
        <v>3</v>
      </c>
      <c r="B702" s="503" t="s">
        <v>227</v>
      </c>
      <c r="C702" s="503" t="s">
        <v>1877</v>
      </c>
      <c r="D702" s="503" t="s">
        <v>1878</v>
      </c>
      <c r="E702" s="104">
        <v>100</v>
      </c>
      <c r="F702" s="98">
        <v>120</v>
      </c>
      <c r="G702" s="98">
        <v>170</v>
      </c>
      <c r="H702" s="131">
        <v>1.2</v>
      </c>
      <c r="I702" s="98">
        <v>120</v>
      </c>
      <c r="J702" s="98">
        <v>120</v>
      </c>
      <c r="K702" s="98"/>
      <c r="L702" s="98">
        <v>120</v>
      </c>
      <c r="M702" s="83">
        <f t="shared" si="36"/>
        <v>0</v>
      </c>
      <c r="N702" s="83">
        <f t="shared" si="37"/>
        <v>0</v>
      </c>
      <c r="O702" s="98">
        <v>120</v>
      </c>
      <c r="P702" s="83">
        <f t="shared" si="35"/>
        <v>20</v>
      </c>
      <c r="Q702" s="83"/>
      <c r="R702" s="550"/>
      <c r="S702" s="99"/>
      <c r="T702" s="99"/>
      <c r="U702" s="99"/>
    </row>
    <row r="703" spans="1:21" s="202" customFormat="1" ht="18.75" customHeight="1" x14ac:dyDescent="0.3">
      <c r="A703" s="500">
        <v>4</v>
      </c>
      <c r="B703" s="886" t="s">
        <v>1879</v>
      </c>
      <c r="C703" s="890"/>
      <c r="D703" s="887"/>
      <c r="E703" s="104">
        <v>80</v>
      </c>
      <c r="F703" s="98">
        <v>100</v>
      </c>
      <c r="G703" s="98">
        <v>140</v>
      </c>
      <c r="H703" s="131">
        <v>1.2</v>
      </c>
      <c r="I703" s="98">
        <v>96</v>
      </c>
      <c r="J703" s="98">
        <v>100</v>
      </c>
      <c r="K703" s="98"/>
      <c r="L703" s="98">
        <v>100</v>
      </c>
      <c r="M703" s="83">
        <f t="shared" si="36"/>
        <v>4.1666666666666661</v>
      </c>
      <c r="N703" s="83">
        <f t="shared" si="37"/>
        <v>0</v>
      </c>
      <c r="O703" s="104">
        <v>80</v>
      </c>
      <c r="P703" s="83">
        <f t="shared" si="35"/>
        <v>0</v>
      </c>
      <c r="Q703" s="83"/>
      <c r="R703" s="550"/>
      <c r="S703" s="99"/>
      <c r="T703" s="99"/>
      <c r="U703" s="99"/>
    </row>
    <row r="704" spans="1:21" s="202" customFormat="1" ht="18.75" customHeight="1" x14ac:dyDescent="0.3">
      <c r="A704" s="500">
        <v>5</v>
      </c>
      <c r="B704" s="886" t="s">
        <v>1880</v>
      </c>
      <c r="C704" s="890"/>
      <c r="D704" s="887"/>
      <c r="E704" s="104">
        <v>60</v>
      </c>
      <c r="F704" s="98">
        <v>80</v>
      </c>
      <c r="G704" s="98">
        <v>110</v>
      </c>
      <c r="H704" s="131">
        <v>1.3</v>
      </c>
      <c r="I704" s="98">
        <v>78</v>
      </c>
      <c r="J704" s="98">
        <v>80</v>
      </c>
      <c r="K704" s="98"/>
      <c r="L704" s="98">
        <v>80</v>
      </c>
      <c r="M704" s="83">
        <f t="shared" si="36"/>
        <v>2.5641025641025639</v>
      </c>
      <c r="N704" s="83">
        <f t="shared" si="37"/>
        <v>0</v>
      </c>
      <c r="O704" s="104">
        <v>60</v>
      </c>
      <c r="P704" s="83">
        <f t="shared" si="35"/>
        <v>0</v>
      </c>
      <c r="Q704" s="83"/>
      <c r="R704" s="550"/>
      <c r="S704" s="99"/>
      <c r="T704" s="99"/>
      <c r="U704" s="99"/>
    </row>
    <row r="705" spans="1:21" s="202" customFormat="1" ht="30" customHeight="1" x14ac:dyDescent="0.3">
      <c r="A705" s="504" t="s">
        <v>1843</v>
      </c>
      <c r="B705" s="517" t="s">
        <v>1881</v>
      </c>
      <c r="C705" s="517"/>
      <c r="D705" s="517"/>
      <c r="E705" s="100"/>
      <c r="F705" s="100"/>
      <c r="G705" s="192"/>
      <c r="H705" s="83"/>
      <c r="I705" s="83"/>
      <c r="J705" s="98"/>
      <c r="K705" s="98"/>
      <c r="L705" s="260"/>
      <c r="M705" s="83"/>
      <c r="N705" s="83"/>
      <c r="O705" s="260"/>
      <c r="P705" s="83"/>
      <c r="Q705" s="83"/>
      <c r="R705" s="550"/>
      <c r="S705" s="99"/>
      <c r="T705" s="99"/>
      <c r="U705" s="99"/>
    </row>
    <row r="706" spans="1:21" s="202" customFormat="1" ht="18.75" customHeight="1" x14ac:dyDescent="0.3">
      <c r="A706" s="883">
        <v>1</v>
      </c>
      <c r="B706" s="880" t="s">
        <v>1882</v>
      </c>
      <c r="C706" s="503" t="s">
        <v>1883</v>
      </c>
      <c r="D706" s="503" t="s">
        <v>1884</v>
      </c>
      <c r="E706" s="104">
        <v>80</v>
      </c>
      <c r="F706" s="104">
        <v>200</v>
      </c>
      <c r="G706" s="194">
        <v>500</v>
      </c>
      <c r="H706" s="233">
        <v>2</v>
      </c>
      <c r="I706" s="234">
        <v>160</v>
      </c>
      <c r="J706" s="98">
        <v>300</v>
      </c>
      <c r="K706" s="98"/>
      <c r="L706" s="98">
        <v>300</v>
      </c>
      <c r="M706" s="83">
        <f t="shared" si="36"/>
        <v>87.5</v>
      </c>
      <c r="N706" s="83">
        <f t="shared" si="37"/>
        <v>0</v>
      </c>
      <c r="O706" s="98">
        <v>300</v>
      </c>
      <c r="P706" s="83">
        <f t="shared" si="35"/>
        <v>275</v>
      </c>
      <c r="Q706" s="83"/>
      <c r="R706" s="550"/>
      <c r="S706" s="99"/>
      <c r="T706" s="99"/>
      <c r="U706" s="99"/>
    </row>
    <row r="707" spans="1:21" s="202" customFormat="1" x14ac:dyDescent="0.3">
      <c r="A707" s="884"/>
      <c r="B707" s="881"/>
      <c r="C707" s="503" t="s">
        <v>1884</v>
      </c>
      <c r="D707" s="503" t="s">
        <v>1885</v>
      </c>
      <c r="E707" s="104">
        <v>90</v>
      </c>
      <c r="F707" s="104">
        <v>200</v>
      </c>
      <c r="G707" s="194">
        <v>500</v>
      </c>
      <c r="H707" s="233">
        <v>2</v>
      </c>
      <c r="I707" s="234">
        <v>180</v>
      </c>
      <c r="J707" s="98">
        <v>300</v>
      </c>
      <c r="K707" s="98"/>
      <c r="L707" s="98">
        <v>300</v>
      </c>
      <c r="M707" s="83">
        <f t="shared" si="36"/>
        <v>66.666666666666657</v>
      </c>
      <c r="N707" s="83">
        <f t="shared" si="37"/>
        <v>0</v>
      </c>
      <c r="O707" s="98">
        <v>300</v>
      </c>
      <c r="P707" s="83">
        <f t="shared" si="35"/>
        <v>233.33333333333334</v>
      </c>
      <c r="Q707" s="83"/>
      <c r="R707" s="550"/>
      <c r="S707" s="99"/>
      <c r="T707" s="99"/>
      <c r="U707" s="99"/>
    </row>
    <row r="708" spans="1:21" s="202" customFormat="1" x14ac:dyDescent="0.3">
      <c r="A708" s="884"/>
      <c r="B708" s="881"/>
      <c r="C708" s="503" t="s">
        <v>1885</v>
      </c>
      <c r="D708" s="503" t="s">
        <v>1886</v>
      </c>
      <c r="E708" s="104">
        <v>100</v>
      </c>
      <c r="F708" s="104">
        <v>200</v>
      </c>
      <c r="G708" s="194">
        <v>500</v>
      </c>
      <c r="H708" s="233">
        <v>2</v>
      </c>
      <c r="I708" s="234">
        <v>200</v>
      </c>
      <c r="J708" s="98">
        <v>300</v>
      </c>
      <c r="K708" s="98"/>
      <c r="L708" s="98">
        <v>300</v>
      </c>
      <c r="M708" s="83">
        <f t="shared" si="36"/>
        <v>50</v>
      </c>
      <c r="N708" s="83">
        <f t="shared" si="37"/>
        <v>0</v>
      </c>
      <c r="O708" s="98">
        <v>300</v>
      </c>
      <c r="P708" s="83">
        <f t="shared" si="35"/>
        <v>200</v>
      </c>
      <c r="Q708" s="83"/>
      <c r="R708" s="550"/>
      <c r="S708" s="99"/>
      <c r="T708" s="99"/>
      <c r="U708" s="99"/>
    </row>
    <row r="709" spans="1:21" s="202" customFormat="1" ht="22.5" customHeight="1" x14ac:dyDescent="0.3">
      <c r="A709" s="884"/>
      <c r="B709" s="881"/>
      <c r="C709" s="503" t="s">
        <v>1886</v>
      </c>
      <c r="D709" s="503" t="s">
        <v>1887</v>
      </c>
      <c r="E709" s="104">
        <v>90</v>
      </c>
      <c r="F709" s="104">
        <v>200</v>
      </c>
      <c r="G709" s="194">
        <v>500</v>
      </c>
      <c r="H709" s="233">
        <v>2</v>
      </c>
      <c r="I709" s="234">
        <v>180</v>
      </c>
      <c r="J709" s="98">
        <v>300</v>
      </c>
      <c r="K709" s="98"/>
      <c r="L709" s="98">
        <v>300</v>
      </c>
      <c r="M709" s="83">
        <f t="shared" si="36"/>
        <v>66.666666666666657</v>
      </c>
      <c r="N709" s="83">
        <f t="shared" si="37"/>
        <v>0</v>
      </c>
      <c r="O709" s="98">
        <v>300</v>
      </c>
      <c r="P709" s="83">
        <f t="shared" si="35"/>
        <v>233.33333333333334</v>
      </c>
      <c r="Q709" s="83"/>
      <c r="R709" s="550"/>
      <c r="S709" s="99"/>
      <c r="T709" s="99"/>
      <c r="U709" s="99"/>
    </row>
    <row r="710" spans="1:21" s="202" customFormat="1" ht="22.5" customHeight="1" x14ac:dyDescent="0.3">
      <c r="A710" s="885"/>
      <c r="B710" s="882"/>
      <c r="C710" s="503" t="s">
        <v>1887</v>
      </c>
      <c r="D710" s="503" t="s">
        <v>1888</v>
      </c>
      <c r="E710" s="104">
        <v>80</v>
      </c>
      <c r="F710" s="104">
        <v>200</v>
      </c>
      <c r="G710" s="194">
        <v>500</v>
      </c>
      <c r="H710" s="233">
        <v>2</v>
      </c>
      <c r="I710" s="234">
        <v>160</v>
      </c>
      <c r="J710" s="98">
        <v>300</v>
      </c>
      <c r="K710" s="98"/>
      <c r="L710" s="98">
        <v>300</v>
      </c>
      <c r="M710" s="83">
        <f t="shared" si="36"/>
        <v>87.5</v>
      </c>
      <c r="N710" s="83">
        <f t="shared" si="37"/>
        <v>0</v>
      </c>
      <c r="O710" s="98">
        <v>300</v>
      </c>
      <c r="P710" s="83">
        <f t="shared" si="35"/>
        <v>275</v>
      </c>
      <c r="Q710" s="83"/>
      <c r="R710" s="550"/>
      <c r="S710" s="99"/>
      <c r="T710" s="99"/>
      <c r="U710" s="99"/>
    </row>
    <row r="711" spans="1:21" s="202" customFormat="1" ht="22.5" customHeight="1" x14ac:dyDescent="0.3">
      <c r="A711" s="883">
        <v>2</v>
      </c>
      <c r="B711" s="880" t="s">
        <v>1889</v>
      </c>
      <c r="C711" s="503" t="s">
        <v>1888</v>
      </c>
      <c r="D711" s="503" t="s">
        <v>1890</v>
      </c>
      <c r="E711" s="104">
        <v>130</v>
      </c>
      <c r="F711" s="104">
        <v>200</v>
      </c>
      <c r="G711" s="194">
        <v>1000</v>
      </c>
      <c r="H711" s="233">
        <v>2</v>
      </c>
      <c r="I711" s="234">
        <v>260</v>
      </c>
      <c r="J711" s="98">
        <v>600</v>
      </c>
      <c r="K711" s="98"/>
      <c r="L711" s="260">
        <v>400</v>
      </c>
      <c r="M711" s="83">
        <f t="shared" si="36"/>
        <v>53.846153846153847</v>
      </c>
      <c r="N711" s="83">
        <f t="shared" si="37"/>
        <v>-33.333333333333329</v>
      </c>
      <c r="O711" s="260">
        <v>400</v>
      </c>
      <c r="P711" s="83">
        <f t="shared" si="35"/>
        <v>207.69230769230771</v>
      </c>
      <c r="Q711" s="83"/>
      <c r="R711" s="550"/>
      <c r="S711" s="99"/>
      <c r="T711" s="99"/>
      <c r="U711" s="99"/>
    </row>
    <row r="712" spans="1:21" s="202" customFormat="1" x14ac:dyDescent="0.3">
      <c r="A712" s="884"/>
      <c r="B712" s="881"/>
      <c r="C712" s="503" t="s">
        <v>1891</v>
      </c>
      <c r="D712" s="503" t="s">
        <v>1892</v>
      </c>
      <c r="E712" s="104">
        <v>130</v>
      </c>
      <c r="F712" s="104">
        <v>400</v>
      </c>
      <c r="G712" s="194">
        <v>1200</v>
      </c>
      <c r="H712" s="233">
        <v>2.2000000000000002</v>
      </c>
      <c r="I712" s="234">
        <v>286</v>
      </c>
      <c r="J712" s="98">
        <v>720</v>
      </c>
      <c r="K712" s="98"/>
      <c r="L712" s="260">
        <v>500</v>
      </c>
      <c r="M712" s="83">
        <f t="shared" si="36"/>
        <v>74.825174825174827</v>
      </c>
      <c r="N712" s="83">
        <f t="shared" si="37"/>
        <v>-30.555555555555557</v>
      </c>
      <c r="O712" s="260">
        <v>500</v>
      </c>
      <c r="P712" s="83">
        <f t="shared" si="35"/>
        <v>284.61538461538464</v>
      </c>
      <c r="Q712" s="83"/>
      <c r="R712" s="550"/>
      <c r="S712" s="99"/>
      <c r="T712" s="99"/>
      <c r="U712" s="99"/>
    </row>
    <row r="713" spans="1:21" s="202" customFormat="1" ht="37.5" x14ac:dyDescent="0.3">
      <c r="A713" s="884"/>
      <c r="B713" s="882"/>
      <c r="C713" s="503" t="s">
        <v>1892</v>
      </c>
      <c r="D713" s="503" t="s">
        <v>1893</v>
      </c>
      <c r="E713" s="104">
        <v>130</v>
      </c>
      <c r="F713" s="104">
        <v>300</v>
      </c>
      <c r="G713" s="194">
        <v>1100</v>
      </c>
      <c r="H713" s="233">
        <v>1.7</v>
      </c>
      <c r="I713" s="234">
        <v>221</v>
      </c>
      <c r="J713" s="98">
        <v>660</v>
      </c>
      <c r="K713" s="98"/>
      <c r="L713" s="260">
        <v>450</v>
      </c>
      <c r="M713" s="83">
        <f t="shared" si="36"/>
        <v>103.61990950226246</v>
      </c>
      <c r="N713" s="83">
        <f t="shared" si="37"/>
        <v>-31.818181818181817</v>
      </c>
      <c r="O713" s="260">
        <v>450</v>
      </c>
      <c r="P713" s="83">
        <f t="shared" si="35"/>
        <v>246.15384615384616</v>
      </c>
      <c r="Q713" s="83"/>
      <c r="R713" s="550"/>
      <c r="S713" s="99"/>
      <c r="T713" s="99"/>
      <c r="U713" s="99"/>
    </row>
    <row r="714" spans="1:21" s="202" customFormat="1" ht="75" x14ac:dyDescent="0.3">
      <c r="A714" s="885"/>
      <c r="B714" s="503" t="s">
        <v>1889</v>
      </c>
      <c r="C714" s="503" t="s">
        <v>1894</v>
      </c>
      <c r="D714" s="503" t="s">
        <v>1854</v>
      </c>
      <c r="E714" s="104">
        <v>80</v>
      </c>
      <c r="F714" s="98">
        <v>180</v>
      </c>
      <c r="G714" s="194">
        <v>250</v>
      </c>
      <c r="H714" s="233">
        <v>1.9</v>
      </c>
      <c r="I714" s="234">
        <v>152</v>
      </c>
      <c r="J714" s="98">
        <v>150</v>
      </c>
      <c r="K714" s="98"/>
      <c r="L714" s="98">
        <v>150</v>
      </c>
      <c r="M714" s="83">
        <f t="shared" si="36"/>
        <v>-1.3157894736842104</v>
      </c>
      <c r="N714" s="83">
        <f t="shared" si="37"/>
        <v>0</v>
      </c>
      <c r="O714" s="98">
        <v>150</v>
      </c>
      <c r="P714" s="83">
        <f t="shared" si="35"/>
        <v>87.5</v>
      </c>
      <c r="Q714" s="83"/>
      <c r="R714" s="550"/>
      <c r="S714" s="99"/>
      <c r="T714" s="99"/>
      <c r="U714" s="99"/>
    </row>
    <row r="715" spans="1:21" s="202" customFormat="1" ht="37.5" customHeight="1" x14ac:dyDescent="0.3">
      <c r="A715" s="883">
        <v>3</v>
      </c>
      <c r="B715" s="880" t="s">
        <v>1895</v>
      </c>
      <c r="C715" s="503" t="s">
        <v>1896</v>
      </c>
      <c r="D715" s="503" t="s">
        <v>1897</v>
      </c>
      <c r="E715" s="104">
        <v>80</v>
      </c>
      <c r="F715" s="104">
        <v>200</v>
      </c>
      <c r="G715" s="194">
        <v>500</v>
      </c>
      <c r="H715" s="233">
        <v>1.6</v>
      </c>
      <c r="I715" s="234">
        <v>128</v>
      </c>
      <c r="J715" s="98">
        <v>300</v>
      </c>
      <c r="K715" s="98"/>
      <c r="L715" s="260">
        <v>250</v>
      </c>
      <c r="M715" s="83">
        <f t="shared" si="36"/>
        <v>95.3125</v>
      </c>
      <c r="N715" s="83">
        <f t="shared" si="37"/>
        <v>-16.666666666666664</v>
      </c>
      <c r="O715" s="260">
        <v>250</v>
      </c>
      <c r="P715" s="83">
        <f t="shared" si="35"/>
        <v>212.5</v>
      </c>
      <c r="Q715" s="83"/>
      <c r="R715" s="550"/>
      <c r="S715" s="99"/>
      <c r="T715" s="99"/>
      <c r="U715" s="99"/>
    </row>
    <row r="716" spans="1:21" s="202" customFormat="1" ht="37.5" x14ac:dyDescent="0.3">
      <c r="A716" s="884"/>
      <c r="B716" s="881"/>
      <c r="C716" s="503" t="s">
        <v>1897</v>
      </c>
      <c r="D716" s="503" t="s">
        <v>1898</v>
      </c>
      <c r="E716" s="104">
        <v>120</v>
      </c>
      <c r="F716" s="104">
        <v>250</v>
      </c>
      <c r="G716" s="194">
        <v>500</v>
      </c>
      <c r="H716" s="233">
        <v>1.7</v>
      </c>
      <c r="I716" s="234">
        <v>204</v>
      </c>
      <c r="J716" s="98">
        <v>300</v>
      </c>
      <c r="K716" s="98"/>
      <c r="L716" s="98">
        <v>300</v>
      </c>
      <c r="M716" s="83">
        <f t="shared" si="36"/>
        <v>47.058823529411761</v>
      </c>
      <c r="N716" s="83">
        <f t="shared" si="37"/>
        <v>0</v>
      </c>
      <c r="O716" s="98">
        <v>300</v>
      </c>
      <c r="P716" s="83">
        <f t="shared" ref="P716:P779" si="38">(O716-E716)/E716*100</f>
        <v>150</v>
      </c>
      <c r="Q716" s="83"/>
      <c r="R716" s="550"/>
      <c r="S716" s="99"/>
      <c r="T716" s="99"/>
      <c r="U716" s="99"/>
    </row>
    <row r="717" spans="1:21" s="202" customFormat="1" x14ac:dyDescent="0.3">
      <c r="A717" s="884"/>
      <c r="B717" s="881"/>
      <c r="C717" s="503" t="s">
        <v>1898</v>
      </c>
      <c r="D717" s="503" t="s">
        <v>1899</v>
      </c>
      <c r="E717" s="104">
        <v>110</v>
      </c>
      <c r="F717" s="104">
        <v>350</v>
      </c>
      <c r="G717" s="194">
        <v>750</v>
      </c>
      <c r="H717" s="233">
        <v>2.5</v>
      </c>
      <c r="I717" s="234">
        <v>275</v>
      </c>
      <c r="J717" s="98">
        <v>450</v>
      </c>
      <c r="K717" s="98"/>
      <c r="L717" s="260">
        <v>350</v>
      </c>
      <c r="M717" s="83">
        <f t="shared" si="36"/>
        <v>27.27272727272727</v>
      </c>
      <c r="N717" s="83">
        <f t="shared" si="37"/>
        <v>-22.222222222222221</v>
      </c>
      <c r="O717" s="260">
        <v>350</v>
      </c>
      <c r="P717" s="83">
        <f t="shared" si="38"/>
        <v>218.18181818181816</v>
      </c>
      <c r="Q717" s="83"/>
      <c r="R717" s="550"/>
      <c r="S717" s="99"/>
      <c r="T717" s="99"/>
      <c r="U717" s="99"/>
    </row>
    <row r="718" spans="1:21" s="202" customFormat="1" ht="37.5" x14ac:dyDescent="0.3">
      <c r="A718" s="885"/>
      <c r="B718" s="882"/>
      <c r="C718" s="503" t="s">
        <v>1899</v>
      </c>
      <c r="D718" s="503" t="s">
        <v>1900</v>
      </c>
      <c r="E718" s="104">
        <v>90</v>
      </c>
      <c r="F718" s="104">
        <v>200</v>
      </c>
      <c r="G718" s="194">
        <v>300</v>
      </c>
      <c r="H718" s="233">
        <v>2.5</v>
      </c>
      <c r="I718" s="234">
        <v>225</v>
      </c>
      <c r="J718" s="98">
        <v>200</v>
      </c>
      <c r="K718" s="98"/>
      <c r="L718" s="98">
        <v>200</v>
      </c>
      <c r="M718" s="83">
        <f t="shared" si="36"/>
        <v>-11.111111111111111</v>
      </c>
      <c r="N718" s="83">
        <f t="shared" si="37"/>
        <v>0</v>
      </c>
      <c r="O718" s="98">
        <v>200</v>
      </c>
      <c r="P718" s="83">
        <f t="shared" si="38"/>
        <v>122.22222222222223</v>
      </c>
      <c r="Q718" s="83"/>
      <c r="R718" s="550"/>
      <c r="S718" s="99"/>
      <c r="T718" s="99"/>
      <c r="U718" s="99"/>
    </row>
    <row r="719" spans="1:21" s="202" customFormat="1" x14ac:dyDescent="0.3">
      <c r="A719" s="500">
        <v>4</v>
      </c>
      <c r="B719" s="503" t="s">
        <v>1901</v>
      </c>
      <c r="C719" s="503" t="s">
        <v>1902</v>
      </c>
      <c r="D719" s="503" t="s">
        <v>1903</v>
      </c>
      <c r="E719" s="104">
        <v>80</v>
      </c>
      <c r="F719" s="98">
        <v>140</v>
      </c>
      <c r="G719" s="194">
        <v>200</v>
      </c>
      <c r="H719" s="233">
        <v>1.6</v>
      </c>
      <c r="I719" s="234">
        <v>128</v>
      </c>
      <c r="J719" s="98">
        <v>140</v>
      </c>
      <c r="K719" s="98"/>
      <c r="L719" s="98">
        <v>140</v>
      </c>
      <c r="M719" s="83">
        <f t="shared" si="36"/>
        <v>9.375</v>
      </c>
      <c r="N719" s="83">
        <f t="shared" si="37"/>
        <v>0</v>
      </c>
      <c r="O719" s="98">
        <v>140</v>
      </c>
      <c r="P719" s="83">
        <f t="shared" si="38"/>
        <v>75</v>
      </c>
      <c r="Q719" s="83"/>
      <c r="R719" s="550"/>
      <c r="S719" s="99"/>
      <c r="T719" s="99"/>
      <c r="U719" s="99"/>
    </row>
    <row r="720" spans="1:21" s="202" customFormat="1" x14ac:dyDescent="0.3">
      <c r="A720" s="500">
        <v>5</v>
      </c>
      <c r="B720" s="503" t="s">
        <v>1904</v>
      </c>
      <c r="C720" s="503" t="s">
        <v>1905</v>
      </c>
      <c r="D720" s="503" t="s">
        <v>1906</v>
      </c>
      <c r="E720" s="104">
        <v>70</v>
      </c>
      <c r="F720" s="98">
        <v>90</v>
      </c>
      <c r="G720" s="194">
        <v>125</v>
      </c>
      <c r="H720" s="233">
        <v>1.5</v>
      </c>
      <c r="I720" s="234">
        <v>105</v>
      </c>
      <c r="J720" s="98">
        <v>90</v>
      </c>
      <c r="K720" s="98"/>
      <c r="L720" s="98">
        <v>90</v>
      </c>
      <c r="M720" s="83">
        <f t="shared" si="36"/>
        <v>-14.285714285714285</v>
      </c>
      <c r="N720" s="83">
        <f t="shared" si="37"/>
        <v>0</v>
      </c>
      <c r="O720" s="98">
        <v>90</v>
      </c>
      <c r="P720" s="83">
        <f t="shared" si="38"/>
        <v>28.571428571428569</v>
      </c>
      <c r="Q720" s="83"/>
      <c r="R720" s="550"/>
      <c r="S720" s="99"/>
      <c r="T720" s="99"/>
      <c r="U720" s="99"/>
    </row>
    <row r="721" spans="1:21" s="202" customFormat="1" x14ac:dyDescent="0.3">
      <c r="A721" s="883">
        <v>6</v>
      </c>
      <c r="B721" s="880" t="s">
        <v>1020</v>
      </c>
      <c r="C721" s="503" t="s">
        <v>1907</v>
      </c>
      <c r="D721" s="503" t="s">
        <v>1908</v>
      </c>
      <c r="E721" s="104">
        <v>70</v>
      </c>
      <c r="F721" s="98">
        <v>90</v>
      </c>
      <c r="G721" s="194">
        <v>125</v>
      </c>
      <c r="H721" s="233">
        <v>1.2</v>
      </c>
      <c r="I721" s="234">
        <v>84</v>
      </c>
      <c r="J721" s="98">
        <v>90</v>
      </c>
      <c r="K721" s="98"/>
      <c r="L721" s="98">
        <v>90</v>
      </c>
      <c r="M721" s="83">
        <f t="shared" si="36"/>
        <v>7.1428571428571423</v>
      </c>
      <c r="N721" s="83">
        <f t="shared" si="37"/>
        <v>0</v>
      </c>
      <c r="O721" s="98">
        <v>90</v>
      </c>
      <c r="P721" s="83">
        <f t="shared" si="38"/>
        <v>28.571428571428569</v>
      </c>
      <c r="Q721" s="83"/>
      <c r="R721" s="550"/>
      <c r="S721" s="99"/>
      <c r="T721" s="99"/>
      <c r="U721" s="99"/>
    </row>
    <row r="722" spans="1:21" s="202" customFormat="1" x14ac:dyDescent="0.3">
      <c r="A722" s="885"/>
      <c r="B722" s="882"/>
      <c r="C722" s="503" t="s">
        <v>1909</v>
      </c>
      <c r="D722" s="503" t="s">
        <v>1910</v>
      </c>
      <c r="E722" s="104">
        <v>80</v>
      </c>
      <c r="F722" s="98">
        <v>90</v>
      </c>
      <c r="G722" s="194">
        <v>125</v>
      </c>
      <c r="H722" s="233">
        <v>2.1</v>
      </c>
      <c r="I722" s="234">
        <v>168</v>
      </c>
      <c r="J722" s="98">
        <v>90</v>
      </c>
      <c r="K722" s="98"/>
      <c r="L722" s="98">
        <v>90</v>
      </c>
      <c r="M722" s="83">
        <f t="shared" si="36"/>
        <v>-46.428571428571431</v>
      </c>
      <c r="N722" s="83">
        <f t="shared" si="37"/>
        <v>0</v>
      </c>
      <c r="O722" s="98">
        <v>90</v>
      </c>
      <c r="P722" s="83">
        <f t="shared" si="38"/>
        <v>12.5</v>
      </c>
      <c r="Q722" s="83"/>
      <c r="R722" s="550"/>
      <c r="S722" s="99"/>
      <c r="T722" s="99"/>
      <c r="U722" s="99"/>
    </row>
    <row r="723" spans="1:21" s="202" customFormat="1" ht="37.5" x14ac:dyDescent="0.3">
      <c r="A723" s="500">
        <v>7</v>
      </c>
      <c r="B723" s="503" t="s">
        <v>1911</v>
      </c>
      <c r="C723" s="503" t="s">
        <v>1912</v>
      </c>
      <c r="D723" s="503" t="s">
        <v>1913</v>
      </c>
      <c r="E723" s="104">
        <v>70</v>
      </c>
      <c r="F723" s="98">
        <v>90</v>
      </c>
      <c r="G723" s="194">
        <v>125</v>
      </c>
      <c r="H723" s="233">
        <v>1.1000000000000001</v>
      </c>
      <c r="I723" s="234">
        <v>77</v>
      </c>
      <c r="J723" s="98">
        <v>90</v>
      </c>
      <c r="K723" s="98"/>
      <c r="L723" s="98">
        <v>90</v>
      </c>
      <c r="M723" s="83">
        <f t="shared" ref="M723:M786" si="39">(L723-I723)/I723*100</f>
        <v>16.883116883116884</v>
      </c>
      <c r="N723" s="83">
        <f t="shared" si="37"/>
        <v>0</v>
      </c>
      <c r="O723" s="98">
        <v>90</v>
      </c>
      <c r="P723" s="83">
        <f t="shared" si="38"/>
        <v>28.571428571428569</v>
      </c>
      <c r="Q723" s="83"/>
      <c r="R723" s="550"/>
      <c r="S723" s="99"/>
      <c r="T723" s="99"/>
      <c r="U723" s="99"/>
    </row>
    <row r="724" spans="1:21" s="202" customFormat="1" ht="37.5" x14ac:dyDescent="0.3">
      <c r="A724" s="500">
        <v>8</v>
      </c>
      <c r="B724" s="503" t="s">
        <v>1914</v>
      </c>
      <c r="C724" s="503" t="s">
        <v>1912</v>
      </c>
      <c r="D724" s="503" t="s">
        <v>1915</v>
      </c>
      <c r="E724" s="104">
        <v>70</v>
      </c>
      <c r="F724" s="98">
        <v>90</v>
      </c>
      <c r="G724" s="194">
        <v>125</v>
      </c>
      <c r="H724" s="233">
        <v>1.1000000000000001</v>
      </c>
      <c r="I724" s="234">
        <v>77</v>
      </c>
      <c r="J724" s="98">
        <v>90</v>
      </c>
      <c r="K724" s="98"/>
      <c r="L724" s="98">
        <v>90</v>
      </c>
      <c r="M724" s="83">
        <f t="shared" si="39"/>
        <v>16.883116883116884</v>
      </c>
      <c r="N724" s="83">
        <f t="shared" ref="N724:N786" si="40">(L724-J724)/J724*100</f>
        <v>0</v>
      </c>
      <c r="O724" s="98">
        <v>90</v>
      </c>
      <c r="P724" s="83">
        <f t="shared" si="38"/>
        <v>28.571428571428569</v>
      </c>
      <c r="Q724" s="83"/>
      <c r="R724" s="550"/>
      <c r="S724" s="99"/>
      <c r="T724" s="99"/>
      <c r="U724" s="99"/>
    </row>
    <row r="725" spans="1:21" s="202" customFormat="1" ht="37.5" x14ac:dyDescent="0.3">
      <c r="A725" s="500">
        <v>9</v>
      </c>
      <c r="B725" s="503" t="s">
        <v>1916</v>
      </c>
      <c r="C725" s="503" t="s">
        <v>1912</v>
      </c>
      <c r="D725" s="503" t="s">
        <v>1917</v>
      </c>
      <c r="E725" s="104">
        <v>70</v>
      </c>
      <c r="F725" s="98">
        <v>90</v>
      </c>
      <c r="G725" s="194">
        <v>125</v>
      </c>
      <c r="H725" s="233">
        <v>1.1000000000000001</v>
      </c>
      <c r="I725" s="234">
        <v>77</v>
      </c>
      <c r="J725" s="98">
        <v>90</v>
      </c>
      <c r="K725" s="98"/>
      <c r="L725" s="98">
        <v>90</v>
      </c>
      <c r="M725" s="83">
        <f t="shared" si="39"/>
        <v>16.883116883116884</v>
      </c>
      <c r="N725" s="83">
        <f t="shared" si="40"/>
        <v>0</v>
      </c>
      <c r="O725" s="98">
        <v>90</v>
      </c>
      <c r="P725" s="83">
        <f t="shared" si="38"/>
        <v>28.571428571428569</v>
      </c>
      <c r="Q725" s="83"/>
      <c r="R725" s="550"/>
      <c r="S725" s="99"/>
      <c r="T725" s="99"/>
      <c r="U725" s="99"/>
    </row>
    <row r="726" spans="1:21" s="202" customFormat="1" ht="37.5" x14ac:dyDescent="0.3">
      <c r="A726" s="500">
        <v>10</v>
      </c>
      <c r="B726" s="503" t="s">
        <v>1918</v>
      </c>
      <c r="C726" s="503" t="s">
        <v>1912</v>
      </c>
      <c r="D726" s="503" t="s">
        <v>1919</v>
      </c>
      <c r="E726" s="104">
        <v>70</v>
      </c>
      <c r="F726" s="98">
        <v>90</v>
      </c>
      <c r="G726" s="194">
        <v>125</v>
      </c>
      <c r="H726" s="233">
        <v>1.1000000000000001</v>
      </c>
      <c r="I726" s="234">
        <v>77</v>
      </c>
      <c r="J726" s="98">
        <v>90</v>
      </c>
      <c r="K726" s="98"/>
      <c r="L726" s="98">
        <v>90</v>
      </c>
      <c r="M726" s="83">
        <f t="shared" si="39"/>
        <v>16.883116883116884</v>
      </c>
      <c r="N726" s="83">
        <f t="shared" si="40"/>
        <v>0</v>
      </c>
      <c r="O726" s="98">
        <v>90</v>
      </c>
      <c r="P726" s="83">
        <f t="shared" si="38"/>
        <v>28.571428571428569</v>
      </c>
      <c r="Q726" s="83"/>
      <c r="R726" s="550"/>
      <c r="S726" s="99"/>
      <c r="T726" s="99"/>
      <c r="U726" s="99"/>
    </row>
    <row r="727" spans="1:21" s="202" customFormat="1" ht="75" x14ac:dyDescent="0.3">
      <c r="A727" s="500">
        <v>11</v>
      </c>
      <c r="B727" s="503" t="s">
        <v>1920</v>
      </c>
      <c r="C727" s="503" t="s">
        <v>1912</v>
      </c>
      <c r="D727" s="503" t="s">
        <v>1921</v>
      </c>
      <c r="E727" s="104">
        <v>70</v>
      </c>
      <c r="F727" s="98">
        <v>90</v>
      </c>
      <c r="G727" s="194">
        <v>125</v>
      </c>
      <c r="H727" s="233">
        <v>1.1000000000000001</v>
      </c>
      <c r="I727" s="234">
        <v>77</v>
      </c>
      <c r="J727" s="98">
        <v>90</v>
      </c>
      <c r="K727" s="98"/>
      <c r="L727" s="98">
        <v>90</v>
      </c>
      <c r="M727" s="83">
        <f t="shared" si="39"/>
        <v>16.883116883116884</v>
      </c>
      <c r="N727" s="83">
        <f t="shared" si="40"/>
        <v>0</v>
      </c>
      <c r="O727" s="98">
        <v>90</v>
      </c>
      <c r="P727" s="83">
        <f t="shared" si="38"/>
        <v>28.571428571428569</v>
      </c>
      <c r="Q727" s="83"/>
      <c r="R727" s="550"/>
      <c r="S727" s="99"/>
      <c r="T727" s="99"/>
      <c r="U727" s="99"/>
    </row>
    <row r="728" spans="1:21" s="202" customFormat="1" ht="18.75" customHeight="1" x14ac:dyDescent="0.3">
      <c r="A728" s="500">
        <v>12</v>
      </c>
      <c r="B728" s="886" t="s">
        <v>1922</v>
      </c>
      <c r="C728" s="890"/>
      <c r="D728" s="887"/>
      <c r="E728" s="104">
        <v>50</v>
      </c>
      <c r="F728" s="98">
        <v>70</v>
      </c>
      <c r="G728" s="194">
        <v>100</v>
      </c>
      <c r="H728" s="233">
        <v>1.1000000000000001</v>
      </c>
      <c r="I728" s="234">
        <v>55.000000000000007</v>
      </c>
      <c r="J728" s="98">
        <v>70</v>
      </c>
      <c r="K728" s="98"/>
      <c r="L728" s="98">
        <v>70</v>
      </c>
      <c r="M728" s="83">
        <f t="shared" si="39"/>
        <v>27.272727272727256</v>
      </c>
      <c r="N728" s="83">
        <f t="shared" si="40"/>
        <v>0</v>
      </c>
      <c r="O728" s="98">
        <v>70</v>
      </c>
      <c r="P728" s="83">
        <f t="shared" si="38"/>
        <v>40</v>
      </c>
      <c r="Q728" s="83"/>
      <c r="R728" s="550"/>
      <c r="S728" s="99"/>
      <c r="T728" s="99"/>
      <c r="U728" s="99"/>
    </row>
    <row r="729" spans="1:21" s="202" customFormat="1" ht="18.75" customHeight="1" x14ac:dyDescent="0.3">
      <c r="A729" s="500">
        <v>13</v>
      </c>
      <c r="B729" s="886" t="s">
        <v>1879</v>
      </c>
      <c r="C729" s="890"/>
      <c r="D729" s="887"/>
      <c r="E729" s="104">
        <v>60</v>
      </c>
      <c r="F729" s="98">
        <v>70</v>
      </c>
      <c r="G729" s="194">
        <v>100</v>
      </c>
      <c r="H729" s="233">
        <v>2.8</v>
      </c>
      <c r="I729" s="234">
        <v>168</v>
      </c>
      <c r="J729" s="98">
        <v>70</v>
      </c>
      <c r="K729" s="98"/>
      <c r="L729" s="98">
        <v>70</v>
      </c>
      <c r="M729" s="83">
        <f t="shared" si="39"/>
        <v>-58.333333333333336</v>
      </c>
      <c r="N729" s="83">
        <f t="shared" si="40"/>
        <v>0</v>
      </c>
      <c r="O729" s="104">
        <v>60</v>
      </c>
      <c r="P729" s="83">
        <f t="shared" si="38"/>
        <v>0</v>
      </c>
      <c r="Q729" s="83"/>
      <c r="R729" s="550"/>
      <c r="S729" s="99"/>
      <c r="T729" s="99"/>
      <c r="U729" s="99"/>
    </row>
    <row r="730" spans="1:21" s="202" customFormat="1" ht="18.75" customHeight="1" x14ac:dyDescent="0.3">
      <c r="A730" s="500">
        <v>14</v>
      </c>
      <c r="B730" s="886" t="s">
        <v>1880</v>
      </c>
      <c r="C730" s="890"/>
      <c r="D730" s="887"/>
      <c r="E730" s="104">
        <v>50</v>
      </c>
      <c r="F730" s="98">
        <v>70</v>
      </c>
      <c r="G730" s="194">
        <v>100</v>
      </c>
      <c r="H730" s="233">
        <v>2.4</v>
      </c>
      <c r="I730" s="234">
        <v>120</v>
      </c>
      <c r="J730" s="98">
        <v>70</v>
      </c>
      <c r="K730" s="98"/>
      <c r="L730" s="98">
        <v>70</v>
      </c>
      <c r="M730" s="83">
        <f t="shared" si="39"/>
        <v>-41.666666666666671</v>
      </c>
      <c r="N730" s="83">
        <f t="shared" si="40"/>
        <v>0</v>
      </c>
      <c r="O730" s="104">
        <v>50</v>
      </c>
      <c r="P730" s="83">
        <f t="shared" si="38"/>
        <v>0</v>
      </c>
      <c r="Q730" s="83"/>
      <c r="R730" s="550"/>
      <c r="S730" s="99"/>
      <c r="T730" s="99"/>
      <c r="U730" s="99"/>
    </row>
    <row r="731" spans="1:21" s="202" customFormat="1" ht="23.25" customHeight="1" x14ac:dyDescent="0.3">
      <c r="A731" s="504" t="s">
        <v>1844</v>
      </c>
      <c r="B731" s="517" t="s">
        <v>1923</v>
      </c>
      <c r="C731" s="517"/>
      <c r="D731" s="517"/>
      <c r="E731" s="100"/>
      <c r="F731" s="100"/>
      <c r="G731" s="192"/>
      <c r="H731" s="83"/>
      <c r="I731" s="83"/>
      <c r="J731" s="98"/>
      <c r="K731" s="98"/>
      <c r="L731" s="98"/>
      <c r="M731" s="83"/>
      <c r="N731" s="83"/>
      <c r="O731" s="98"/>
      <c r="P731" s="83"/>
      <c r="Q731" s="83"/>
      <c r="R731" s="550"/>
      <c r="S731" s="99"/>
      <c r="T731" s="99"/>
      <c r="U731" s="99"/>
    </row>
    <row r="732" spans="1:21" s="202" customFormat="1" x14ac:dyDescent="0.3">
      <c r="A732" s="901">
        <v>1</v>
      </c>
      <c r="B732" s="900" t="s">
        <v>735</v>
      </c>
      <c r="C732" s="503" t="s">
        <v>1924</v>
      </c>
      <c r="D732" s="503" t="s">
        <v>1925</v>
      </c>
      <c r="E732" s="104">
        <v>120</v>
      </c>
      <c r="F732" s="98">
        <v>210</v>
      </c>
      <c r="G732" s="194">
        <v>300</v>
      </c>
      <c r="H732" s="131">
        <v>1.8</v>
      </c>
      <c r="I732" s="104">
        <v>216</v>
      </c>
      <c r="J732" s="98">
        <v>210</v>
      </c>
      <c r="K732" s="98"/>
      <c r="L732" s="98">
        <v>210</v>
      </c>
      <c r="M732" s="83">
        <f t="shared" si="39"/>
        <v>-2.7777777777777777</v>
      </c>
      <c r="N732" s="83">
        <f t="shared" si="40"/>
        <v>0</v>
      </c>
      <c r="O732" s="98">
        <v>210</v>
      </c>
      <c r="P732" s="83">
        <f t="shared" si="38"/>
        <v>75</v>
      </c>
      <c r="Q732" s="83"/>
      <c r="R732" s="550"/>
      <c r="S732" s="99"/>
      <c r="T732" s="99"/>
      <c r="U732" s="99"/>
    </row>
    <row r="733" spans="1:21" s="202" customFormat="1" x14ac:dyDescent="0.3">
      <c r="A733" s="901"/>
      <c r="B733" s="900"/>
      <c r="C733" s="503" t="s">
        <v>1926</v>
      </c>
      <c r="D733" s="503" t="s">
        <v>1927</v>
      </c>
      <c r="E733" s="104">
        <v>100</v>
      </c>
      <c r="F733" s="98">
        <v>210</v>
      </c>
      <c r="G733" s="194">
        <v>300</v>
      </c>
      <c r="H733" s="131">
        <v>1.8</v>
      </c>
      <c r="I733" s="104">
        <v>180</v>
      </c>
      <c r="J733" s="98">
        <v>210</v>
      </c>
      <c r="K733" s="98"/>
      <c r="L733" s="98">
        <v>210</v>
      </c>
      <c r="M733" s="83">
        <f t="shared" si="39"/>
        <v>16.666666666666664</v>
      </c>
      <c r="N733" s="83">
        <f t="shared" si="40"/>
        <v>0</v>
      </c>
      <c r="O733" s="98">
        <v>210</v>
      </c>
      <c r="P733" s="83">
        <f t="shared" si="38"/>
        <v>110.00000000000001</v>
      </c>
      <c r="Q733" s="83"/>
      <c r="R733" s="550"/>
      <c r="S733" s="99"/>
      <c r="T733" s="99"/>
      <c r="U733" s="99"/>
    </row>
    <row r="734" spans="1:21" s="202" customFormat="1" x14ac:dyDescent="0.3">
      <c r="A734" s="901"/>
      <c r="B734" s="900"/>
      <c r="C734" s="503" t="s">
        <v>1927</v>
      </c>
      <c r="D734" s="503" t="s">
        <v>1928</v>
      </c>
      <c r="E734" s="104">
        <v>120</v>
      </c>
      <c r="F734" s="98">
        <v>170</v>
      </c>
      <c r="G734" s="194">
        <v>240</v>
      </c>
      <c r="H734" s="131">
        <v>2.7</v>
      </c>
      <c r="I734" s="104">
        <v>324</v>
      </c>
      <c r="J734" s="98">
        <v>170</v>
      </c>
      <c r="K734" s="98"/>
      <c r="L734" s="98">
        <v>170</v>
      </c>
      <c r="M734" s="83">
        <f t="shared" si="39"/>
        <v>-47.530864197530867</v>
      </c>
      <c r="N734" s="83">
        <f t="shared" si="40"/>
        <v>0</v>
      </c>
      <c r="O734" s="98">
        <v>170</v>
      </c>
      <c r="P734" s="83">
        <f t="shared" si="38"/>
        <v>41.666666666666671</v>
      </c>
      <c r="Q734" s="83"/>
      <c r="R734" s="550"/>
      <c r="S734" s="99"/>
      <c r="T734" s="99"/>
      <c r="U734" s="99"/>
    </row>
    <row r="735" spans="1:21" s="202" customFormat="1" x14ac:dyDescent="0.3">
      <c r="A735" s="901"/>
      <c r="B735" s="900"/>
      <c r="C735" s="503" t="s">
        <v>1928</v>
      </c>
      <c r="D735" s="503" t="s">
        <v>1929</v>
      </c>
      <c r="E735" s="104">
        <v>170</v>
      </c>
      <c r="F735" s="98">
        <v>210</v>
      </c>
      <c r="G735" s="194">
        <v>300</v>
      </c>
      <c r="H735" s="131">
        <v>2.1</v>
      </c>
      <c r="I735" s="104">
        <v>357</v>
      </c>
      <c r="J735" s="98">
        <v>210</v>
      </c>
      <c r="K735" s="98"/>
      <c r="L735" s="98">
        <v>210</v>
      </c>
      <c r="M735" s="83">
        <f t="shared" si="39"/>
        <v>-41.17647058823529</v>
      </c>
      <c r="N735" s="83">
        <f t="shared" si="40"/>
        <v>0</v>
      </c>
      <c r="O735" s="98">
        <v>210</v>
      </c>
      <c r="P735" s="83">
        <f t="shared" si="38"/>
        <v>23.52941176470588</v>
      </c>
      <c r="Q735" s="83"/>
      <c r="R735" s="550"/>
      <c r="S735" s="99"/>
      <c r="T735" s="99"/>
      <c r="U735" s="99"/>
    </row>
    <row r="736" spans="1:21" s="202" customFormat="1" x14ac:dyDescent="0.3">
      <c r="A736" s="901"/>
      <c r="B736" s="900"/>
      <c r="C736" s="503" t="s">
        <v>1929</v>
      </c>
      <c r="D736" s="503" t="s">
        <v>1930</v>
      </c>
      <c r="E736" s="104">
        <v>250</v>
      </c>
      <c r="F736" s="104">
        <v>400</v>
      </c>
      <c r="G736" s="194">
        <v>1000</v>
      </c>
      <c r="H736" s="131">
        <v>3.2</v>
      </c>
      <c r="I736" s="104">
        <v>800</v>
      </c>
      <c r="J736" s="98">
        <v>600</v>
      </c>
      <c r="K736" s="98"/>
      <c r="L736" s="98">
        <v>600</v>
      </c>
      <c r="M736" s="83">
        <f t="shared" si="39"/>
        <v>-25</v>
      </c>
      <c r="N736" s="83">
        <f t="shared" si="40"/>
        <v>0</v>
      </c>
      <c r="O736" s="98">
        <v>600</v>
      </c>
      <c r="P736" s="83">
        <f t="shared" si="38"/>
        <v>140</v>
      </c>
      <c r="Q736" s="83"/>
      <c r="R736" s="550"/>
      <c r="S736" s="99"/>
      <c r="T736" s="99"/>
      <c r="U736" s="99"/>
    </row>
    <row r="737" spans="1:21" s="202" customFormat="1" x14ac:dyDescent="0.3">
      <c r="A737" s="901"/>
      <c r="B737" s="900"/>
      <c r="C737" s="503" t="s">
        <v>1930</v>
      </c>
      <c r="D737" s="503" t="s">
        <v>1931</v>
      </c>
      <c r="E737" s="104">
        <v>190</v>
      </c>
      <c r="F737" s="104">
        <v>210</v>
      </c>
      <c r="G737" s="194">
        <v>400</v>
      </c>
      <c r="H737" s="131">
        <v>1.6</v>
      </c>
      <c r="I737" s="104">
        <v>304</v>
      </c>
      <c r="J737" s="98">
        <v>240</v>
      </c>
      <c r="K737" s="98"/>
      <c r="L737" s="98">
        <v>240</v>
      </c>
      <c r="M737" s="83">
        <f t="shared" si="39"/>
        <v>-21.052631578947366</v>
      </c>
      <c r="N737" s="83">
        <f t="shared" si="40"/>
        <v>0</v>
      </c>
      <c r="O737" s="98">
        <v>240</v>
      </c>
      <c r="P737" s="83">
        <f t="shared" si="38"/>
        <v>26.315789473684209</v>
      </c>
      <c r="Q737" s="83"/>
      <c r="R737" s="550"/>
      <c r="S737" s="99"/>
      <c r="T737" s="99"/>
      <c r="U737" s="99"/>
    </row>
    <row r="738" spans="1:21" s="202" customFormat="1" x14ac:dyDescent="0.3">
      <c r="A738" s="901"/>
      <c r="B738" s="900"/>
      <c r="C738" s="503" t="s">
        <v>1931</v>
      </c>
      <c r="D738" s="503" t="s">
        <v>1932</v>
      </c>
      <c r="E738" s="104">
        <v>200</v>
      </c>
      <c r="F738" s="104">
        <v>300</v>
      </c>
      <c r="G738" s="194">
        <v>600</v>
      </c>
      <c r="H738" s="131">
        <v>3.4</v>
      </c>
      <c r="I738" s="104">
        <v>680</v>
      </c>
      <c r="J738" s="98">
        <v>360</v>
      </c>
      <c r="K738" s="98"/>
      <c r="L738" s="98">
        <v>360</v>
      </c>
      <c r="M738" s="83">
        <f t="shared" si="39"/>
        <v>-47.058823529411761</v>
      </c>
      <c r="N738" s="83">
        <f t="shared" si="40"/>
        <v>0</v>
      </c>
      <c r="O738" s="98">
        <v>360</v>
      </c>
      <c r="P738" s="83">
        <f t="shared" si="38"/>
        <v>80</v>
      </c>
      <c r="Q738" s="83"/>
      <c r="R738" s="550"/>
      <c r="S738" s="99"/>
      <c r="T738" s="99"/>
      <c r="U738" s="99"/>
    </row>
    <row r="739" spans="1:21" s="202" customFormat="1" x14ac:dyDescent="0.3">
      <c r="A739" s="901"/>
      <c r="B739" s="900"/>
      <c r="C739" s="503" t="s">
        <v>1932</v>
      </c>
      <c r="D739" s="503" t="s">
        <v>1933</v>
      </c>
      <c r="E739" s="104">
        <v>250</v>
      </c>
      <c r="F739" s="104">
        <v>300</v>
      </c>
      <c r="G739" s="194">
        <v>500</v>
      </c>
      <c r="H739" s="131">
        <v>3.5</v>
      </c>
      <c r="I739" s="104">
        <v>875</v>
      </c>
      <c r="J739" s="98">
        <v>300</v>
      </c>
      <c r="K739" s="98"/>
      <c r="L739" s="98">
        <v>300</v>
      </c>
      <c r="M739" s="83">
        <f t="shared" si="39"/>
        <v>-65.714285714285708</v>
      </c>
      <c r="N739" s="83">
        <f t="shared" si="40"/>
        <v>0</v>
      </c>
      <c r="O739" s="98">
        <v>300</v>
      </c>
      <c r="P739" s="83">
        <f t="shared" si="38"/>
        <v>20</v>
      </c>
      <c r="Q739" s="83"/>
      <c r="R739" s="550"/>
      <c r="S739" s="99"/>
      <c r="T739" s="99"/>
      <c r="U739" s="99"/>
    </row>
    <row r="740" spans="1:21" s="202" customFormat="1" ht="37.5" x14ac:dyDescent="0.3">
      <c r="A740" s="901"/>
      <c r="B740" s="900"/>
      <c r="C740" s="503" t="s">
        <v>1934</v>
      </c>
      <c r="D740" s="503" t="s">
        <v>1935</v>
      </c>
      <c r="E740" s="104"/>
      <c r="F740" s="104"/>
      <c r="G740" s="194"/>
      <c r="H740" s="131"/>
      <c r="I740" s="104"/>
      <c r="J740" s="98"/>
      <c r="K740" s="98"/>
      <c r="L740" s="98"/>
      <c r="M740" s="83"/>
      <c r="N740" s="83"/>
      <c r="O740" s="98"/>
      <c r="P740" s="83"/>
      <c r="Q740" s="83"/>
      <c r="R740" s="550"/>
      <c r="S740" s="99"/>
      <c r="T740" s="99"/>
      <c r="U740" s="99"/>
    </row>
    <row r="741" spans="1:21" s="202" customFormat="1" x14ac:dyDescent="0.3">
      <c r="A741" s="901"/>
      <c r="B741" s="900" t="s">
        <v>735</v>
      </c>
      <c r="C741" s="503" t="s">
        <v>39</v>
      </c>
      <c r="D741" s="503"/>
      <c r="E741" s="104">
        <v>230</v>
      </c>
      <c r="F741" s="104">
        <v>300</v>
      </c>
      <c r="G741" s="194">
        <v>600</v>
      </c>
      <c r="H741" s="131">
        <v>2.9</v>
      </c>
      <c r="I741" s="104">
        <v>667</v>
      </c>
      <c r="J741" s="98">
        <v>360</v>
      </c>
      <c r="K741" s="98"/>
      <c r="L741" s="98">
        <v>360</v>
      </c>
      <c r="M741" s="83">
        <f t="shared" si="39"/>
        <v>-46.026986506746624</v>
      </c>
      <c r="N741" s="83">
        <f t="shared" si="40"/>
        <v>0</v>
      </c>
      <c r="O741" s="98">
        <v>360</v>
      </c>
      <c r="P741" s="83">
        <f t="shared" si="38"/>
        <v>56.521739130434781</v>
      </c>
      <c r="Q741" s="83"/>
      <c r="R741" s="550"/>
      <c r="S741" s="99"/>
      <c r="T741" s="99"/>
      <c r="U741" s="99"/>
    </row>
    <row r="742" spans="1:21" s="202" customFormat="1" x14ac:dyDescent="0.3">
      <c r="A742" s="901"/>
      <c r="B742" s="900"/>
      <c r="C742" s="503" t="s">
        <v>1936</v>
      </c>
      <c r="D742" s="503"/>
      <c r="E742" s="104">
        <v>210</v>
      </c>
      <c r="F742" s="104">
        <v>280</v>
      </c>
      <c r="G742" s="194">
        <v>400</v>
      </c>
      <c r="H742" s="131">
        <v>1.1000000000000001</v>
      </c>
      <c r="I742" s="104">
        <v>231.00000000000003</v>
      </c>
      <c r="J742" s="98">
        <v>280</v>
      </c>
      <c r="K742" s="98"/>
      <c r="L742" s="98">
        <v>280</v>
      </c>
      <c r="M742" s="83">
        <f t="shared" si="39"/>
        <v>21.212121212121197</v>
      </c>
      <c r="N742" s="83">
        <f t="shared" si="40"/>
        <v>0</v>
      </c>
      <c r="O742" s="98">
        <v>280</v>
      </c>
      <c r="P742" s="83">
        <f t="shared" si="38"/>
        <v>33.333333333333329</v>
      </c>
      <c r="Q742" s="83"/>
      <c r="R742" s="550"/>
      <c r="S742" s="99"/>
      <c r="T742" s="99"/>
      <c r="U742" s="99"/>
    </row>
    <row r="743" spans="1:21" s="202" customFormat="1" ht="37.5" x14ac:dyDescent="0.3">
      <c r="A743" s="901"/>
      <c r="B743" s="900"/>
      <c r="C743" s="503" t="s">
        <v>1935</v>
      </c>
      <c r="D743" s="503" t="s">
        <v>1937</v>
      </c>
      <c r="E743" s="104"/>
      <c r="F743" s="104"/>
      <c r="G743" s="194"/>
      <c r="H743" s="131"/>
      <c r="I743" s="104"/>
      <c r="J743" s="98"/>
      <c r="K743" s="98"/>
      <c r="L743" s="98"/>
      <c r="M743" s="83"/>
      <c r="N743" s="83"/>
      <c r="O743" s="98"/>
      <c r="P743" s="83"/>
      <c r="Q743" s="83"/>
      <c r="R743" s="550"/>
      <c r="S743" s="99"/>
      <c r="T743" s="99"/>
      <c r="U743" s="99"/>
    </row>
    <row r="744" spans="1:21" s="202" customFormat="1" x14ac:dyDescent="0.3">
      <c r="A744" s="901"/>
      <c r="B744" s="900"/>
      <c r="C744" s="503" t="s">
        <v>39</v>
      </c>
      <c r="D744" s="503"/>
      <c r="E744" s="104">
        <v>250</v>
      </c>
      <c r="F744" s="104">
        <v>300</v>
      </c>
      <c r="G744" s="194">
        <v>700</v>
      </c>
      <c r="H744" s="131">
        <v>3.3</v>
      </c>
      <c r="I744" s="104">
        <v>825</v>
      </c>
      <c r="J744" s="98">
        <v>420</v>
      </c>
      <c r="K744" s="98"/>
      <c r="L744" s="98">
        <v>420</v>
      </c>
      <c r="M744" s="83">
        <f t="shared" si="39"/>
        <v>-49.090909090909093</v>
      </c>
      <c r="N744" s="83">
        <f t="shared" si="40"/>
        <v>0</v>
      </c>
      <c r="O744" s="98">
        <v>420</v>
      </c>
      <c r="P744" s="83">
        <f t="shared" si="38"/>
        <v>68</v>
      </c>
      <c r="Q744" s="83"/>
      <c r="R744" s="550"/>
      <c r="S744" s="99"/>
      <c r="T744" s="99"/>
      <c r="U744" s="99"/>
    </row>
    <row r="745" spans="1:21" s="202" customFormat="1" x14ac:dyDescent="0.3">
      <c r="A745" s="901"/>
      <c r="B745" s="900"/>
      <c r="C745" s="503" t="s">
        <v>40</v>
      </c>
      <c r="D745" s="503"/>
      <c r="E745" s="104">
        <v>200</v>
      </c>
      <c r="F745" s="104">
        <v>280</v>
      </c>
      <c r="G745" s="194">
        <v>400</v>
      </c>
      <c r="H745" s="131">
        <v>2.7</v>
      </c>
      <c r="I745" s="104">
        <v>540</v>
      </c>
      <c r="J745" s="98">
        <v>280</v>
      </c>
      <c r="K745" s="98"/>
      <c r="L745" s="98">
        <v>280</v>
      </c>
      <c r="M745" s="83">
        <f t="shared" si="39"/>
        <v>-48.148148148148145</v>
      </c>
      <c r="N745" s="83">
        <f t="shared" si="40"/>
        <v>0</v>
      </c>
      <c r="O745" s="98">
        <v>280</v>
      </c>
      <c r="P745" s="83">
        <f t="shared" si="38"/>
        <v>40</v>
      </c>
      <c r="Q745" s="83"/>
      <c r="R745" s="550"/>
      <c r="S745" s="99"/>
      <c r="T745" s="99"/>
      <c r="U745" s="99"/>
    </row>
    <row r="746" spans="1:21" s="202" customFormat="1" x14ac:dyDescent="0.3">
      <c r="A746" s="901"/>
      <c r="B746" s="900"/>
      <c r="C746" s="503" t="s">
        <v>1938</v>
      </c>
      <c r="D746" s="503" t="s">
        <v>1939</v>
      </c>
      <c r="E746" s="104">
        <v>300</v>
      </c>
      <c r="F746" s="104">
        <v>400</v>
      </c>
      <c r="G746" s="194">
        <v>800</v>
      </c>
      <c r="H746" s="131">
        <v>3.5</v>
      </c>
      <c r="I746" s="104">
        <v>1050</v>
      </c>
      <c r="J746" s="98">
        <v>480</v>
      </c>
      <c r="K746" s="98"/>
      <c r="L746" s="98">
        <v>480</v>
      </c>
      <c r="M746" s="83">
        <f t="shared" si="39"/>
        <v>-54.285714285714285</v>
      </c>
      <c r="N746" s="83">
        <f t="shared" si="40"/>
        <v>0</v>
      </c>
      <c r="O746" s="98">
        <v>480</v>
      </c>
      <c r="P746" s="83">
        <f t="shared" si="38"/>
        <v>60</v>
      </c>
      <c r="Q746" s="83"/>
      <c r="R746" s="550"/>
      <c r="S746" s="99"/>
      <c r="T746" s="99"/>
      <c r="U746" s="99"/>
    </row>
    <row r="747" spans="1:21" s="202" customFormat="1" x14ac:dyDescent="0.3">
      <c r="A747" s="883">
        <v>2</v>
      </c>
      <c r="B747" s="880" t="s">
        <v>703</v>
      </c>
      <c r="C747" s="503" t="s">
        <v>1940</v>
      </c>
      <c r="D747" s="503" t="s">
        <v>1941</v>
      </c>
      <c r="E747" s="104">
        <v>160</v>
      </c>
      <c r="F747" s="98">
        <v>140</v>
      </c>
      <c r="G747" s="194">
        <v>200</v>
      </c>
      <c r="H747" s="131">
        <v>3.7</v>
      </c>
      <c r="I747" s="104">
        <v>592</v>
      </c>
      <c r="J747" s="98">
        <v>160</v>
      </c>
      <c r="K747" s="98"/>
      <c r="L747" s="98">
        <v>160</v>
      </c>
      <c r="M747" s="83">
        <f t="shared" si="39"/>
        <v>-72.972972972972968</v>
      </c>
      <c r="N747" s="83">
        <f t="shared" si="40"/>
        <v>0</v>
      </c>
      <c r="O747" s="98">
        <v>160</v>
      </c>
      <c r="P747" s="83">
        <f t="shared" si="38"/>
        <v>0</v>
      </c>
      <c r="Q747" s="83"/>
      <c r="R747" s="550"/>
      <c r="S747" s="99"/>
      <c r="T747" s="99"/>
      <c r="U747" s="99"/>
    </row>
    <row r="748" spans="1:21" s="202" customFormat="1" x14ac:dyDescent="0.3">
      <c r="A748" s="884"/>
      <c r="B748" s="881"/>
      <c r="C748" s="503" t="s">
        <v>1941</v>
      </c>
      <c r="D748" s="503" t="s">
        <v>1942</v>
      </c>
      <c r="E748" s="104">
        <v>120</v>
      </c>
      <c r="F748" s="98">
        <v>120</v>
      </c>
      <c r="G748" s="194">
        <v>160</v>
      </c>
      <c r="H748" s="131">
        <v>1.7</v>
      </c>
      <c r="I748" s="104">
        <v>204</v>
      </c>
      <c r="J748" s="98">
        <v>120</v>
      </c>
      <c r="K748" s="98"/>
      <c r="L748" s="98">
        <v>120</v>
      </c>
      <c r="M748" s="83">
        <f t="shared" si="39"/>
        <v>-41.17647058823529</v>
      </c>
      <c r="N748" s="83">
        <f t="shared" si="40"/>
        <v>0</v>
      </c>
      <c r="O748" s="98">
        <v>120</v>
      </c>
      <c r="P748" s="83">
        <f t="shared" si="38"/>
        <v>0</v>
      </c>
      <c r="Q748" s="83"/>
      <c r="R748" s="550"/>
      <c r="S748" s="99"/>
      <c r="T748" s="99"/>
      <c r="U748" s="99"/>
    </row>
    <row r="749" spans="1:21" s="202" customFormat="1" x14ac:dyDescent="0.3">
      <c r="A749" s="884"/>
      <c r="B749" s="881"/>
      <c r="C749" s="503" t="s">
        <v>1942</v>
      </c>
      <c r="D749" s="503" t="s">
        <v>1943</v>
      </c>
      <c r="E749" s="104">
        <v>100</v>
      </c>
      <c r="F749" s="98">
        <v>100</v>
      </c>
      <c r="G749" s="194">
        <v>130</v>
      </c>
      <c r="H749" s="131">
        <v>1.5</v>
      </c>
      <c r="I749" s="104">
        <v>150</v>
      </c>
      <c r="J749" s="98">
        <v>100</v>
      </c>
      <c r="K749" s="98"/>
      <c r="L749" s="98">
        <v>100</v>
      </c>
      <c r="M749" s="83">
        <f t="shared" si="39"/>
        <v>-33.333333333333329</v>
      </c>
      <c r="N749" s="83">
        <f t="shared" si="40"/>
        <v>0</v>
      </c>
      <c r="O749" s="98">
        <v>100</v>
      </c>
      <c r="P749" s="83">
        <f t="shared" si="38"/>
        <v>0</v>
      </c>
      <c r="Q749" s="83"/>
      <c r="R749" s="550"/>
      <c r="S749" s="99"/>
      <c r="T749" s="99"/>
      <c r="U749" s="99"/>
    </row>
    <row r="750" spans="1:21" s="202" customFormat="1" x14ac:dyDescent="0.3">
      <c r="A750" s="884"/>
      <c r="B750" s="881"/>
      <c r="C750" s="503" t="s">
        <v>1943</v>
      </c>
      <c r="D750" s="503" t="s">
        <v>1944</v>
      </c>
      <c r="E750" s="104">
        <v>80</v>
      </c>
      <c r="F750" s="98">
        <v>80</v>
      </c>
      <c r="G750" s="194">
        <v>110</v>
      </c>
      <c r="H750" s="131">
        <v>1.4</v>
      </c>
      <c r="I750" s="104">
        <v>112</v>
      </c>
      <c r="J750" s="98">
        <v>80</v>
      </c>
      <c r="K750" s="98"/>
      <c r="L750" s="98">
        <v>80</v>
      </c>
      <c r="M750" s="83">
        <f t="shared" si="39"/>
        <v>-28.571428571428569</v>
      </c>
      <c r="N750" s="83">
        <f t="shared" si="40"/>
        <v>0</v>
      </c>
      <c r="O750" s="98">
        <v>80</v>
      </c>
      <c r="P750" s="83">
        <f t="shared" si="38"/>
        <v>0</v>
      </c>
      <c r="Q750" s="83"/>
      <c r="R750" s="550"/>
      <c r="S750" s="99"/>
      <c r="T750" s="99"/>
      <c r="U750" s="99"/>
    </row>
    <row r="751" spans="1:21" s="202" customFormat="1" x14ac:dyDescent="0.3">
      <c r="A751" s="884"/>
      <c r="B751" s="881"/>
      <c r="C751" s="503" t="s">
        <v>1945</v>
      </c>
      <c r="D751" s="503" t="s">
        <v>1946</v>
      </c>
      <c r="E751" s="104">
        <v>120</v>
      </c>
      <c r="F751" s="98">
        <v>210</v>
      </c>
      <c r="G751" s="194">
        <v>300</v>
      </c>
      <c r="H751" s="131">
        <v>2.2999999999999998</v>
      </c>
      <c r="I751" s="104">
        <v>276</v>
      </c>
      <c r="J751" s="98">
        <v>210</v>
      </c>
      <c r="K751" s="98"/>
      <c r="L751" s="98">
        <v>210</v>
      </c>
      <c r="M751" s="83">
        <f t="shared" si="39"/>
        <v>-23.913043478260871</v>
      </c>
      <c r="N751" s="83">
        <f t="shared" si="40"/>
        <v>0</v>
      </c>
      <c r="O751" s="98">
        <v>210</v>
      </c>
      <c r="P751" s="83">
        <f t="shared" si="38"/>
        <v>75</v>
      </c>
      <c r="Q751" s="83"/>
      <c r="R751" s="550"/>
      <c r="S751" s="99"/>
      <c r="T751" s="99"/>
      <c r="U751" s="99"/>
    </row>
    <row r="752" spans="1:21" s="202" customFormat="1" x14ac:dyDescent="0.3">
      <c r="A752" s="884"/>
      <c r="B752" s="881"/>
      <c r="C752" s="503" t="s">
        <v>1946</v>
      </c>
      <c r="D752" s="503" t="s">
        <v>1947</v>
      </c>
      <c r="E752" s="104">
        <v>90</v>
      </c>
      <c r="F752" s="98">
        <v>210</v>
      </c>
      <c r="G752" s="194">
        <v>300</v>
      </c>
      <c r="H752" s="131">
        <v>2.9</v>
      </c>
      <c r="I752" s="104">
        <v>261</v>
      </c>
      <c r="J752" s="98">
        <v>210</v>
      </c>
      <c r="K752" s="98"/>
      <c r="L752" s="98">
        <v>210</v>
      </c>
      <c r="M752" s="83">
        <f t="shared" si="39"/>
        <v>-19.540229885057471</v>
      </c>
      <c r="N752" s="83">
        <f t="shared" si="40"/>
        <v>0</v>
      </c>
      <c r="O752" s="98">
        <v>210</v>
      </c>
      <c r="P752" s="83">
        <f t="shared" si="38"/>
        <v>133.33333333333331</v>
      </c>
      <c r="Q752" s="83"/>
      <c r="R752" s="550"/>
      <c r="S752" s="99"/>
      <c r="T752" s="99"/>
      <c r="U752" s="99"/>
    </row>
    <row r="753" spans="1:21" s="202" customFormat="1" x14ac:dyDescent="0.3">
      <c r="A753" s="885"/>
      <c r="B753" s="882"/>
      <c r="C753" s="503" t="s">
        <v>1948</v>
      </c>
      <c r="D753" s="503" t="s">
        <v>1949</v>
      </c>
      <c r="E753" s="104">
        <v>70</v>
      </c>
      <c r="F753" s="98">
        <v>80</v>
      </c>
      <c r="G753" s="194">
        <v>120</v>
      </c>
      <c r="H753" s="131">
        <v>1.9</v>
      </c>
      <c r="I753" s="104">
        <v>133</v>
      </c>
      <c r="J753" s="98">
        <v>80</v>
      </c>
      <c r="K753" s="98"/>
      <c r="L753" s="98">
        <v>80</v>
      </c>
      <c r="M753" s="83">
        <f t="shared" si="39"/>
        <v>-39.849624060150376</v>
      </c>
      <c r="N753" s="83">
        <f t="shared" si="40"/>
        <v>0</v>
      </c>
      <c r="O753" s="98">
        <v>80</v>
      </c>
      <c r="P753" s="83">
        <f t="shared" si="38"/>
        <v>14.285714285714285</v>
      </c>
      <c r="Q753" s="83"/>
      <c r="R753" s="550"/>
      <c r="S753" s="99"/>
      <c r="T753" s="99"/>
      <c r="U753" s="99"/>
    </row>
    <row r="754" spans="1:21" s="202" customFormat="1" ht="37.5" x14ac:dyDescent="0.3">
      <c r="A754" s="500">
        <v>3</v>
      </c>
      <c r="B754" s="503" t="s">
        <v>1950</v>
      </c>
      <c r="C754" s="503" t="s">
        <v>1951</v>
      </c>
      <c r="D754" s="503"/>
      <c r="E754" s="104">
        <v>250</v>
      </c>
      <c r="F754" s="98">
        <v>280</v>
      </c>
      <c r="G754" s="194">
        <v>400</v>
      </c>
      <c r="H754" s="131">
        <v>2.7</v>
      </c>
      <c r="I754" s="104">
        <v>675</v>
      </c>
      <c r="J754" s="98">
        <v>280</v>
      </c>
      <c r="K754" s="98"/>
      <c r="L754" s="98">
        <v>280</v>
      </c>
      <c r="M754" s="83">
        <f t="shared" si="39"/>
        <v>-58.518518518518512</v>
      </c>
      <c r="N754" s="83">
        <f t="shared" si="40"/>
        <v>0</v>
      </c>
      <c r="O754" s="98">
        <v>280</v>
      </c>
      <c r="P754" s="83">
        <f t="shared" si="38"/>
        <v>12</v>
      </c>
      <c r="Q754" s="83"/>
      <c r="R754" s="550"/>
      <c r="S754" s="99"/>
      <c r="T754" s="99"/>
      <c r="U754" s="99"/>
    </row>
    <row r="755" spans="1:21" s="202" customFormat="1" x14ac:dyDescent="0.3">
      <c r="A755" s="500">
        <v>4</v>
      </c>
      <c r="B755" s="886" t="s">
        <v>1952</v>
      </c>
      <c r="C755" s="890"/>
      <c r="D755" s="887"/>
      <c r="E755" s="104">
        <v>100</v>
      </c>
      <c r="F755" s="98">
        <v>100</v>
      </c>
      <c r="G755" s="194">
        <v>120</v>
      </c>
      <c r="H755" s="131">
        <v>2</v>
      </c>
      <c r="I755" s="104">
        <v>200</v>
      </c>
      <c r="J755" s="98">
        <v>100</v>
      </c>
      <c r="K755" s="98"/>
      <c r="L755" s="98">
        <v>100</v>
      </c>
      <c r="M755" s="83">
        <f t="shared" si="39"/>
        <v>-50</v>
      </c>
      <c r="N755" s="83">
        <f t="shared" si="40"/>
        <v>0</v>
      </c>
      <c r="O755" s="98">
        <v>100</v>
      </c>
      <c r="P755" s="83">
        <f t="shared" si="38"/>
        <v>0</v>
      </c>
      <c r="Q755" s="83"/>
      <c r="R755" s="550"/>
      <c r="S755" s="99"/>
      <c r="T755" s="99"/>
      <c r="U755" s="99"/>
    </row>
    <row r="756" spans="1:21" s="202" customFormat="1" ht="18.75" customHeight="1" x14ac:dyDescent="0.3">
      <c r="A756" s="500">
        <v>5</v>
      </c>
      <c r="B756" s="886" t="s">
        <v>1879</v>
      </c>
      <c r="C756" s="890"/>
      <c r="D756" s="887"/>
      <c r="E756" s="104">
        <v>60</v>
      </c>
      <c r="F756" s="98">
        <v>60</v>
      </c>
      <c r="G756" s="194">
        <v>80</v>
      </c>
      <c r="H756" s="131">
        <v>1.7</v>
      </c>
      <c r="I756" s="104">
        <v>102</v>
      </c>
      <c r="J756" s="98">
        <v>60</v>
      </c>
      <c r="K756" s="98"/>
      <c r="L756" s="98">
        <v>60</v>
      </c>
      <c r="M756" s="83">
        <f t="shared" si="39"/>
        <v>-41.17647058823529</v>
      </c>
      <c r="N756" s="83">
        <f t="shared" si="40"/>
        <v>0</v>
      </c>
      <c r="O756" s="98">
        <v>60</v>
      </c>
      <c r="P756" s="83">
        <f t="shared" si="38"/>
        <v>0</v>
      </c>
      <c r="Q756" s="83"/>
      <c r="R756" s="550"/>
      <c r="S756" s="99"/>
      <c r="T756" s="99"/>
      <c r="U756" s="99"/>
    </row>
    <row r="757" spans="1:21" s="202" customFormat="1" ht="18.75" customHeight="1" x14ac:dyDescent="0.3">
      <c r="A757" s="500">
        <v>6</v>
      </c>
      <c r="B757" s="886" t="s">
        <v>1880</v>
      </c>
      <c r="C757" s="890"/>
      <c r="D757" s="887"/>
      <c r="E757" s="104">
        <v>50</v>
      </c>
      <c r="F757" s="98">
        <v>60</v>
      </c>
      <c r="G757" s="194">
        <v>80</v>
      </c>
      <c r="H757" s="131">
        <v>1.7</v>
      </c>
      <c r="I757" s="104">
        <v>85</v>
      </c>
      <c r="J757" s="98">
        <v>60</v>
      </c>
      <c r="K757" s="98"/>
      <c r="L757" s="98">
        <v>60</v>
      </c>
      <c r="M757" s="83">
        <f t="shared" si="39"/>
        <v>-29.411764705882355</v>
      </c>
      <c r="N757" s="83">
        <f t="shared" si="40"/>
        <v>0</v>
      </c>
      <c r="O757" s="104">
        <v>50</v>
      </c>
      <c r="P757" s="83">
        <f t="shared" si="38"/>
        <v>0</v>
      </c>
      <c r="Q757" s="83"/>
      <c r="R757" s="550"/>
      <c r="S757" s="99"/>
      <c r="T757" s="99"/>
      <c r="U757" s="99"/>
    </row>
    <row r="758" spans="1:21" s="202" customFormat="1" ht="37.5" x14ac:dyDescent="0.3">
      <c r="A758" s="108" t="s">
        <v>1953</v>
      </c>
      <c r="B758" s="520" t="s">
        <v>1954</v>
      </c>
      <c r="C758" s="520"/>
      <c r="D758" s="520"/>
      <c r="E758" s="109"/>
      <c r="F758" s="109"/>
      <c r="G758" s="110"/>
      <c r="H758" s="83"/>
      <c r="I758" s="83"/>
      <c r="J758" s="98"/>
      <c r="K758" s="98"/>
      <c r="L758" s="260"/>
      <c r="M758" s="83"/>
      <c r="N758" s="83"/>
      <c r="O758" s="260"/>
      <c r="P758" s="83"/>
      <c r="Q758" s="83"/>
      <c r="R758" s="550"/>
      <c r="S758" s="99"/>
      <c r="T758" s="99"/>
      <c r="U758" s="99"/>
    </row>
    <row r="759" spans="1:21" s="202" customFormat="1" x14ac:dyDescent="0.3">
      <c r="A759" s="897">
        <v>1</v>
      </c>
      <c r="B759" s="894" t="s">
        <v>735</v>
      </c>
      <c r="C759" s="511" t="s">
        <v>1955</v>
      </c>
      <c r="D759" s="511" t="s">
        <v>1956</v>
      </c>
      <c r="E759" s="111"/>
      <c r="F759" s="111"/>
      <c r="G759" s="114"/>
      <c r="H759" s="83"/>
      <c r="I759" s="83"/>
      <c r="J759" s="98"/>
      <c r="K759" s="98"/>
      <c r="L759" s="260"/>
      <c r="M759" s="83"/>
      <c r="N759" s="83"/>
      <c r="O759" s="260"/>
      <c r="P759" s="83"/>
      <c r="Q759" s="83"/>
      <c r="R759" s="550"/>
      <c r="S759" s="99"/>
      <c r="T759" s="99"/>
      <c r="U759" s="99"/>
    </row>
    <row r="760" spans="1:21" s="202" customFormat="1" x14ac:dyDescent="0.3">
      <c r="A760" s="898"/>
      <c r="B760" s="895"/>
      <c r="C760" s="511" t="s">
        <v>39</v>
      </c>
      <c r="D760" s="511"/>
      <c r="E760" s="111">
        <v>240</v>
      </c>
      <c r="F760" s="111">
        <v>1800</v>
      </c>
      <c r="G760" s="114">
        <v>3600</v>
      </c>
      <c r="H760" s="104">
        <v>1.8</v>
      </c>
      <c r="I760" s="104">
        <v>432</v>
      </c>
      <c r="J760" s="98">
        <v>2160</v>
      </c>
      <c r="K760" s="98"/>
      <c r="L760" s="452">
        <v>1700</v>
      </c>
      <c r="M760" s="83">
        <f t="shared" si="39"/>
        <v>293.51851851851853</v>
      </c>
      <c r="N760" s="83">
        <f t="shared" si="40"/>
        <v>-21.296296296296298</v>
      </c>
      <c r="O760" s="452">
        <v>1700</v>
      </c>
      <c r="P760" s="83">
        <f t="shared" si="38"/>
        <v>608.33333333333326</v>
      </c>
      <c r="Q760" s="83"/>
      <c r="R760" s="550"/>
      <c r="S760" s="99"/>
      <c r="T760" s="99"/>
      <c r="U760" s="99"/>
    </row>
    <row r="761" spans="1:21" s="202" customFormat="1" x14ac:dyDescent="0.3">
      <c r="A761" s="898"/>
      <c r="B761" s="895"/>
      <c r="C761" s="511" t="s">
        <v>1010</v>
      </c>
      <c r="D761" s="511"/>
      <c r="E761" s="111">
        <v>180</v>
      </c>
      <c r="F761" s="111">
        <v>1500</v>
      </c>
      <c r="G761" s="114">
        <v>3000</v>
      </c>
      <c r="H761" s="104">
        <v>1.6</v>
      </c>
      <c r="I761" s="104">
        <v>288</v>
      </c>
      <c r="J761" s="98">
        <v>1800</v>
      </c>
      <c r="K761" s="98"/>
      <c r="L761" s="452">
        <v>1400</v>
      </c>
      <c r="M761" s="83">
        <f t="shared" si="39"/>
        <v>386.11111111111114</v>
      </c>
      <c r="N761" s="83">
        <f t="shared" si="40"/>
        <v>-22.222222222222221</v>
      </c>
      <c r="O761" s="452">
        <v>1400</v>
      </c>
      <c r="P761" s="83">
        <f t="shared" si="38"/>
        <v>677.77777777777771</v>
      </c>
      <c r="Q761" s="83"/>
      <c r="R761" s="550"/>
      <c r="S761" s="99"/>
      <c r="T761" s="99"/>
      <c r="U761" s="99"/>
    </row>
    <row r="762" spans="1:21" s="202" customFormat="1" x14ac:dyDescent="0.3">
      <c r="A762" s="898"/>
      <c r="B762" s="895"/>
      <c r="C762" s="511" t="s">
        <v>1957</v>
      </c>
      <c r="D762" s="511" t="s">
        <v>1958</v>
      </c>
      <c r="E762" s="111"/>
      <c r="F762" s="111"/>
      <c r="G762" s="114"/>
      <c r="H762" s="104"/>
      <c r="I762" s="104"/>
      <c r="J762" s="98"/>
      <c r="K762" s="98"/>
      <c r="L762" s="452"/>
      <c r="M762" s="83"/>
      <c r="N762" s="83"/>
      <c r="O762" s="452"/>
      <c r="P762" s="83"/>
      <c r="Q762" s="83"/>
      <c r="R762" s="550"/>
      <c r="S762" s="99"/>
      <c r="T762" s="99"/>
      <c r="U762" s="99"/>
    </row>
    <row r="763" spans="1:21" s="202" customFormat="1" x14ac:dyDescent="0.3">
      <c r="A763" s="898"/>
      <c r="B763" s="895"/>
      <c r="C763" s="511" t="s">
        <v>39</v>
      </c>
      <c r="D763" s="511"/>
      <c r="E763" s="111">
        <v>220</v>
      </c>
      <c r="F763" s="111">
        <v>3000</v>
      </c>
      <c r="G763" s="114">
        <v>6000</v>
      </c>
      <c r="H763" s="104">
        <v>2</v>
      </c>
      <c r="I763" s="104">
        <v>440</v>
      </c>
      <c r="J763" s="98">
        <v>3600</v>
      </c>
      <c r="K763" s="98"/>
      <c r="L763" s="452">
        <v>2900</v>
      </c>
      <c r="M763" s="83">
        <f t="shared" si="39"/>
        <v>559.09090909090912</v>
      </c>
      <c r="N763" s="83">
        <f t="shared" si="40"/>
        <v>-19.444444444444446</v>
      </c>
      <c r="O763" s="452">
        <v>2900</v>
      </c>
      <c r="P763" s="83">
        <f t="shared" si="38"/>
        <v>1218.1818181818182</v>
      </c>
      <c r="Q763" s="83"/>
      <c r="R763" s="550"/>
      <c r="S763" s="99"/>
      <c r="T763" s="99"/>
      <c r="U763" s="99"/>
    </row>
    <row r="764" spans="1:21" s="202" customFormat="1" x14ac:dyDescent="0.3">
      <c r="A764" s="898"/>
      <c r="B764" s="895"/>
      <c r="C764" s="511" t="s">
        <v>40</v>
      </c>
      <c r="D764" s="511"/>
      <c r="E764" s="111">
        <v>200</v>
      </c>
      <c r="F764" s="111">
        <v>2750</v>
      </c>
      <c r="G764" s="114">
        <v>5500</v>
      </c>
      <c r="H764" s="104">
        <v>2</v>
      </c>
      <c r="I764" s="104">
        <v>400</v>
      </c>
      <c r="J764" s="98">
        <v>3300</v>
      </c>
      <c r="K764" s="98"/>
      <c r="L764" s="452">
        <v>2600</v>
      </c>
      <c r="M764" s="83">
        <f t="shared" si="39"/>
        <v>550</v>
      </c>
      <c r="N764" s="83">
        <f t="shared" si="40"/>
        <v>-21.212121212121211</v>
      </c>
      <c r="O764" s="452">
        <v>2600</v>
      </c>
      <c r="P764" s="83">
        <f t="shared" si="38"/>
        <v>1200</v>
      </c>
      <c r="Q764" s="83"/>
      <c r="R764" s="550"/>
      <c r="S764" s="99"/>
      <c r="T764" s="99"/>
      <c r="U764" s="99"/>
    </row>
    <row r="765" spans="1:21" s="202" customFormat="1" x14ac:dyDescent="0.3">
      <c r="A765" s="898"/>
      <c r="B765" s="895"/>
      <c r="C765" s="511" t="s">
        <v>1959</v>
      </c>
      <c r="D765" s="511" t="s">
        <v>1960</v>
      </c>
      <c r="E765" s="111"/>
      <c r="F765" s="111"/>
      <c r="G765" s="114"/>
      <c r="H765" s="104"/>
      <c r="I765" s="104"/>
      <c r="J765" s="98"/>
      <c r="K765" s="98"/>
      <c r="L765" s="452"/>
      <c r="M765" s="83"/>
      <c r="N765" s="83"/>
      <c r="O765" s="452"/>
      <c r="P765" s="83"/>
      <c r="Q765" s="83"/>
      <c r="R765" s="550"/>
      <c r="S765" s="99"/>
      <c r="T765" s="99"/>
      <c r="U765" s="99"/>
    </row>
    <row r="766" spans="1:21" s="202" customFormat="1" x14ac:dyDescent="0.3">
      <c r="A766" s="898"/>
      <c r="B766" s="895"/>
      <c r="C766" s="511" t="s">
        <v>39</v>
      </c>
      <c r="D766" s="511"/>
      <c r="E766" s="111">
        <v>530</v>
      </c>
      <c r="F766" s="111">
        <v>2500</v>
      </c>
      <c r="G766" s="114">
        <v>5000</v>
      </c>
      <c r="H766" s="104">
        <v>2.2999999999999998</v>
      </c>
      <c r="I766" s="104">
        <v>1219</v>
      </c>
      <c r="J766" s="98">
        <v>3000</v>
      </c>
      <c r="K766" s="98"/>
      <c r="L766" s="452">
        <f>J766*0.8</f>
        <v>2400</v>
      </c>
      <c r="M766" s="83">
        <f t="shared" si="39"/>
        <v>96.882690730106646</v>
      </c>
      <c r="N766" s="83">
        <f t="shared" si="40"/>
        <v>-20</v>
      </c>
      <c r="O766" s="452">
        <f>M766*0.8</f>
        <v>77.506152584085328</v>
      </c>
      <c r="P766" s="83">
        <f t="shared" si="38"/>
        <v>-85.376197625644281</v>
      </c>
      <c r="Q766" s="83"/>
      <c r="R766" s="550"/>
      <c r="S766" s="99"/>
      <c r="T766" s="99"/>
      <c r="U766" s="99"/>
    </row>
    <row r="767" spans="1:21" s="202" customFormat="1" x14ac:dyDescent="0.3">
      <c r="A767" s="898"/>
      <c r="B767" s="895"/>
      <c r="C767" s="511" t="s">
        <v>40</v>
      </c>
      <c r="D767" s="511"/>
      <c r="E767" s="111">
        <v>450</v>
      </c>
      <c r="F767" s="111">
        <v>2000</v>
      </c>
      <c r="G767" s="114">
        <v>4000</v>
      </c>
      <c r="H767" s="104">
        <v>1.9</v>
      </c>
      <c r="I767" s="104">
        <v>855</v>
      </c>
      <c r="J767" s="98">
        <v>2400</v>
      </c>
      <c r="K767" s="98"/>
      <c r="L767" s="452">
        <v>1900</v>
      </c>
      <c r="M767" s="83">
        <f t="shared" si="39"/>
        <v>122.22222222222223</v>
      </c>
      <c r="N767" s="83">
        <f t="shared" si="40"/>
        <v>-20.833333333333336</v>
      </c>
      <c r="O767" s="452">
        <v>1900</v>
      </c>
      <c r="P767" s="83">
        <f t="shared" si="38"/>
        <v>322.22222222222223</v>
      </c>
      <c r="Q767" s="83"/>
      <c r="R767" s="550"/>
      <c r="S767" s="99"/>
      <c r="T767" s="99"/>
      <c r="U767" s="99"/>
    </row>
    <row r="768" spans="1:21" s="202" customFormat="1" x14ac:dyDescent="0.3">
      <c r="A768" s="898"/>
      <c r="B768" s="895"/>
      <c r="C768" s="511" t="s">
        <v>1961</v>
      </c>
      <c r="D768" s="511" t="s">
        <v>1962</v>
      </c>
      <c r="E768" s="111">
        <v>280</v>
      </c>
      <c r="F768" s="111">
        <v>1200</v>
      </c>
      <c r="G768" s="114">
        <v>2400</v>
      </c>
      <c r="H768" s="104">
        <v>1.1000000000000001</v>
      </c>
      <c r="I768" s="104">
        <v>308</v>
      </c>
      <c r="J768" s="98">
        <v>1440</v>
      </c>
      <c r="K768" s="98"/>
      <c r="L768" s="452">
        <v>1200</v>
      </c>
      <c r="M768" s="83">
        <f t="shared" si="39"/>
        <v>289.61038961038963</v>
      </c>
      <c r="N768" s="83">
        <f t="shared" si="40"/>
        <v>-16.666666666666664</v>
      </c>
      <c r="O768" s="452">
        <v>1200</v>
      </c>
      <c r="P768" s="83">
        <f t="shared" si="38"/>
        <v>328.57142857142856</v>
      </c>
      <c r="Q768" s="83"/>
      <c r="R768" s="550"/>
      <c r="S768" s="99"/>
      <c r="T768" s="99"/>
      <c r="U768" s="99"/>
    </row>
    <row r="769" spans="1:21" s="202" customFormat="1" x14ac:dyDescent="0.3">
      <c r="A769" s="898"/>
      <c r="B769" s="895"/>
      <c r="C769" s="511" t="s">
        <v>1963</v>
      </c>
      <c r="D769" s="511" t="s">
        <v>1964</v>
      </c>
      <c r="E769" s="111"/>
      <c r="F769" s="111"/>
      <c r="G769" s="114"/>
      <c r="H769" s="104"/>
      <c r="I769" s="104"/>
      <c r="J769" s="98"/>
      <c r="K769" s="98"/>
      <c r="L769" s="260"/>
      <c r="M769" s="83"/>
      <c r="N769" s="83"/>
      <c r="O769" s="260"/>
      <c r="P769" s="83"/>
      <c r="Q769" s="83"/>
      <c r="R769" s="550"/>
      <c r="S769" s="99"/>
      <c r="T769" s="99"/>
      <c r="U769" s="99"/>
    </row>
    <row r="770" spans="1:21" s="202" customFormat="1" x14ac:dyDescent="0.3">
      <c r="A770" s="898"/>
      <c r="B770" s="895"/>
      <c r="C770" s="511" t="s">
        <v>39</v>
      </c>
      <c r="D770" s="511"/>
      <c r="E770" s="111">
        <v>230</v>
      </c>
      <c r="F770" s="111">
        <v>600</v>
      </c>
      <c r="G770" s="114">
        <v>1200</v>
      </c>
      <c r="H770" s="104">
        <v>2.2000000000000002</v>
      </c>
      <c r="I770" s="104">
        <v>506.00000000000006</v>
      </c>
      <c r="J770" s="98">
        <v>720</v>
      </c>
      <c r="K770" s="98"/>
      <c r="L770" s="98">
        <v>720</v>
      </c>
      <c r="M770" s="83">
        <f t="shared" si="39"/>
        <v>42.292490118577057</v>
      </c>
      <c r="N770" s="83">
        <f t="shared" si="40"/>
        <v>0</v>
      </c>
      <c r="O770" s="98">
        <v>720</v>
      </c>
      <c r="P770" s="83">
        <f t="shared" si="38"/>
        <v>213.04347826086959</v>
      </c>
      <c r="Q770" s="83"/>
      <c r="R770" s="550"/>
      <c r="S770" s="99"/>
      <c r="T770" s="99"/>
      <c r="U770" s="99"/>
    </row>
    <row r="771" spans="1:21" s="202" customFormat="1" x14ac:dyDescent="0.3">
      <c r="A771" s="898"/>
      <c r="B771" s="895"/>
      <c r="C771" s="511" t="s">
        <v>40</v>
      </c>
      <c r="D771" s="511"/>
      <c r="E771" s="111">
        <v>170</v>
      </c>
      <c r="F771" s="111">
        <v>500</v>
      </c>
      <c r="G771" s="114">
        <v>1000</v>
      </c>
      <c r="H771" s="104">
        <v>1.9</v>
      </c>
      <c r="I771" s="104">
        <v>323</v>
      </c>
      <c r="J771" s="98">
        <v>600</v>
      </c>
      <c r="K771" s="98"/>
      <c r="L771" s="98">
        <v>600</v>
      </c>
      <c r="M771" s="83">
        <f t="shared" si="39"/>
        <v>85.758513931888544</v>
      </c>
      <c r="N771" s="83">
        <f t="shared" si="40"/>
        <v>0</v>
      </c>
      <c r="O771" s="98">
        <v>600</v>
      </c>
      <c r="P771" s="83">
        <f t="shared" si="38"/>
        <v>252.94117647058823</v>
      </c>
      <c r="Q771" s="83"/>
      <c r="R771" s="550"/>
      <c r="S771" s="99"/>
      <c r="T771" s="99"/>
      <c r="U771" s="99"/>
    </row>
    <row r="772" spans="1:21" s="202" customFormat="1" x14ac:dyDescent="0.3">
      <c r="A772" s="898"/>
      <c r="B772" s="895"/>
      <c r="C772" s="511" t="s">
        <v>1965</v>
      </c>
      <c r="D772" s="511" t="s">
        <v>1966</v>
      </c>
      <c r="E772" s="111"/>
      <c r="F772" s="111"/>
      <c r="G772" s="114"/>
      <c r="H772" s="104"/>
      <c r="I772" s="104"/>
      <c r="J772" s="98"/>
      <c r="K772" s="98"/>
      <c r="L772" s="98"/>
      <c r="M772" s="83"/>
      <c r="N772" s="83"/>
      <c r="O772" s="98"/>
      <c r="P772" s="83"/>
      <c r="Q772" s="83"/>
      <c r="R772" s="550"/>
      <c r="S772" s="99"/>
      <c r="T772" s="99"/>
      <c r="U772" s="99"/>
    </row>
    <row r="773" spans="1:21" s="202" customFormat="1" x14ac:dyDescent="0.3">
      <c r="A773" s="898"/>
      <c r="B773" s="895"/>
      <c r="C773" s="511" t="s">
        <v>39</v>
      </c>
      <c r="D773" s="511"/>
      <c r="E773" s="111">
        <v>180</v>
      </c>
      <c r="F773" s="111">
        <v>380</v>
      </c>
      <c r="G773" s="114">
        <v>750</v>
      </c>
      <c r="H773" s="104">
        <v>4.0999999999999996</v>
      </c>
      <c r="I773" s="104">
        <v>737.99999999999989</v>
      </c>
      <c r="J773" s="98">
        <v>450</v>
      </c>
      <c r="K773" s="98"/>
      <c r="L773" s="98">
        <v>450</v>
      </c>
      <c r="M773" s="83">
        <f t="shared" si="39"/>
        <v>-39.024390243902431</v>
      </c>
      <c r="N773" s="83">
        <f t="shared" si="40"/>
        <v>0</v>
      </c>
      <c r="O773" s="98">
        <v>450</v>
      </c>
      <c r="P773" s="83">
        <f t="shared" si="38"/>
        <v>150</v>
      </c>
      <c r="Q773" s="83"/>
      <c r="R773" s="550"/>
      <c r="S773" s="99"/>
      <c r="T773" s="99"/>
      <c r="U773" s="99"/>
    </row>
    <row r="774" spans="1:21" s="202" customFormat="1" x14ac:dyDescent="0.3">
      <c r="A774" s="899"/>
      <c r="B774" s="896"/>
      <c r="C774" s="511" t="s">
        <v>40</v>
      </c>
      <c r="D774" s="511"/>
      <c r="E774" s="111">
        <v>140</v>
      </c>
      <c r="F774" s="111">
        <v>300</v>
      </c>
      <c r="G774" s="114">
        <v>600</v>
      </c>
      <c r="H774" s="104">
        <v>3.7</v>
      </c>
      <c r="I774" s="104">
        <v>518</v>
      </c>
      <c r="J774" s="98">
        <v>360</v>
      </c>
      <c r="K774" s="98"/>
      <c r="L774" s="98">
        <v>360</v>
      </c>
      <c r="M774" s="83">
        <f t="shared" si="39"/>
        <v>-30.501930501930502</v>
      </c>
      <c r="N774" s="83">
        <f t="shared" si="40"/>
        <v>0</v>
      </c>
      <c r="O774" s="98">
        <v>360</v>
      </c>
      <c r="P774" s="83">
        <f t="shared" si="38"/>
        <v>157.14285714285714</v>
      </c>
      <c r="Q774" s="83"/>
      <c r="R774" s="550"/>
      <c r="S774" s="99"/>
      <c r="T774" s="99"/>
      <c r="U774" s="99"/>
    </row>
    <row r="775" spans="1:21" s="202" customFormat="1" ht="37.5" x14ac:dyDescent="0.3">
      <c r="A775" s="897">
        <v>2</v>
      </c>
      <c r="B775" s="894" t="s">
        <v>1575</v>
      </c>
      <c r="C775" s="511" t="s">
        <v>1967</v>
      </c>
      <c r="D775" s="511" t="s">
        <v>1968</v>
      </c>
      <c r="E775" s="111"/>
      <c r="F775" s="111"/>
      <c r="G775" s="114"/>
      <c r="H775" s="104"/>
      <c r="I775" s="104"/>
      <c r="J775" s="98"/>
      <c r="K775" s="98"/>
      <c r="L775" s="98"/>
      <c r="M775" s="83"/>
      <c r="N775" s="83"/>
      <c r="O775" s="98"/>
      <c r="P775" s="83"/>
      <c r="Q775" s="83"/>
      <c r="R775" s="550"/>
      <c r="S775" s="99"/>
      <c r="T775" s="99"/>
      <c r="U775" s="99"/>
    </row>
    <row r="776" spans="1:21" s="202" customFormat="1" x14ac:dyDescent="0.3">
      <c r="A776" s="898"/>
      <c r="B776" s="895"/>
      <c r="C776" s="511" t="s">
        <v>39</v>
      </c>
      <c r="D776" s="511"/>
      <c r="E776" s="111">
        <v>90</v>
      </c>
      <c r="F776" s="111">
        <v>100</v>
      </c>
      <c r="G776" s="114">
        <v>150</v>
      </c>
      <c r="H776" s="104">
        <v>1.1000000000000001</v>
      </c>
      <c r="I776" s="104">
        <v>99.000000000000014</v>
      </c>
      <c r="J776" s="98">
        <v>110</v>
      </c>
      <c r="K776" s="98"/>
      <c r="L776" s="98">
        <v>110</v>
      </c>
      <c r="M776" s="83">
        <f t="shared" si="39"/>
        <v>11.111111111111095</v>
      </c>
      <c r="N776" s="83">
        <f t="shared" si="40"/>
        <v>0</v>
      </c>
      <c r="O776" s="98">
        <v>110</v>
      </c>
      <c r="P776" s="83">
        <f t="shared" si="38"/>
        <v>22.222222222222221</v>
      </c>
      <c r="Q776" s="83"/>
      <c r="R776" s="550"/>
      <c r="S776" s="99"/>
      <c r="T776" s="99"/>
      <c r="U776" s="99"/>
    </row>
    <row r="777" spans="1:21" s="202" customFormat="1" x14ac:dyDescent="0.3">
      <c r="A777" s="898"/>
      <c r="B777" s="895"/>
      <c r="C777" s="511" t="s">
        <v>40</v>
      </c>
      <c r="D777" s="511"/>
      <c r="E777" s="111">
        <v>100</v>
      </c>
      <c r="F777" s="111">
        <v>110</v>
      </c>
      <c r="G777" s="114">
        <v>180</v>
      </c>
      <c r="H777" s="104">
        <v>1.1000000000000001</v>
      </c>
      <c r="I777" s="104">
        <v>110.00000000000001</v>
      </c>
      <c r="J777" s="98">
        <v>100</v>
      </c>
      <c r="K777" s="98"/>
      <c r="L777" s="98">
        <v>100</v>
      </c>
      <c r="M777" s="83">
        <f t="shared" si="39"/>
        <v>-9.0909090909091024</v>
      </c>
      <c r="N777" s="83">
        <f t="shared" si="40"/>
        <v>0</v>
      </c>
      <c r="O777" s="98">
        <v>100</v>
      </c>
      <c r="P777" s="83">
        <f t="shared" si="38"/>
        <v>0</v>
      </c>
      <c r="Q777" s="83"/>
      <c r="R777" s="550"/>
      <c r="S777" s="99"/>
      <c r="T777" s="99"/>
      <c r="U777" s="99"/>
    </row>
    <row r="778" spans="1:21" s="202" customFormat="1" ht="37.5" x14ac:dyDescent="0.3">
      <c r="A778" s="898"/>
      <c r="B778" s="895"/>
      <c r="C778" s="511" t="s">
        <v>1969</v>
      </c>
      <c r="D778" s="511" t="s">
        <v>1966</v>
      </c>
      <c r="E778" s="111"/>
      <c r="F778" s="111"/>
      <c r="G778" s="114"/>
      <c r="H778" s="104"/>
      <c r="I778" s="104"/>
      <c r="J778" s="98"/>
      <c r="K778" s="98"/>
      <c r="L778" s="98"/>
      <c r="M778" s="83"/>
      <c r="N778" s="83"/>
      <c r="O778" s="98"/>
      <c r="P778" s="83"/>
      <c r="Q778" s="83"/>
      <c r="R778" s="550"/>
      <c r="S778" s="99"/>
      <c r="T778" s="99"/>
      <c r="U778" s="99"/>
    </row>
    <row r="779" spans="1:21" s="202" customFormat="1" x14ac:dyDescent="0.3">
      <c r="A779" s="898"/>
      <c r="B779" s="895"/>
      <c r="C779" s="511" t="s">
        <v>39</v>
      </c>
      <c r="D779" s="511"/>
      <c r="E779" s="111">
        <v>110</v>
      </c>
      <c r="F779" s="111">
        <v>300</v>
      </c>
      <c r="G779" s="114">
        <v>600</v>
      </c>
      <c r="H779" s="104">
        <v>1.1000000000000001</v>
      </c>
      <c r="I779" s="104">
        <v>121.00000000000001</v>
      </c>
      <c r="J779" s="98">
        <v>360</v>
      </c>
      <c r="K779" s="98"/>
      <c r="L779" s="98">
        <v>360</v>
      </c>
      <c r="M779" s="83">
        <f t="shared" si="39"/>
        <v>197.52066115702479</v>
      </c>
      <c r="N779" s="83">
        <f t="shared" si="40"/>
        <v>0</v>
      </c>
      <c r="O779" s="98">
        <v>360</v>
      </c>
      <c r="P779" s="83">
        <f t="shared" si="38"/>
        <v>227.27272727272728</v>
      </c>
      <c r="Q779" s="83"/>
      <c r="R779" s="550"/>
      <c r="S779" s="99"/>
      <c r="T779" s="99"/>
      <c r="U779" s="99"/>
    </row>
    <row r="780" spans="1:21" s="202" customFormat="1" x14ac:dyDescent="0.3">
      <c r="A780" s="899"/>
      <c r="B780" s="896"/>
      <c r="C780" s="511" t="s">
        <v>40</v>
      </c>
      <c r="D780" s="511"/>
      <c r="E780" s="111">
        <v>100</v>
      </c>
      <c r="F780" s="111">
        <v>280</v>
      </c>
      <c r="G780" s="114">
        <v>550</v>
      </c>
      <c r="H780" s="104">
        <v>1.1000000000000001</v>
      </c>
      <c r="I780" s="104">
        <v>110.00000000000001</v>
      </c>
      <c r="J780" s="98">
        <v>330</v>
      </c>
      <c r="K780" s="98"/>
      <c r="L780" s="98">
        <v>330</v>
      </c>
      <c r="M780" s="83">
        <f t="shared" si="39"/>
        <v>199.99999999999997</v>
      </c>
      <c r="N780" s="83">
        <f t="shared" si="40"/>
        <v>0</v>
      </c>
      <c r="O780" s="98">
        <v>330</v>
      </c>
      <c r="P780" s="83">
        <f t="shared" ref="P780:P843" si="41">(O780-E780)/E780*100</f>
        <v>229.99999999999997</v>
      </c>
      <c r="Q780" s="83"/>
      <c r="R780" s="550"/>
      <c r="S780" s="99"/>
      <c r="T780" s="99"/>
      <c r="U780" s="99"/>
    </row>
    <row r="781" spans="1:21" s="202" customFormat="1" x14ac:dyDescent="0.3">
      <c r="A781" s="897">
        <v>3</v>
      </c>
      <c r="B781" s="894" t="s">
        <v>1970</v>
      </c>
      <c r="C781" s="511" t="s">
        <v>1971</v>
      </c>
      <c r="D781" s="511" t="s">
        <v>1972</v>
      </c>
      <c r="E781" s="111"/>
      <c r="F781" s="111"/>
      <c r="G781" s="114"/>
      <c r="H781" s="104"/>
      <c r="I781" s="104"/>
      <c r="J781" s="98"/>
      <c r="K781" s="98"/>
      <c r="L781" s="260"/>
      <c r="M781" s="83"/>
      <c r="N781" s="83"/>
      <c r="O781" s="260"/>
      <c r="P781" s="83"/>
      <c r="Q781" s="83"/>
      <c r="R781" s="550"/>
      <c r="S781" s="99"/>
      <c r="T781" s="99"/>
      <c r="U781" s="99"/>
    </row>
    <row r="782" spans="1:21" s="202" customFormat="1" x14ac:dyDescent="0.3">
      <c r="A782" s="898"/>
      <c r="B782" s="895"/>
      <c r="C782" s="511" t="s">
        <v>39</v>
      </c>
      <c r="D782" s="511"/>
      <c r="E782" s="111">
        <v>460</v>
      </c>
      <c r="F782" s="111">
        <v>1500</v>
      </c>
      <c r="G782" s="114">
        <v>3000</v>
      </c>
      <c r="H782" s="104">
        <v>2.1</v>
      </c>
      <c r="I782" s="104">
        <v>966</v>
      </c>
      <c r="J782" s="98">
        <v>1800</v>
      </c>
      <c r="K782" s="98"/>
      <c r="L782" s="453">
        <v>1400</v>
      </c>
      <c r="M782" s="83">
        <f t="shared" si="39"/>
        <v>44.927536231884055</v>
      </c>
      <c r="N782" s="83">
        <f t="shared" si="40"/>
        <v>-22.222222222222221</v>
      </c>
      <c r="O782" s="453">
        <v>1400</v>
      </c>
      <c r="P782" s="83">
        <f t="shared" si="41"/>
        <v>204.34782608695653</v>
      </c>
      <c r="Q782" s="83"/>
      <c r="R782" s="550"/>
      <c r="S782" s="99"/>
      <c r="T782" s="99"/>
      <c r="U782" s="99"/>
    </row>
    <row r="783" spans="1:21" s="202" customFormat="1" x14ac:dyDescent="0.3">
      <c r="A783" s="898"/>
      <c r="B783" s="895"/>
      <c r="C783" s="511" t="s">
        <v>40</v>
      </c>
      <c r="D783" s="511"/>
      <c r="E783" s="111">
        <v>400</v>
      </c>
      <c r="F783" s="111">
        <v>1400</v>
      </c>
      <c r="G783" s="114">
        <v>2800</v>
      </c>
      <c r="H783" s="104">
        <v>1.7</v>
      </c>
      <c r="I783" s="104">
        <v>680</v>
      </c>
      <c r="J783" s="98">
        <v>1680</v>
      </c>
      <c r="K783" s="98"/>
      <c r="L783" s="453">
        <v>1300</v>
      </c>
      <c r="M783" s="83">
        <f t="shared" si="39"/>
        <v>91.17647058823529</v>
      </c>
      <c r="N783" s="83">
        <f t="shared" si="40"/>
        <v>-22.61904761904762</v>
      </c>
      <c r="O783" s="453">
        <v>1300</v>
      </c>
      <c r="P783" s="83">
        <f t="shared" si="41"/>
        <v>225</v>
      </c>
      <c r="Q783" s="83"/>
      <c r="R783" s="550"/>
      <c r="S783" s="99"/>
      <c r="T783" s="99"/>
      <c r="U783" s="99"/>
    </row>
    <row r="784" spans="1:21" s="202" customFormat="1" x14ac:dyDescent="0.3">
      <c r="A784" s="898"/>
      <c r="B784" s="895"/>
      <c r="C784" s="511" t="s">
        <v>1973</v>
      </c>
      <c r="D784" s="511" t="s">
        <v>1974</v>
      </c>
      <c r="E784" s="111"/>
      <c r="F784" s="111"/>
      <c r="G784" s="114"/>
      <c r="H784" s="104"/>
      <c r="I784" s="104"/>
      <c r="J784" s="98"/>
      <c r="K784" s="98"/>
      <c r="L784" s="453"/>
      <c r="M784" s="83"/>
      <c r="N784" s="83"/>
      <c r="O784" s="453"/>
      <c r="P784" s="83"/>
      <c r="Q784" s="83"/>
      <c r="R784" s="550"/>
      <c r="S784" s="99"/>
      <c r="T784" s="99"/>
      <c r="U784" s="99"/>
    </row>
    <row r="785" spans="1:21" s="202" customFormat="1" x14ac:dyDescent="0.3">
      <c r="A785" s="898"/>
      <c r="B785" s="895"/>
      <c r="C785" s="511" t="s">
        <v>39</v>
      </c>
      <c r="D785" s="511"/>
      <c r="E785" s="111">
        <v>400</v>
      </c>
      <c r="F785" s="111">
        <v>1250</v>
      </c>
      <c r="G785" s="114">
        <v>2500</v>
      </c>
      <c r="H785" s="104">
        <v>1.8</v>
      </c>
      <c r="I785" s="104">
        <v>720</v>
      </c>
      <c r="J785" s="98">
        <v>1500</v>
      </c>
      <c r="K785" s="98"/>
      <c r="L785" s="453">
        <f>J785*0.8</f>
        <v>1200</v>
      </c>
      <c r="M785" s="83">
        <f t="shared" si="39"/>
        <v>66.666666666666657</v>
      </c>
      <c r="N785" s="83">
        <f t="shared" si="40"/>
        <v>-20</v>
      </c>
      <c r="O785" s="453">
        <v>1200</v>
      </c>
      <c r="P785" s="83">
        <f t="shared" si="41"/>
        <v>200</v>
      </c>
      <c r="Q785" s="83"/>
      <c r="R785" s="550"/>
      <c r="S785" s="99"/>
      <c r="T785" s="99"/>
      <c r="U785" s="99"/>
    </row>
    <row r="786" spans="1:21" s="202" customFormat="1" x14ac:dyDescent="0.3">
      <c r="A786" s="898"/>
      <c r="B786" s="895"/>
      <c r="C786" s="511" t="s">
        <v>40</v>
      </c>
      <c r="D786" s="511"/>
      <c r="E786" s="111">
        <v>280</v>
      </c>
      <c r="F786" s="111">
        <v>1150</v>
      </c>
      <c r="G786" s="114">
        <v>2300</v>
      </c>
      <c r="H786" s="104">
        <v>1.8</v>
      </c>
      <c r="I786" s="104">
        <v>504</v>
      </c>
      <c r="J786" s="98">
        <v>1380</v>
      </c>
      <c r="K786" s="98"/>
      <c r="L786" s="453">
        <v>1100</v>
      </c>
      <c r="M786" s="83">
        <f t="shared" si="39"/>
        <v>118.25396825396825</v>
      </c>
      <c r="N786" s="83">
        <f t="shared" si="40"/>
        <v>-20.289855072463769</v>
      </c>
      <c r="O786" s="453">
        <v>1100</v>
      </c>
      <c r="P786" s="83">
        <f t="shared" si="41"/>
        <v>292.85714285714283</v>
      </c>
      <c r="Q786" s="83"/>
      <c r="R786" s="550"/>
      <c r="S786" s="99"/>
      <c r="T786" s="99"/>
      <c r="U786" s="99"/>
    </row>
    <row r="787" spans="1:21" s="202" customFormat="1" x14ac:dyDescent="0.3">
      <c r="A787" s="898"/>
      <c r="B787" s="895"/>
      <c r="C787" s="511" t="s">
        <v>1975</v>
      </c>
      <c r="D787" s="511" t="s">
        <v>1976</v>
      </c>
      <c r="E787" s="111"/>
      <c r="F787" s="111"/>
      <c r="G787" s="114"/>
      <c r="H787" s="104"/>
      <c r="I787" s="104"/>
      <c r="J787" s="98"/>
      <c r="K787" s="98"/>
      <c r="L787" s="453"/>
      <c r="M787" s="83"/>
      <c r="N787" s="83"/>
      <c r="O787" s="453"/>
      <c r="P787" s="83"/>
      <c r="Q787" s="83"/>
      <c r="R787" s="550"/>
      <c r="S787" s="99"/>
      <c r="T787" s="99"/>
      <c r="U787" s="99"/>
    </row>
    <row r="788" spans="1:21" s="202" customFormat="1" x14ac:dyDescent="0.3">
      <c r="A788" s="898"/>
      <c r="B788" s="895"/>
      <c r="C788" s="511" t="s">
        <v>39</v>
      </c>
      <c r="D788" s="511"/>
      <c r="E788" s="111">
        <v>280</v>
      </c>
      <c r="F788" s="111">
        <v>1000</v>
      </c>
      <c r="G788" s="114">
        <v>2000</v>
      </c>
      <c r="H788" s="104">
        <v>1.8</v>
      </c>
      <c r="I788" s="104">
        <v>504</v>
      </c>
      <c r="J788" s="98">
        <v>1200</v>
      </c>
      <c r="K788" s="98"/>
      <c r="L788" s="453">
        <v>950</v>
      </c>
      <c r="M788" s="83">
        <f t="shared" ref="M788:M850" si="42">(L788-I788)/I788*100</f>
        <v>88.492063492063494</v>
      </c>
      <c r="N788" s="83">
        <f t="shared" ref="N788:N851" si="43">(L788-J788)/J788*100</f>
        <v>-20.833333333333336</v>
      </c>
      <c r="O788" s="453">
        <v>950</v>
      </c>
      <c r="P788" s="83">
        <f t="shared" si="41"/>
        <v>239.28571428571428</v>
      </c>
      <c r="Q788" s="83"/>
      <c r="R788" s="550"/>
      <c r="S788" s="99"/>
      <c r="T788" s="99"/>
      <c r="U788" s="99"/>
    </row>
    <row r="789" spans="1:21" s="202" customFormat="1" x14ac:dyDescent="0.3">
      <c r="A789" s="898"/>
      <c r="B789" s="895"/>
      <c r="C789" s="511" t="s">
        <v>40</v>
      </c>
      <c r="D789" s="511"/>
      <c r="E789" s="111">
        <v>220</v>
      </c>
      <c r="F789" s="111">
        <v>900</v>
      </c>
      <c r="G789" s="114">
        <v>1800</v>
      </c>
      <c r="H789" s="104">
        <v>1.8</v>
      </c>
      <c r="I789" s="104">
        <v>396</v>
      </c>
      <c r="J789" s="98">
        <v>1080</v>
      </c>
      <c r="K789" s="98"/>
      <c r="L789" s="453">
        <v>850</v>
      </c>
      <c r="M789" s="83">
        <f t="shared" si="42"/>
        <v>114.64646464646464</v>
      </c>
      <c r="N789" s="83">
        <f t="shared" si="43"/>
        <v>-21.296296296296298</v>
      </c>
      <c r="O789" s="453">
        <v>850</v>
      </c>
      <c r="P789" s="83">
        <f t="shared" si="41"/>
        <v>286.36363636363637</v>
      </c>
      <c r="Q789" s="83"/>
      <c r="R789" s="550"/>
      <c r="S789" s="99"/>
      <c r="T789" s="99"/>
      <c r="U789" s="99"/>
    </row>
    <row r="790" spans="1:21" s="202" customFormat="1" x14ac:dyDescent="0.3">
      <c r="A790" s="898"/>
      <c r="B790" s="895"/>
      <c r="C790" s="511" t="s">
        <v>1977</v>
      </c>
      <c r="D790" s="511" t="s">
        <v>1978</v>
      </c>
      <c r="E790" s="111"/>
      <c r="F790" s="111"/>
      <c r="G790" s="114"/>
      <c r="H790" s="104"/>
      <c r="I790" s="104"/>
      <c r="J790" s="98"/>
      <c r="K790" s="98"/>
      <c r="L790" s="453"/>
      <c r="M790" s="83"/>
      <c r="N790" s="83"/>
      <c r="O790" s="453"/>
      <c r="P790" s="83"/>
      <c r="Q790" s="83"/>
      <c r="R790" s="550"/>
      <c r="S790" s="99"/>
      <c r="T790" s="99"/>
      <c r="U790" s="99"/>
    </row>
    <row r="791" spans="1:21" s="202" customFormat="1" x14ac:dyDescent="0.3">
      <c r="A791" s="898"/>
      <c r="B791" s="895"/>
      <c r="C791" s="511" t="s">
        <v>39</v>
      </c>
      <c r="D791" s="511"/>
      <c r="E791" s="111">
        <v>170</v>
      </c>
      <c r="F791" s="111">
        <v>600</v>
      </c>
      <c r="G791" s="114">
        <v>1200</v>
      </c>
      <c r="H791" s="104">
        <v>1.8</v>
      </c>
      <c r="I791" s="104">
        <v>306</v>
      </c>
      <c r="J791" s="98">
        <v>720</v>
      </c>
      <c r="K791" s="98"/>
      <c r="L791" s="453">
        <v>580</v>
      </c>
      <c r="M791" s="83">
        <f t="shared" si="42"/>
        <v>89.542483660130728</v>
      </c>
      <c r="N791" s="83">
        <f t="shared" si="43"/>
        <v>-19.444444444444446</v>
      </c>
      <c r="O791" s="453">
        <v>580</v>
      </c>
      <c r="P791" s="83">
        <f t="shared" si="41"/>
        <v>241.17647058823528</v>
      </c>
      <c r="Q791" s="83"/>
      <c r="R791" s="550"/>
      <c r="S791" s="99"/>
      <c r="T791" s="99"/>
      <c r="U791" s="99"/>
    </row>
    <row r="792" spans="1:21" s="202" customFormat="1" x14ac:dyDescent="0.3">
      <c r="A792" s="898"/>
      <c r="B792" s="895"/>
      <c r="C792" s="511" t="s">
        <v>40</v>
      </c>
      <c r="D792" s="511"/>
      <c r="E792" s="111">
        <v>120</v>
      </c>
      <c r="F792" s="111">
        <v>500</v>
      </c>
      <c r="G792" s="114">
        <v>1000</v>
      </c>
      <c r="H792" s="104">
        <v>1.8</v>
      </c>
      <c r="I792" s="104">
        <v>216</v>
      </c>
      <c r="J792" s="98">
        <v>600</v>
      </c>
      <c r="K792" s="98"/>
      <c r="L792" s="453">
        <f>J792*0.8</f>
        <v>480</v>
      </c>
      <c r="M792" s="83">
        <f t="shared" si="42"/>
        <v>122.22222222222223</v>
      </c>
      <c r="N792" s="83">
        <f t="shared" si="43"/>
        <v>-20</v>
      </c>
      <c r="O792" s="453">
        <v>480</v>
      </c>
      <c r="P792" s="83">
        <f t="shared" si="41"/>
        <v>300</v>
      </c>
      <c r="Q792" s="83"/>
      <c r="R792" s="550"/>
      <c r="S792" s="99"/>
      <c r="T792" s="99"/>
      <c r="U792" s="99"/>
    </row>
    <row r="793" spans="1:21" s="202" customFormat="1" ht="37.5" x14ac:dyDescent="0.3">
      <c r="A793" s="898"/>
      <c r="B793" s="895"/>
      <c r="C793" s="511" t="s">
        <v>1979</v>
      </c>
      <c r="D793" s="511" t="s">
        <v>1980</v>
      </c>
      <c r="E793" s="111"/>
      <c r="F793" s="111"/>
      <c r="G793" s="114"/>
      <c r="H793" s="104"/>
      <c r="I793" s="104"/>
      <c r="J793" s="98"/>
      <c r="K793" s="98"/>
      <c r="L793" s="453"/>
      <c r="M793" s="83"/>
      <c r="N793" s="83"/>
      <c r="O793" s="453"/>
      <c r="P793" s="83"/>
      <c r="Q793" s="83"/>
      <c r="R793" s="550"/>
      <c r="S793" s="99"/>
      <c r="T793" s="99"/>
      <c r="U793" s="99"/>
    </row>
    <row r="794" spans="1:21" s="202" customFormat="1" x14ac:dyDescent="0.3">
      <c r="A794" s="898"/>
      <c r="B794" s="895"/>
      <c r="C794" s="511" t="s">
        <v>39</v>
      </c>
      <c r="D794" s="511"/>
      <c r="E794" s="111">
        <v>150</v>
      </c>
      <c r="F794" s="111">
        <v>400</v>
      </c>
      <c r="G794" s="114">
        <v>800</v>
      </c>
      <c r="H794" s="104">
        <v>1.9</v>
      </c>
      <c r="I794" s="104">
        <v>285</v>
      </c>
      <c r="J794" s="98">
        <v>480</v>
      </c>
      <c r="K794" s="98"/>
      <c r="L794" s="453">
        <v>380</v>
      </c>
      <c r="M794" s="83">
        <f t="shared" si="42"/>
        <v>33.333333333333329</v>
      </c>
      <c r="N794" s="83">
        <f t="shared" si="43"/>
        <v>-20.833333333333336</v>
      </c>
      <c r="O794" s="453">
        <v>380</v>
      </c>
      <c r="P794" s="83">
        <f t="shared" si="41"/>
        <v>153.33333333333334</v>
      </c>
      <c r="Q794" s="83"/>
      <c r="R794" s="550"/>
      <c r="S794" s="99"/>
      <c r="T794" s="99"/>
      <c r="U794" s="99"/>
    </row>
    <row r="795" spans="1:21" s="202" customFormat="1" x14ac:dyDescent="0.3">
      <c r="A795" s="898"/>
      <c r="B795" s="895"/>
      <c r="C795" s="511" t="s">
        <v>1981</v>
      </c>
      <c r="D795" s="511"/>
      <c r="E795" s="111">
        <v>130</v>
      </c>
      <c r="F795" s="111">
        <v>380</v>
      </c>
      <c r="G795" s="114">
        <v>750</v>
      </c>
      <c r="H795" s="104">
        <v>1.8</v>
      </c>
      <c r="I795" s="104">
        <v>234</v>
      </c>
      <c r="J795" s="98">
        <v>450</v>
      </c>
      <c r="K795" s="98"/>
      <c r="L795" s="453">
        <v>350</v>
      </c>
      <c r="M795" s="83">
        <f t="shared" si="42"/>
        <v>49.572649572649574</v>
      </c>
      <c r="N795" s="83">
        <f t="shared" si="43"/>
        <v>-22.222222222222221</v>
      </c>
      <c r="O795" s="453">
        <v>350</v>
      </c>
      <c r="P795" s="83">
        <f t="shared" si="41"/>
        <v>169.23076923076923</v>
      </c>
      <c r="Q795" s="83"/>
      <c r="R795" s="550"/>
      <c r="S795" s="99"/>
      <c r="T795" s="99"/>
      <c r="U795" s="99"/>
    </row>
    <row r="796" spans="1:21" s="202" customFormat="1" x14ac:dyDescent="0.3">
      <c r="A796" s="898"/>
      <c r="B796" s="895"/>
      <c r="C796" s="511" t="s">
        <v>1982</v>
      </c>
      <c r="D796" s="511" t="s">
        <v>1983</v>
      </c>
      <c r="E796" s="111"/>
      <c r="F796" s="111"/>
      <c r="G796" s="114"/>
      <c r="H796" s="104"/>
      <c r="I796" s="104"/>
      <c r="J796" s="98"/>
      <c r="K796" s="98"/>
      <c r="L796" s="260"/>
      <c r="M796" s="83"/>
      <c r="N796" s="83"/>
      <c r="O796" s="260"/>
      <c r="P796" s="83"/>
      <c r="Q796" s="83"/>
      <c r="R796" s="550"/>
      <c r="S796" s="99"/>
      <c r="T796" s="99"/>
      <c r="U796" s="99"/>
    </row>
    <row r="797" spans="1:21" s="202" customFormat="1" x14ac:dyDescent="0.3">
      <c r="A797" s="898"/>
      <c r="B797" s="895"/>
      <c r="C797" s="511" t="s">
        <v>39</v>
      </c>
      <c r="D797" s="511"/>
      <c r="E797" s="111">
        <v>200</v>
      </c>
      <c r="F797" s="111">
        <v>500</v>
      </c>
      <c r="G797" s="114">
        <v>1000</v>
      </c>
      <c r="H797" s="104">
        <v>2.1</v>
      </c>
      <c r="I797" s="104">
        <v>420</v>
      </c>
      <c r="J797" s="98">
        <v>600</v>
      </c>
      <c r="K797" s="98"/>
      <c r="L797" s="98">
        <v>600</v>
      </c>
      <c r="M797" s="83">
        <f t="shared" si="42"/>
        <v>42.857142857142854</v>
      </c>
      <c r="N797" s="83">
        <f t="shared" si="43"/>
        <v>0</v>
      </c>
      <c r="O797" s="98">
        <v>600</v>
      </c>
      <c r="P797" s="83">
        <f t="shared" si="41"/>
        <v>200</v>
      </c>
      <c r="Q797" s="83"/>
      <c r="R797" s="550"/>
      <c r="S797" s="99"/>
      <c r="T797" s="99"/>
      <c r="U797" s="99"/>
    </row>
    <row r="798" spans="1:21" s="202" customFormat="1" x14ac:dyDescent="0.3">
      <c r="A798" s="898"/>
      <c r="B798" s="895"/>
      <c r="C798" s="511" t="s">
        <v>40</v>
      </c>
      <c r="D798" s="511"/>
      <c r="E798" s="111">
        <v>160</v>
      </c>
      <c r="F798" s="111">
        <v>400</v>
      </c>
      <c r="G798" s="114">
        <v>800</v>
      </c>
      <c r="H798" s="104">
        <v>2.6</v>
      </c>
      <c r="I798" s="104">
        <v>416</v>
      </c>
      <c r="J798" s="98">
        <v>480</v>
      </c>
      <c r="K798" s="98"/>
      <c r="L798" s="98">
        <v>480</v>
      </c>
      <c r="M798" s="83">
        <f t="shared" si="42"/>
        <v>15.384615384615385</v>
      </c>
      <c r="N798" s="83">
        <f t="shared" si="43"/>
        <v>0</v>
      </c>
      <c r="O798" s="98">
        <v>480</v>
      </c>
      <c r="P798" s="83">
        <f t="shared" si="41"/>
        <v>200</v>
      </c>
      <c r="Q798" s="83"/>
      <c r="R798" s="550"/>
      <c r="S798" s="99"/>
      <c r="T798" s="99"/>
      <c r="U798" s="99"/>
    </row>
    <row r="799" spans="1:21" s="202" customFormat="1" x14ac:dyDescent="0.3">
      <c r="A799" s="899"/>
      <c r="B799" s="896"/>
      <c r="C799" s="511" t="s">
        <v>1984</v>
      </c>
      <c r="D799" s="511" t="s">
        <v>1985</v>
      </c>
      <c r="E799" s="111">
        <v>120</v>
      </c>
      <c r="F799" s="111">
        <v>380</v>
      </c>
      <c r="G799" s="114">
        <v>750</v>
      </c>
      <c r="H799" s="104">
        <v>1.4</v>
      </c>
      <c r="I799" s="104">
        <v>168</v>
      </c>
      <c r="J799" s="98">
        <v>450</v>
      </c>
      <c r="K799" s="98"/>
      <c r="L799" s="98">
        <v>450</v>
      </c>
      <c r="M799" s="83">
        <f t="shared" si="42"/>
        <v>167.85714285714286</v>
      </c>
      <c r="N799" s="83">
        <f t="shared" si="43"/>
        <v>0</v>
      </c>
      <c r="O799" s="98">
        <v>450</v>
      </c>
      <c r="P799" s="83">
        <f t="shared" si="41"/>
        <v>275</v>
      </c>
      <c r="Q799" s="83"/>
      <c r="R799" s="550"/>
      <c r="S799" s="99"/>
      <c r="T799" s="99"/>
      <c r="U799" s="99"/>
    </row>
    <row r="800" spans="1:21" s="202" customFormat="1" x14ac:dyDescent="0.3">
      <c r="A800" s="897">
        <v>4</v>
      </c>
      <c r="B800" s="894" t="s">
        <v>703</v>
      </c>
      <c r="C800" s="511" t="s">
        <v>1986</v>
      </c>
      <c r="D800" s="511" t="s">
        <v>1987</v>
      </c>
      <c r="E800" s="111">
        <v>350</v>
      </c>
      <c r="F800" s="111">
        <v>500</v>
      </c>
      <c r="G800" s="114">
        <v>1000</v>
      </c>
      <c r="H800" s="104">
        <v>1.5</v>
      </c>
      <c r="I800" s="104">
        <v>525</v>
      </c>
      <c r="J800" s="98">
        <v>600</v>
      </c>
      <c r="K800" s="98"/>
      <c r="L800" s="98">
        <v>600</v>
      </c>
      <c r="M800" s="83">
        <f t="shared" si="42"/>
        <v>14.285714285714285</v>
      </c>
      <c r="N800" s="83">
        <f t="shared" si="43"/>
        <v>0</v>
      </c>
      <c r="O800" s="98">
        <v>600</v>
      </c>
      <c r="P800" s="83">
        <f t="shared" si="41"/>
        <v>71.428571428571431</v>
      </c>
      <c r="Q800" s="83"/>
      <c r="R800" s="550"/>
      <c r="S800" s="99"/>
      <c r="T800" s="99"/>
      <c r="U800" s="99"/>
    </row>
    <row r="801" spans="1:21" s="202" customFormat="1" x14ac:dyDescent="0.3">
      <c r="A801" s="898"/>
      <c r="B801" s="895"/>
      <c r="C801" s="511" t="s">
        <v>1987</v>
      </c>
      <c r="D801" s="511" t="s">
        <v>1988</v>
      </c>
      <c r="E801" s="111"/>
      <c r="F801" s="111"/>
      <c r="G801" s="114"/>
      <c r="H801" s="104"/>
      <c r="I801" s="104"/>
      <c r="J801" s="98"/>
      <c r="K801" s="98"/>
      <c r="L801" s="98"/>
      <c r="M801" s="83"/>
      <c r="N801" s="83"/>
      <c r="O801" s="98"/>
      <c r="P801" s="83"/>
      <c r="Q801" s="83"/>
      <c r="R801" s="550"/>
      <c r="S801" s="99"/>
      <c r="T801" s="99"/>
      <c r="U801" s="99"/>
    </row>
    <row r="802" spans="1:21" s="202" customFormat="1" x14ac:dyDescent="0.3">
      <c r="A802" s="898"/>
      <c r="B802" s="895"/>
      <c r="C802" s="511" t="s">
        <v>39</v>
      </c>
      <c r="D802" s="511"/>
      <c r="E802" s="111">
        <v>220</v>
      </c>
      <c r="F802" s="111">
        <v>400</v>
      </c>
      <c r="G802" s="114">
        <v>800</v>
      </c>
      <c r="H802" s="104">
        <v>1.5</v>
      </c>
      <c r="I802" s="104">
        <v>330</v>
      </c>
      <c r="J802" s="98">
        <v>480</v>
      </c>
      <c r="K802" s="98"/>
      <c r="L802" s="98">
        <v>480</v>
      </c>
      <c r="M802" s="83">
        <f t="shared" si="42"/>
        <v>45.454545454545453</v>
      </c>
      <c r="N802" s="83">
        <f t="shared" si="43"/>
        <v>0</v>
      </c>
      <c r="O802" s="98">
        <v>480</v>
      </c>
      <c r="P802" s="83">
        <f t="shared" si="41"/>
        <v>118.18181818181819</v>
      </c>
      <c r="Q802" s="83"/>
      <c r="R802" s="550"/>
      <c r="S802" s="99"/>
      <c r="T802" s="99"/>
      <c r="U802" s="99"/>
    </row>
    <row r="803" spans="1:21" s="202" customFormat="1" x14ac:dyDescent="0.3">
      <c r="A803" s="898"/>
      <c r="B803" s="895"/>
      <c r="C803" s="511" t="s">
        <v>40</v>
      </c>
      <c r="D803" s="511"/>
      <c r="E803" s="111">
        <v>200</v>
      </c>
      <c r="F803" s="111">
        <v>380</v>
      </c>
      <c r="G803" s="114">
        <v>750</v>
      </c>
      <c r="H803" s="104">
        <v>1.8</v>
      </c>
      <c r="I803" s="104">
        <v>360</v>
      </c>
      <c r="J803" s="98">
        <v>450</v>
      </c>
      <c r="K803" s="98"/>
      <c r="L803" s="98">
        <v>450</v>
      </c>
      <c r="M803" s="83">
        <f t="shared" si="42"/>
        <v>25</v>
      </c>
      <c r="N803" s="83">
        <f t="shared" si="43"/>
        <v>0</v>
      </c>
      <c r="O803" s="98">
        <v>450</v>
      </c>
      <c r="P803" s="83">
        <f t="shared" si="41"/>
        <v>125</v>
      </c>
      <c r="Q803" s="83"/>
      <c r="R803" s="550"/>
      <c r="S803" s="99"/>
      <c r="T803" s="99"/>
      <c r="U803" s="99"/>
    </row>
    <row r="804" spans="1:21" s="202" customFormat="1" x14ac:dyDescent="0.3">
      <c r="A804" s="898"/>
      <c r="B804" s="895"/>
      <c r="C804" s="511" t="s">
        <v>1989</v>
      </c>
      <c r="D804" s="511" t="s">
        <v>1990</v>
      </c>
      <c r="E804" s="111"/>
      <c r="F804" s="111"/>
      <c r="G804" s="114"/>
      <c r="H804" s="104"/>
      <c r="I804" s="104"/>
      <c r="J804" s="98"/>
      <c r="K804" s="98"/>
      <c r="L804" s="98"/>
      <c r="M804" s="83"/>
      <c r="N804" s="83"/>
      <c r="O804" s="98"/>
      <c r="P804" s="83"/>
      <c r="Q804" s="83"/>
      <c r="R804" s="550"/>
      <c r="S804" s="99"/>
      <c r="T804" s="99"/>
      <c r="U804" s="99"/>
    </row>
    <row r="805" spans="1:21" s="202" customFormat="1" x14ac:dyDescent="0.3">
      <c r="A805" s="898"/>
      <c r="B805" s="895"/>
      <c r="C805" s="511" t="s">
        <v>39</v>
      </c>
      <c r="D805" s="511"/>
      <c r="E805" s="111">
        <v>170</v>
      </c>
      <c r="F805" s="111">
        <v>250</v>
      </c>
      <c r="G805" s="114">
        <v>500</v>
      </c>
      <c r="H805" s="104">
        <v>1.5</v>
      </c>
      <c r="I805" s="104">
        <v>255</v>
      </c>
      <c r="J805" s="98">
        <v>300</v>
      </c>
      <c r="K805" s="98"/>
      <c r="L805" s="98">
        <v>300</v>
      </c>
      <c r="M805" s="83">
        <f t="shared" si="42"/>
        <v>17.647058823529413</v>
      </c>
      <c r="N805" s="83">
        <f t="shared" si="43"/>
        <v>0</v>
      </c>
      <c r="O805" s="98">
        <v>300</v>
      </c>
      <c r="P805" s="83">
        <f t="shared" si="41"/>
        <v>76.470588235294116</v>
      </c>
      <c r="Q805" s="83"/>
      <c r="R805" s="550"/>
      <c r="S805" s="99"/>
      <c r="T805" s="99"/>
      <c r="U805" s="99"/>
    </row>
    <row r="806" spans="1:21" s="202" customFormat="1" x14ac:dyDescent="0.3">
      <c r="A806" s="898"/>
      <c r="B806" s="895"/>
      <c r="C806" s="511" t="s">
        <v>40</v>
      </c>
      <c r="D806" s="511"/>
      <c r="E806" s="111">
        <v>140</v>
      </c>
      <c r="F806" s="111">
        <v>225</v>
      </c>
      <c r="G806" s="114">
        <v>450</v>
      </c>
      <c r="H806" s="104">
        <v>1.8</v>
      </c>
      <c r="I806" s="104">
        <v>252</v>
      </c>
      <c r="J806" s="98">
        <v>270</v>
      </c>
      <c r="K806" s="98"/>
      <c r="L806" s="98">
        <v>270</v>
      </c>
      <c r="M806" s="83">
        <f t="shared" si="42"/>
        <v>7.1428571428571423</v>
      </c>
      <c r="N806" s="83">
        <f t="shared" si="43"/>
        <v>0</v>
      </c>
      <c r="O806" s="98">
        <v>270</v>
      </c>
      <c r="P806" s="83">
        <f t="shared" si="41"/>
        <v>92.857142857142861</v>
      </c>
      <c r="Q806" s="83"/>
      <c r="R806" s="550"/>
      <c r="S806" s="99"/>
      <c r="T806" s="99"/>
      <c r="U806" s="99"/>
    </row>
    <row r="807" spans="1:21" s="202" customFormat="1" x14ac:dyDescent="0.3">
      <c r="A807" s="899"/>
      <c r="B807" s="896"/>
      <c r="C807" s="511" t="s">
        <v>1991</v>
      </c>
      <c r="D807" s="511" t="s">
        <v>1949</v>
      </c>
      <c r="E807" s="111">
        <v>100</v>
      </c>
      <c r="F807" s="111">
        <v>230</v>
      </c>
      <c r="G807" s="114">
        <v>450</v>
      </c>
      <c r="H807" s="104">
        <v>1.8</v>
      </c>
      <c r="I807" s="104">
        <v>180</v>
      </c>
      <c r="J807" s="98">
        <v>270</v>
      </c>
      <c r="K807" s="98"/>
      <c r="L807" s="98">
        <v>270</v>
      </c>
      <c r="M807" s="83">
        <f t="shared" si="42"/>
        <v>50</v>
      </c>
      <c r="N807" s="83">
        <f t="shared" si="43"/>
        <v>0</v>
      </c>
      <c r="O807" s="98">
        <v>270</v>
      </c>
      <c r="P807" s="83">
        <f t="shared" si="41"/>
        <v>170</v>
      </c>
      <c r="Q807" s="83"/>
      <c r="R807" s="550"/>
      <c r="S807" s="99"/>
      <c r="T807" s="99"/>
      <c r="U807" s="99"/>
    </row>
    <row r="808" spans="1:21" s="202" customFormat="1" ht="27" customHeight="1" x14ac:dyDescent="0.3">
      <c r="A808" s="514">
        <v>5</v>
      </c>
      <c r="B808" s="511" t="s">
        <v>1992</v>
      </c>
      <c r="C808" s="511" t="s">
        <v>1993</v>
      </c>
      <c r="D808" s="511" t="s">
        <v>1994</v>
      </c>
      <c r="E808" s="111">
        <v>120</v>
      </c>
      <c r="F808" s="111">
        <v>250</v>
      </c>
      <c r="G808" s="114">
        <v>500</v>
      </c>
      <c r="H808" s="104">
        <v>1.7</v>
      </c>
      <c r="I808" s="104">
        <v>204</v>
      </c>
      <c r="J808" s="98">
        <v>300</v>
      </c>
      <c r="K808" s="98"/>
      <c r="L808" s="98">
        <v>300</v>
      </c>
      <c r="M808" s="83">
        <f t="shared" si="42"/>
        <v>47.058823529411761</v>
      </c>
      <c r="N808" s="83">
        <f t="shared" si="43"/>
        <v>0</v>
      </c>
      <c r="O808" s="98">
        <v>300</v>
      </c>
      <c r="P808" s="83">
        <f t="shared" si="41"/>
        <v>150</v>
      </c>
      <c r="Q808" s="83"/>
      <c r="R808" s="550"/>
      <c r="S808" s="99"/>
      <c r="T808" s="99"/>
      <c r="U808" s="99"/>
    </row>
    <row r="809" spans="1:21" s="202" customFormat="1" x14ac:dyDescent="0.3">
      <c r="A809" s="897">
        <v>6</v>
      </c>
      <c r="B809" s="894" t="s">
        <v>1995</v>
      </c>
      <c r="C809" s="511" t="s">
        <v>1996</v>
      </c>
      <c r="D809" s="511" t="s">
        <v>1997</v>
      </c>
      <c r="E809" s="111">
        <v>240</v>
      </c>
      <c r="F809" s="111">
        <v>500</v>
      </c>
      <c r="G809" s="114">
        <v>1000</v>
      </c>
      <c r="H809" s="104">
        <v>1.4</v>
      </c>
      <c r="I809" s="104">
        <v>336</v>
      </c>
      <c r="J809" s="98">
        <v>600</v>
      </c>
      <c r="K809" s="98"/>
      <c r="L809" s="98">
        <v>600</v>
      </c>
      <c r="M809" s="83">
        <f t="shared" si="42"/>
        <v>78.571428571428569</v>
      </c>
      <c r="N809" s="83">
        <f t="shared" si="43"/>
        <v>0</v>
      </c>
      <c r="O809" s="98">
        <v>600</v>
      </c>
      <c r="P809" s="83">
        <f t="shared" si="41"/>
        <v>150</v>
      </c>
      <c r="Q809" s="83"/>
      <c r="R809" s="550"/>
      <c r="S809" s="99"/>
      <c r="T809" s="99"/>
      <c r="U809" s="99"/>
    </row>
    <row r="810" spans="1:21" s="202" customFormat="1" x14ac:dyDescent="0.3">
      <c r="A810" s="898"/>
      <c r="B810" s="895"/>
      <c r="C810" s="511" t="s">
        <v>1997</v>
      </c>
      <c r="D810" s="511" t="s">
        <v>1998</v>
      </c>
      <c r="E810" s="111"/>
      <c r="F810" s="111"/>
      <c r="G810" s="114"/>
      <c r="H810" s="104"/>
      <c r="I810" s="104"/>
      <c r="J810" s="98"/>
      <c r="K810" s="98"/>
      <c r="L810" s="260"/>
      <c r="M810" s="83"/>
      <c r="N810" s="83"/>
      <c r="O810" s="260"/>
      <c r="P810" s="83"/>
      <c r="Q810" s="83"/>
      <c r="R810" s="550"/>
      <c r="S810" s="99"/>
      <c r="T810" s="99"/>
      <c r="U810" s="99"/>
    </row>
    <row r="811" spans="1:21" s="202" customFormat="1" x14ac:dyDescent="0.3">
      <c r="A811" s="898"/>
      <c r="B811" s="895"/>
      <c r="C811" s="511" t="s">
        <v>39</v>
      </c>
      <c r="D811" s="511"/>
      <c r="E811" s="111">
        <v>170</v>
      </c>
      <c r="F811" s="111">
        <v>400</v>
      </c>
      <c r="G811" s="114">
        <v>800</v>
      </c>
      <c r="H811" s="104">
        <v>1.4</v>
      </c>
      <c r="I811" s="104">
        <v>237.99999999999997</v>
      </c>
      <c r="J811" s="98">
        <v>480</v>
      </c>
      <c r="K811" s="98"/>
      <c r="L811" s="98">
        <v>480</v>
      </c>
      <c r="M811" s="83">
        <f t="shared" si="42"/>
        <v>101.68067226890759</v>
      </c>
      <c r="N811" s="83">
        <f t="shared" si="43"/>
        <v>0</v>
      </c>
      <c r="O811" s="98">
        <v>480</v>
      </c>
      <c r="P811" s="83">
        <f t="shared" si="41"/>
        <v>182.35294117647058</v>
      </c>
      <c r="Q811" s="83"/>
      <c r="R811" s="550"/>
      <c r="S811" s="99"/>
      <c r="T811" s="99"/>
      <c r="U811" s="99"/>
    </row>
    <row r="812" spans="1:21" s="202" customFormat="1" x14ac:dyDescent="0.3">
      <c r="A812" s="898"/>
      <c r="B812" s="895"/>
      <c r="C812" s="511" t="s">
        <v>40</v>
      </c>
      <c r="D812" s="511"/>
      <c r="E812" s="111">
        <v>140</v>
      </c>
      <c r="F812" s="111">
        <v>380</v>
      </c>
      <c r="G812" s="114">
        <v>750</v>
      </c>
      <c r="H812" s="104">
        <v>1.4</v>
      </c>
      <c r="I812" s="104">
        <v>196</v>
      </c>
      <c r="J812" s="98">
        <v>450</v>
      </c>
      <c r="K812" s="98"/>
      <c r="L812" s="98">
        <v>450</v>
      </c>
      <c r="M812" s="83">
        <f t="shared" si="42"/>
        <v>129.59183673469389</v>
      </c>
      <c r="N812" s="83">
        <f t="shared" si="43"/>
        <v>0</v>
      </c>
      <c r="O812" s="98">
        <v>450</v>
      </c>
      <c r="P812" s="83">
        <f t="shared" si="41"/>
        <v>221.42857142857144</v>
      </c>
      <c r="Q812" s="83"/>
      <c r="R812" s="550"/>
      <c r="S812" s="99"/>
      <c r="T812" s="99"/>
      <c r="U812" s="99"/>
    </row>
    <row r="813" spans="1:21" s="202" customFormat="1" x14ac:dyDescent="0.3">
      <c r="A813" s="898"/>
      <c r="B813" s="895"/>
      <c r="C813" s="511" t="s">
        <v>1998</v>
      </c>
      <c r="D813" s="511" t="s">
        <v>1933</v>
      </c>
      <c r="E813" s="111">
        <v>180</v>
      </c>
      <c r="F813" s="111">
        <v>450</v>
      </c>
      <c r="G813" s="114">
        <v>900</v>
      </c>
      <c r="H813" s="104">
        <v>1.4</v>
      </c>
      <c r="I813" s="104">
        <v>251.99999999999997</v>
      </c>
      <c r="J813" s="98">
        <v>540</v>
      </c>
      <c r="K813" s="98"/>
      <c r="L813" s="98">
        <v>540</v>
      </c>
      <c r="M813" s="83">
        <f t="shared" si="42"/>
        <v>114.28571428571431</v>
      </c>
      <c r="N813" s="83">
        <f t="shared" si="43"/>
        <v>0</v>
      </c>
      <c r="O813" s="98">
        <v>540</v>
      </c>
      <c r="P813" s="83">
        <f t="shared" si="41"/>
        <v>200</v>
      </c>
      <c r="Q813" s="83"/>
      <c r="R813" s="550"/>
      <c r="S813" s="99"/>
      <c r="T813" s="99"/>
      <c r="U813" s="99"/>
    </row>
    <row r="814" spans="1:21" s="202" customFormat="1" x14ac:dyDescent="0.3">
      <c r="A814" s="898"/>
      <c r="B814" s="895"/>
      <c r="C814" s="511" t="s">
        <v>1999</v>
      </c>
      <c r="D814" s="511" t="s">
        <v>2000</v>
      </c>
      <c r="E814" s="111">
        <v>180</v>
      </c>
      <c r="F814" s="111">
        <v>450</v>
      </c>
      <c r="G814" s="114">
        <v>900</v>
      </c>
      <c r="H814" s="104">
        <v>1.4</v>
      </c>
      <c r="I814" s="104">
        <v>251.99999999999997</v>
      </c>
      <c r="J814" s="98">
        <v>540</v>
      </c>
      <c r="K814" s="98"/>
      <c r="L814" s="98">
        <v>540</v>
      </c>
      <c r="M814" s="83">
        <f t="shared" si="42"/>
        <v>114.28571428571431</v>
      </c>
      <c r="N814" s="83">
        <f t="shared" si="43"/>
        <v>0</v>
      </c>
      <c r="O814" s="98">
        <v>540</v>
      </c>
      <c r="P814" s="83">
        <f t="shared" si="41"/>
        <v>200</v>
      </c>
      <c r="Q814" s="83"/>
      <c r="R814" s="550"/>
      <c r="S814" s="99"/>
      <c r="T814" s="99"/>
      <c r="U814" s="99"/>
    </row>
    <row r="815" spans="1:21" s="202" customFormat="1" x14ac:dyDescent="0.3">
      <c r="A815" s="899"/>
      <c r="B815" s="896"/>
      <c r="C815" s="511" t="s">
        <v>2001</v>
      </c>
      <c r="D815" s="511" t="s">
        <v>2002</v>
      </c>
      <c r="E815" s="111">
        <v>180</v>
      </c>
      <c r="F815" s="111">
        <v>450</v>
      </c>
      <c r="G815" s="114">
        <v>900</v>
      </c>
      <c r="H815" s="104">
        <v>1.4</v>
      </c>
      <c r="I815" s="104">
        <v>251.99999999999997</v>
      </c>
      <c r="J815" s="98">
        <v>540</v>
      </c>
      <c r="K815" s="98"/>
      <c r="L815" s="98">
        <v>540</v>
      </c>
      <c r="M815" s="83">
        <f t="shared" si="42"/>
        <v>114.28571428571431</v>
      </c>
      <c r="N815" s="83">
        <f t="shared" si="43"/>
        <v>0</v>
      </c>
      <c r="O815" s="98">
        <v>540</v>
      </c>
      <c r="P815" s="83">
        <f t="shared" si="41"/>
        <v>200</v>
      </c>
      <c r="Q815" s="83"/>
      <c r="R815" s="550"/>
      <c r="S815" s="99"/>
      <c r="T815" s="99"/>
      <c r="U815" s="99"/>
    </row>
    <row r="816" spans="1:21" s="202" customFormat="1" x14ac:dyDescent="0.3">
      <c r="A816" s="897">
        <v>7</v>
      </c>
      <c r="B816" s="894" t="s">
        <v>2003</v>
      </c>
      <c r="C816" s="511" t="s">
        <v>2004</v>
      </c>
      <c r="D816" s="511" t="s">
        <v>2005</v>
      </c>
      <c r="E816" s="111">
        <v>180</v>
      </c>
      <c r="F816" s="111">
        <v>750</v>
      </c>
      <c r="G816" s="114">
        <v>1500</v>
      </c>
      <c r="H816" s="104">
        <v>1.7</v>
      </c>
      <c r="I816" s="104">
        <v>306</v>
      </c>
      <c r="J816" s="98">
        <v>900</v>
      </c>
      <c r="K816" s="98"/>
      <c r="L816" s="98">
        <v>900</v>
      </c>
      <c r="M816" s="83">
        <f t="shared" si="42"/>
        <v>194.11764705882354</v>
      </c>
      <c r="N816" s="83">
        <f t="shared" si="43"/>
        <v>0</v>
      </c>
      <c r="O816" s="98">
        <v>900</v>
      </c>
      <c r="P816" s="83">
        <f t="shared" si="41"/>
        <v>400</v>
      </c>
      <c r="Q816" s="83"/>
      <c r="R816" s="550"/>
      <c r="S816" s="99"/>
      <c r="T816" s="99"/>
      <c r="U816" s="99"/>
    </row>
    <row r="817" spans="1:21" s="202" customFormat="1" x14ac:dyDescent="0.3">
      <c r="A817" s="898"/>
      <c r="B817" s="895"/>
      <c r="C817" s="511" t="s">
        <v>2006</v>
      </c>
      <c r="D817" s="511" t="s">
        <v>2007</v>
      </c>
      <c r="E817" s="111">
        <v>150</v>
      </c>
      <c r="F817" s="111">
        <v>600</v>
      </c>
      <c r="G817" s="114">
        <v>1200</v>
      </c>
      <c r="H817" s="104">
        <v>1.7</v>
      </c>
      <c r="I817" s="104">
        <v>255</v>
      </c>
      <c r="J817" s="98">
        <v>720</v>
      </c>
      <c r="K817" s="98"/>
      <c r="L817" s="98">
        <v>720</v>
      </c>
      <c r="M817" s="83">
        <f t="shared" si="42"/>
        <v>182.35294117647058</v>
      </c>
      <c r="N817" s="83">
        <f t="shared" si="43"/>
        <v>0</v>
      </c>
      <c r="O817" s="98">
        <v>720</v>
      </c>
      <c r="P817" s="83">
        <f t="shared" si="41"/>
        <v>380</v>
      </c>
      <c r="Q817" s="83"/>
      <c r="R817" s="550"/>
      <c r="S817" s="99"/>
      <c r="T817" s="99"/>
      <c r="U817" s="99"/>
    </row>
    <row r="818" spans="1:21" s="202" customFormat="1" ht="37.5" x14ac:dyDescent="0.3">
      <c r="A818" s="899"/>
      <c r="B818" s="896"/>
      <c r="C818" s="511" t="s">
        <v>2008</v>
      </c>
      <c r="D818" s="511" t="s">
        <v>2009</v>
      </c>
      <c r="E818" s="111">
        <v>180</v>
      </c>
      <c r="F818" s="111">
        <v>600</v>
      </c>
      <c r="G818" s="114">
        <v>1200</v>
      </c>
      <c r="H818" s="104">
        <v>1.7</v>
      </c>
      <c r="I818" s="104">
        <v>306</v>
      </c>
      <c r="J818" s="98">
        <v>720</v>
      </c>
      <c r="K818" s="98"/>
      <c r="L818" s="98">
        <v>720</v>
      </c>
      <c r="M818" s="83">
        <f t="shared" si="42"/>
        <v>135.29411764705884</v>
      </c>
      <c r="N818" s="83">
        <f t="shared" si="43"/>
        <v>0</v>
      </c>
      <c r="O818" s="98">
        <v>720</v>
      </c>
      <c r="P818" s="83">
        <f t="shared" si="41"/>
        <v>300</v>
      </c>
      <c r="Q818" s="83"/>
      <c r="R818" s="550"/>
      <c r="S818" s="99"/>
      <c r="T818" s="99"/>
      <c r="U818" s="99"/>
    </row>
    <row r="819" spans="1:21" s="202" customFormat="1" x14ac:dyDescent="0.3">
      <c r="A819" s="897">
        <v>8</v>
      </c>
      <c r="B819" s="894" t="s">
        <v>227</v>
      </c>
      <c r="C819" s="511" t="s">
        <v>2010</v>
      </c>
      <c r="D819" s="511" t="s">
        <v>2011</v>
      </c>
      <c r="E819" s="111"/>
      <c r="F819" s="111"/>
      <c r="G819" s="114"/>
      <c r="H819" s="104"/>
      <c r="I819" s="104"/>
      <c r="J819" s="98"/>
      <c r="K819" s="98"/>
      <c r="L819" s="98"/>
      <c r="M819" s="83"/>
      <c r="N819" s="83"/>
      <c r="O819" s="98"/>
      <c r="P819" s="83"/>
      <c r="Q819" s="83"/>
      <c r="R819" s="550"/>
      <c r="S819" s="99"/>
      <c r="T819" s="99"/>
      <c r="U819" s="99"/>
    </row>
    <row r="820" spans="1:21" s="202" customFormat="1" x14ac:dyDescent="0.3">
      <c r="A820" s="898"/>
      <c r="B820" s="895"/>
      <c r="C820" s="511" t="s">
        <v>39</v>
      </c>
      <c r="D820" s="511"/>
      <c r="E820" s="111">
        <v>150</v>
      </c>
      <c r="F820" s="111">
        <v>400</v>
      </c>
      <c r="G820" s="114">
        <v>800</v>
      </c>
      <c r="H820" s="104">
        <v>1.8</v>
      </c>
      <c r="I820" s="104">
        <v>270</v>
      </c>
      <c r="J820" s="98">
        <v>480</v>
      </c>
      <c r="K820" s="98"/>
      <c r="L820" s="98">
        <v>480</v>
      </c>
      <c r="M820" s="83">
        <f t="shared" si="42"/>
        <v>77.777777777777786</v>
      </c>
      <c r="N820" s="83">
        <f t="shared" si="43"/>
        <v>0</v>
      </c>
      <c r="O820" s="98">
        <v>480</v>
      </c>
      <c r="P820" s="83">
        <f t="shared" si="41"/>
        <v>220.00000000000003</v>
      </c>
      <c r="Q820" s="83"/>
      <c r="R820" s="550"/>
      <c r="S820" s="99"/>
      <c r="T820" s="99"/>
      <c r="U820" s="99"/>
    </row>
    <row r="821" spans="1:21" s="202" customFormat="1" x14ac:dyDescent="0.3">
      <c r="A821" s="898"/>
      <c r="B821" s="895"/>
      <c r="C821" s="511" t="s">
        <v>40</v>
      </c>
      <c r="D821" s="511"/>
      <c r="E821" s="111">
        <v>120</v>
      </c>
      <c r="F821" s="111">
        <v>380</v>
      </c>
      <c r="G821" s="114">
        <v>750</v>
      </c>
      <c r="H821" s="104">
        <v>1.4</v>
      </c>
      <c r="I821" s="104">
        <v>168</v>
      </c>
      <c r="J821" s="98">
        <v>450</v>
      </c>
      <c r="K821" s="98"/>
      <c r="L821" s="98">
        <v>450</v>
      </c>
      <c r="M821" s="83">
        <f t="shared" si="42"/>
        <v>167.85714285714286</v>
      </c>
      <c r="N821" s="83">
        <f t="shared" si="43"/>
        <v>0</v>
      </c>
      <c r="O821" s="98">
        <v>450</v>
      </c>
      <c r="P821" s="83">
        <f t="shared" si="41"/>
        <v>275</v>
      </c>
      <c r="Q821" s="83"/>
      <c r="R821" s="550"/>
      <c r="S821" s="99"/>
      <c r="T821" s="99"/>
      <c r="U821" s="99"/>
    </row>
    <row r="822" spans="1:21" s="202" customFormat="1" x14ac:dyDescent="0.3">
      <c r="A822" s="898"/>
      <c r="B822" s="895"/>
      <c r="C822" s="511" t="s">
        <v>2012</v>
      </c>
      <c r="D822" s="511" t="s">
        <v>2013</v>
      </c>
      <c r="E822" s="111">
        <v>80</v>
      </c>
      <c r="F822" s="111">
        <v>200</v>
      </c>
      <c r="G822" s="114">
        <v>400</v>
      </c>
      <c r="H822" s="104">
        <v>1.2</v>
      </c>
      <c r="I822" s="104">
        <v>96</v>
      </c>
      <c r="J822" s="98">
        <v>240</v>
      </c>
      <c r="K822" s="98"/>
      <c r="L822" s="98">
        <v>240</v>
      </c>
      <c r="M822" s="83">
        <f t="shared" si="42"/>
        <v>150</v>
      </c>
      <c r="N822" s="83">
        <f t="shared" si="43"/>
        <v>0</v>
      </c>
      <c r="O822" s="98">
        <v>240</v>
      </c>
      <c r="P822" s="83">
        <f t="shared" si="41"/>
        <v>200</v>
      </c>
      <c r="Q822" s="83"/>
      <c r="R822" s="550"/>
      <c r="S822" s="99"/>
      <c r="T822" s="99"/>
      <c r="U822" s="99"/>
    </row>
    <row r="823" spans="1:21" s="202" customFormat="1" x14ac:dyDescent="0.3">
      <c r="A823" s="898"/>
      <c r="B823" s="895"/>
      <c r="C823" s="511" t="s">
        <v>2013</v>
      </c>
      <c r="D823" s="511" t="s">
        <v>1585</v>
      </c>
      <c r="E823" s="111">
        <v>100</v>
      </c>
      <c r="F823" s="111">
        <v>200</v>
      </c>
      <c r="G823" s="114">
        <v>400</v>
      </c>
      <c r="H823" s="104">
        <v>1.6</v>
      </c>
      <c r="I823" s="104">
        <v>160</v>
      </c>
      <c r="J823" s="98">
        <v>240</v>
      </c>
      <c r="K823" s="98"/>
      <c r="L823" s="98">
        <v>240</v>
      </c>
      <c r="M823" s="83">
        <f t="shared" si="42"/>
        <v>50</v>
      </c>
      <c r="N823" s="83">
        <f t="shared" si="43"/>
        <v>0</v>
      </c>
      <c r="O823" s="98">
        <v>240</v>
      </c>
      <c r="P823" s="83">
        <f t="shared" si="41"/>
        <v>140</v>
      </c>
      <c r="Q823" s="83"/>
      <c r="R823" s="550"/>
      <c r="S823" s="99"/>
      <c r="T823" s="99"/>
      <c r="U823" s="99"/>
    </row>
    <row r="824" spans="1:21" s="202" customFormat="1" x14ac:dyDescent="0.3">
      <c r="A824" s="899"/>
      <c r="B824" s="896"/>
      <c r="C824" s="511" t="s">
        <v>2014</v>
      </c>
      <c r="D824" s="511" t="s">
        <v>2015</v>
      </c>
      <c r="E824" s="111">
        <v>120</v>
      </c>
      <c r="F824" s="111">
        <v>400</v>
      </c>
      <c r="G824" s="114">
        <v>800</v>
      </c>
      <c r="H824" s="104">
        <v>1.5</v>
      </c>
      <c r="I824" s="104">
        <v>180</v>
      </c>
      <c r="J824" s="98">
        <v>480</v>
      </c>
      <c r="K824" s="98"/>
      <c r="L824" s="98">
        <v>480</v>
      </c>
      <c r="M824" s="83">
        <f t="shared" si="42"/>
        <v>166.66666666666669</v>
      </c>
      <c r="N824" s="83">
        <f t="shared" si="43"/>
        <v>0</v>
      </c>
      <c r="O824" s="98">
        <v>480</v>
      </c>
      <c r="P824" s="83">
        <f t="shared" si="41"/>
        <v>300</v>
      </c>
      <c r="Q824" s="83"/>
      <c r="R824" s="550"/>
      <c r="S824" s="99"/>
      <c r="T824" s="99"/>
      <c r="U824" s="99"/>
    </row>
    <row r="825" spans="1:21" s="202" customFormat="1" ht="18.75" customHeight="1" x14ac:dyDescent="0.3">
      <c r="A825" s="514">
        <v>9</v>
      </c>
      <c r="B825" s="891" t="s">
        <v>2016</v>
      </c>
      <c r="C825" s="892"/>
      <c r="D825" s="893"/>
      <c r="E825" s="111">
        <v>90</v>
      </c>
      <c r="F825" s="98">
        <v>110</v>
      </c>
      <c r="G825" s="114">
        <v>150</v>
      </c>
      <c r="H825" s="104">
        <v>1.3</v>
      </c>
      <c r="I825" s="104">
        <v>117</v>
      </c>
      <c r="J825" s="98">
        <v>110</v>
      </c>
      <c r="K825" s="98"/>
      <c r="L825" s="454">
        <v>150</v>
      </c>
      <c r="M825" s="83">
        <f t="shared" si="42"/>
        <v>28.205128205128204</v>
      </c>
      <c r="N825" s="83">
        <f t="shared" si="43"/>
        <v>36.363636363636367</v>
      </c>
      <c r="O825" s="111">
        <v>90</v>
      </c>
      <c r="P825" s="83">
        <f t="shared" si="41"/>
        <v>0</v>
      </c>
      <c r="Q825" s="83"/>
      <c r="R825" s="550"/>
      <c r="S825" s="99"/>
      <c r="T825" s="99"/>
      <c r="U825" s="99"/>
    </row>
    <row r="826" spans="1:21" s="202" customFormat="1" x14ac:dyDescent="0.3">
      <c r="A826" s="514">
        <v>10</v>
      </c>
      <c r="B826" s="891" t="s">
        <v>2017</v>
      </c>
      <c r="C826" s="892"/>
      <c r="D826" s="893"/>
      <c r="E826" s="111">
        <v>80</v>
      </c>
      <c r="F826" s="98">
        <v>110</v>
      </c>
      <c r="G826" s="114">
        <v>150</v>
      </c>
      <c r="H826" s="104">
        <v>1.3</v>
      </c>
      <c r="I826" s="104">
        <v>104</v>
      </c>
      <c r="J826" s="98">
        <v>110</v>
      </c>
      <c r="K826" s="98"/>
      <c r="L826" s="454">
        <v>140</v>
      </c>
      <c r="M826" s="83">
        <f t="shared" si="42"/>
        <v>34.615384615384613</v>
      </c>
      <c r="N826" s="83">
        <f t="shared" si="43"/>
        <v>27.27272727272727</v>
      </c>
      <c r="O826" s="111">
        <v>80</v>
      </c>
      <c r="P826" s="83">
        <f t="shared" si="41"/>
        <v>0</v>
      </c>
      <c r="Q826" s="83"/>
      <c r="R826" s="550"/>
      <c r="S826" s="99"/>
      <c r="T826" s="99"/>
      <c r="U826" s="99"/>
    </row>
    <row r="827" spans="1:21" s="202" customFormat="1" ht="37.5" x14ac:dyDescent="0.3">
      <c r="A827" s="108" t="s">
        <v>2018</v>
      </c>
      <c r="B827" s="520" t="s">
        <v>2019</v>
      </c>
      <c r="C827" s="520"/>
      <c r="D827" s="520"/>
      <c r="E827" s="111"/>
      <c r="F827" s="111"/>
      <c r="G827" s="114"/>
      <c r="H827" s="83"/>
      <c r="I827" s="83"/>
      <c r="J827" s="114"/>
      <c r="K827" s="114"/>
      <c r="L827" s="452"/>
      <c r="M827" s="83"/>
      <c r="N827" s="83"/>
      <c r="O827" s="452"/>
      <c r="P827" s="83"/>
      <c r="Q827" s="83"/>
      <c r="R827" s="550"/>
      <c r="S827" s="99"/>
      <c r="T827" s="99"/>
      <c r="U827" s="99"/>
    </row>
    <row r="828" spans="1:21" s="202" customFormat="1" ht="37.5" x14ac:dyDescent="0.3">
      <c r="A828" s="897">
        <v>1</v>
      </c>
      <c r="B828" s="894" t="s">
        <v>1596</v>
      </c>
      <c r="C828" s="511" t="s">
        <v>2020</v>
      </c>
      <c r="D828" s="511" t="s">
        <v>2021</v>
      </c>
      <c r="E828" s="111">
        <v>80</v>
      </c>
      <c r="F828" s="98">
        <v>90</v>
      </c>
      <c r="G828" s="114">
        <v>120</v>
      </c>
      <c r="H828" s="104">
        <v>1.4</v>
      </c>
      <c r="I828" s="104">
        <v>112</v>
      </c>
      <c r="J828" s="114">
        <v>90</v>
      </c>
      <c r="K828" s="114"/>
      <c r="L828" s="114">
        <v>90</v>
      </c>
      <c r="M828" s="83">
        <f t="shared" si="42"/>
        <v>-19.642857142857142</v>
      </c>
      <c r="N828" s="83">
        <f t="shared" si="43"/>
        <v>0</v>
      </c>
      <c r="O828" s="114">
        <v>90</v>
      </c>
      <c r="P828" s="83">
        <f t="shared" si="41"/>
        <v>12.5</v>
      </c>
      <c r="Q828" s="83"/>
      <c r="R828" s="550"/>
      <c r="S828" s="99"/>
      <c r="T828" s="99"/>
      <c r="U828" s="99"/>
    </row>
    <row r="829" spans="1:21" s="202" customFormat="1" ht="37.5" x14ac:dyDescent="0.3">
      <c r="A829" s="898"/>
      <c r="B829" s="895"/>
      <c r="C829" s="511" t="s">
        <v>2021</v>
      </c>
      <c r="D829" s="511" t="s">
        <v>2022</v>
      </c>
      <c r="E829" s="111"/>
      <c r="F829" s="98"/>
      <c r="G829" s="114"/>
      <c r="H829" s="104"/>
      <c r="I829" s="104"/>
      <c r="J829" s="114"/>
      <c r="K829" s="114"/>
      <c r="L829" s="114"/>
      <c r="M829" s="83"/>
      <c r="N829" s="83"/>
      <c r="O829" s="114"/>
      <c r="P829" s="83"/>
      <c r="Q829" s="83"/>
      <c r="R829" s="550"/>
      <c r="S829" s="99"/>
      <c r="T829" s="99"/>
      <c r="U829" s="99"/>
    </row>
    <row r="830" spans="1:21" s="202" customFormat="1" x14ac:dyDescent="0.3">
      <c r="A830" s="898"/>
      <c r="B830" s="895"/>
      <c r="C830" s="511"/>
      <c r="D830" s="122" t="s">
        <v>39</v>
      </c>
      <c r="E830" s="111">
        <v>130</v>
      </c>
      <c r="F830" s="98">
        <v>230</v>
      </c>
      <c r="G830" s="114">
        <v>330</v>
      </c>
      <c r="H830" s="104">
        <v>1.5</v>
      </c>
      <c r="I830" s="104">
        <v>195</v>
      </c>
      <c r="J830" s="114">
        <v>230</v>
      </c>
      <c r="K830" s="114"/>
      <c r="L830" s="452">
        <v>230</v>
      </c>
      <c r="M830" s="83">
        <f t="shared" si="42"/>
        <v>17.948717948717949</v>
      </c>
      <c r="N830" s="83">
        <f t="shared" si="43"/>
        <v>0</v>
      </c>
      <c r="O830" s="452">
        <v>230</v>
      </c>
      <c r="P830" s="83">
        <f t="shared" si="41"/>
        <v>76.923076923076934</v>
      </c>
      <c r="Q830" s="83"/>
      <c r="R830" s="550"/>
      <c r="S830" s="99"/>
      <c r="T830" s="99"/>
      <c r="U830" s="99"/>
    </row>
    <row r="831" spans="1:21" s="202" customFormat="1" x14ac:dyDescent="0.3">
      <c r="A831" s="898"/>
      <c r="B831" s="895"/>
      <c r="C831" s="511"/>
      <c r="D831" s="122" t="s">
        <v>40</v>
      </c>
      <c r="E831" s="111">
        <v>130</v>
      </c>
      <c r="F831" s="98">
        <v>230</v>
      </c>
      <c r="G831" s="114">
        <v>330</v>
      </c>
      <c r="H831" s="104">
        <v>1.5</v>
      </c>
      <c r="I831" s="104">
        <v>195</v>
      </c>
      <c r="J831" s="114">
        <v>230</v>
      </c>
      <c r="K831" s="114"/>
      <c r="L831" s="452">
        <v>200</v>
      </c>
      <c r="M831" s="83">
        <f t="shared" si="42"/>
        <v>2.5641025641025639</v>
      </c>
      <c r="N831" s="83">
        <f t="shared" si="43"/>
        <v>-13.043478260869565</v>
      </c>
      <c r="O831" s="452">
        <v>200</v>
      </c>
      <c r="P831" s="83">
        <f t="shared" si="41"/>
        <v>53.846153846153847</v>
      </c>
      <c r="Q831" s="83"/>
      <c r="R831" s="550"/>
      <c r="S831" s="99"/>
      <c r="T831" s="99"/>
      <c r="U831" s="99"/>
    </row>
    <row r="832" spans="1:21" s="202" customFormat="1" ht="37.5" x14ac:dyDescent="0.3">
      <c r="A832" s="898"/>
      <c r="B832" s="895"/>
      <c r="C832" s="511" t="s">
        <v>2023</v>
      </c>
      <c r="D832" s="511" t="s">
        <v>2024</v>
      </c>
      <c r="E832" s="111">
        <v>170</v>
      </c>
      <c r="F832" s="111">
        <v>400</v>
      </c>
      <c r="G832" s="114">
        <v>830</v>
      </c>
      <c r="H832" s="104">
        <v>3.5</v>
      </c>
      <c r="I832" s="104">
        <v>595</v>
      </c>
      <c r="J832" s="114">
        <v>500</v>
      </c>
      <c r="K832" s="114"/>
      <c r="L832" s="114">
        <v>500</v>
      </c>
      <c r="M832" s="83">
        <f t="shared" si="42"/>
        <v>-15.966386554621847</v>
      </c>
      <c r="N832" s="83">
        <f t="shared" si="43"/>
        <v>0</v>
      </c>
      <c r="O832" s="114">
        <v>500</v>
      </c>
      <c r="P832" s="83">
        <f t="shared" si="41"/>
        <v>194.11764705882354</v>
      </c>
      <c r="Q832" s="83"/>
      <c r="R832" s="550"/>
      <c r="S832" s="99"/>
      <c r="T832" s="99"/>
      <c r="U832" s="99"/>
    </row>
    <row r="833" spans="1:21" s="202" customFormat="1" x14ac:dyDescent="0.3">
      <c r="A833" s="898"/>
      <c r="B833" s="895"/>
      <c r="C833" s="511" t="s">
        <v>2025</v>
      </c>
      <c r="D833" s="511" t="s">
        <v>2026</v>
      </c>
      <c r="E833" s="111"/>
      <c r="F833" s="111"/>
      <c r="G833" s="114"/>
      <c r="H833" s="104"/>
      <c r="I833" s="104"/>
      <c r="J833" s="114"/>
      <c r="K833" s="114"/>
      <c r="L833" s="114"/>
      <c r="M833" s="83"/>
      <c r="N833" s="83"/>
      <c r="O833" s="114"/>
      <c r="P833" s="83"/>
      <c r="Q833" s="83"/>
      <c r="R833" s="550"/>
      <c r="S833" s="99"/>
      <c r="T833" s="99"/>
      <c r="U833" s="99"/>
    </row>
    <row r="834" spans="1:21" s="202" customFormat="1" x14ac:dyDescent="0.3">
      <c r="A834" s="898"/>
      <c r="B834" s="895"/>
      <c r="C834" s="511"/>
      <c r="D834" s="122" t="s">
        <v>39</v>
      </c>
      <c r="E834" s="111">
        <v>110</v>
      </c>
      <c r="F834" s="111">
        <v>300</v>
      </c>
      <c r="G834" s="114">
        <v>500</v>
      </c>
      <c r="H834" s="104">
        <v>2.4</v>
      </c>
      <c r="I834" s="104">
        <v>264</v>
      </c>
      <c r="J834" s="114">
        <v>300</v>
      </c>
      <c r="K834" s="114"/>
      <c r="L834" s="452">
        <v>300</v>
      </c>
      <c r="M834" s="83">
        <f t="shared" si="42"/>
        <v>13.636363636363635</v>
      </c>
      <c r="N834" s="83">
        <f t="shared" si="43"/>
        <v>0</v>
      </c>
      <c r="O834" s="452">
        <v>300</v>
      </c>
      <c r="P834" s="83">
        <f t="shared" si="41"/>
        <v>172.72727272727272</v>
      </c>
      <c r="Q834" s="83"/>
      <c r="R834" s="550"/>
      <c r="S834" s="99"/>
      <c r="T834" s="99"/>
      <c r="U834" s="99"/>
    </row>
    <row r="835" spans="1:21" s="202" customFormat="1" x14ac:dyDescent="0.3">
      <c r="A835" s="898"/>
      <c r="B835" s="895"/>
      <c r="C835" s="511"/>
      <c r="D835" s="122" t="s">
        <v>40</v>
      </c>
      <c r="E835" s="111">
        <v>110</v>
      </c>
      <c r="F835" s="111">
        <v>300</v>
      </c>
      <c r="G835" s="114">
        <v>500</v>
      </c>
      <c r="H835" s="104">
        <v>2.4</v>
      </c>
      <c r="I835" s="104">
        <v>264</v>
      </c>
      <c r="J835" s="114">
        <v>300</v>
      </c>
      <c r="K835" s="114"/>
      <c r="L835" s="452">
        <v>250</v>
      </c>
      <c r="M835" s="83">
        <f t="shared" si="42"/>
        <v>-5.3030303030303028</v>
      </c>
      <c r="N835" s="83">
        <f t="shared" si="43"/>
        <v>-16.666666666666664</v>
      </c>
      <c r="O835" s="452">
        <v>250</v>
      </c>
      <c r="P835" s="83">
        <f t="shared" si="41"/>
        <v>127.27272727272727</v>
      </c>
      <c r="Q835" s="83"/>
      <c r="R835" s="550"/>
      <c r="S835" s="99"/>
      <c r="T835" s="99"/>
      <c r="U835" s="99"/>
    </row>
    <row r="836" spans="1:21" s="202" customFormat="1" x14ac:dyDescent="0.3">
      <c r="A836" s="898"/>
      <c r="B836" s="895"/>
      <c r="C836" s="511" t="s">
        <v>2026</v>
      </c>
      <c r="D836" s="511" t="s">
        <v>2027</v>
      </c>
      <c r="E836" s="111"/>
      <c r="F836" s="98"/>
      <c r="G836" s="114"/>
      <c r="H836" s="104"/>
      <c r="I836" s="104"/>
      <c r="J836" s="114"/>
      <c r="K836" s="114"/>
      <c r="L836" s="114"/>
      <c r="M836" s="83"/>
      <c r="N836" s="83"/>
      <c r="O836" s="114"/>
      <c r="P836" s="83"/>
      <c r="Q836" s="83"/>
      <c r="R836" s="550"/>
      <c r="S836" s="99"/>
      <c r="T836" s="99"/>
      <c r="U836" s="99"/>
    </row>
    <row r="837" spans="1:21" s="202" customFormat="1" x14ac:dyDescent="0.3">
      <c r="A837" s="898"/>
      <c r="B837" s="895"/>
      <c r="C837" s="511"/>
      <c r="D837" s="122" t="s">
        <v>39</v>
      </c>
      <c r="E837" s="111">
        <v>100</v>
      </c>
      <c r="F837" s="98">
        <v>230</v>
      </c>
      <c r="G837" s="114">
        <v>330</v>
      </c>
      <c r="H837" s="104">
        <v>1.6</v>
      </c>
      <c r="I837" s="104">
        <v>160</v>
      </c>
      <c r="J837" s="114">
        <v>230</v>
      </c>
      <c r="K837" s="114"/>
      <c r="L837" s="452">
        <v>230</v>
      </c>
      <c r="M837" s="83">
        <f t="shared" si="42"/>
        <v>43.75</v>
      </c>
      <c r="N837" s="83">
        <f t="shared" si="43"/>
        <v>0</v>
      </c>
      <c r="O837" s="452">
        <v>230</v>
      </c>
      <c r="P837" s="83">
        <f t="shared" si="41"/>
        <v>130</v>
      </c>
      <c r="Q837" s="83"/>
      <c r="R837" s="550"/>
      <c r="S837" s="99"/>
      <c r="T837" s="99"/>
      <c r="U837" s="99"/>
    </row>
    <row r="838" spans="1:21" s="202" customFormat="1" x14ac:dyDescent="0.3">
      <c r="A838" s="898"/>
      <c r="B838" s="895"/>
      <c r="C838" s="511"/>
      <c r="D838" s="122" t="s">
        <v>40</v>
      </c>
      <c r="E838" s="111">
        <v>100</v>
      </c>
      <c r="F838" s="98">
        <v>230</v>
      </c>
      <c r="G838" s="114">
        <v>330</v>
      </c>
      <c r="H838" s="104">
        <v>1.6</v>
      </c>
      <c r="I838" s="104">
        <v>160</v>
      </c>
      <c r="J838" s="114">
        <v>230</v>
      </c>
      <c r="K838" s="114"/>
      <c r="L838" s="452">
        <v>200</v>
      </c>
      <c r="M838" s="83">
        <f t="shared" si="42"/>
        <v>25</v>
      </c>
      <c r="N838" s="83">
        <f t="shared" si="43"/>
        <v>-13.043478260869565</v>
      </c>
      <c r="O838" s="452">
        <v>200</v>
      </c>
      <c r="P838" s="83">
        <f t="shared" si="41"/>
        <v>100</v>
      </c>
      <c r="Q838" s="83"/>
      <c r="R838" s="550"/>
      <c r="S838" s="99"/>
      <c r="T838" s="99"/>
      <c r="U838" s="99"/>
    </row>
    <row r="839" spans="1:21" s="202" customFormat="1" x14ac:dyDescent="0.3">
      <c r="A839" s="898"/>
      <c r="B839" s="895"/>
      <c r="C839" s="511" t="s">
        <v>2027</v>
      </c>
      <c r="D839" s="511" t="s">
        <v>2028</v>
      </c>
      <c r="E839" s="111">
        <v>100</v>
      </c>
      <c r="F839" s="98">
        <v>180</v>
      </c>
      <c r="G839" s="114">
        <v>250</v>
      </c>
      <c r="H839" s="104">
        <v>1.6</v>
      </c>
      <c r="I839" s="104">
        <v>160</v>
      </c>
      <c r="J839" s="114">
        <v>180</v>
      </c>
      <c r="K839" s="114"/>
      <c r="L839" s="114">
        <v>180</v>
      </c>
      <c r="M839" s="83">
        <f t="shared" si="42"/>
        <v>12.5</v>
      </c>
      <c r="N839" s="83">
        <f t="shared" si="43"/>
        <v>0</v>
      </c>
      <c r="O839" s="114">
        <v>180</v>
      </c>
      <c r="P839" s="83">
        <f t="shared" si="41"/>
        <v>80</v>
      </c>
      <c r="Q839" s="83"/>
      <c r="R839" s="550"/>
      <c r="S839" s="99"/>
      <c r="T839" s="99"/>
      <c r="U839" s="99"/>
    </row>
    <row r="840" spans="1:21" s="202" customFormat="1" x14ac:dyDescent="0.3">
      <c r="A840" s="898"/>
      <c r="B840" s="895"/>
      <c r="C840" s="511" t="s">
        <v>2029</v>
      </c>
      <c r="D840" s="511" t="s">
        <v>2030</v>
      </c>
      <c r="E840" s="111">
        <v>100</v>
      </c>
      <c r="F840" s="111">
        <v>150</v>
      </c>
      <c r="G840" s="114">
        <v>330</v>
      </c>
      <c r="H840" s="104">
        <v>2.2999999999999998</v>
      </c>
      <c r="I840" s="104">
        <v>229.99999999999997</v>
      </c>
      <c r="J840" s="114">
        <v>200</v>
      </c>
      <c r="K840" s="114"/>
      <c r="L840" s="114">
        <v>200</v>
      </c>
      <c r="M840" s="83">
        <f t="shared" si="42"/>
        <v>-13.043478260869554</v>
      </c>
      <c r="N840" s="83">
        <f t="shared" si="43"/>
        <v>0</v>
      </c>
      <c r="O840" s="114">
        <v>200</v>
      </c>
      <c r="P840" s="83">
        <f t="shared" si="41"/>
        <v>100</v>
      </c>
      <c r="Q840" s="83"/>
      <c r="R840" s="550"/>
      <c r="S840" s="99"/>
      <c r="T840" s="99"/>
      <c r="U840" s="99"/>
    </row>
    <row r="841" spans="1:21" s="202" customFormat="1" x14ac:dyDescent="0.3">
      <c r="A841" s="898"/>
      <c r="B841" s="895"/>
      <c r="C841" s="511" t="s">
        <v>2030</v>
      </c>
      <c r="D841" s="511" t="s">
        <v>2031</v>
      </c>
      <c r="E841" s="111">
        <v>100</v>
      </c>
      <c r="F841" s="111">
        <v>130</v>
      </c>
      <c r="G841" s="114">
        <v>250</v>
      </c>
      <c r="H841" s="104">
        <v>1.3</v>
      </c>
      <c r="I841" s="104">
        <v>130</v>
      </c>
      <c r="J841" s="114">
        <v>150</v>
      </c>
      <c r="K841" s="114"/>
      <c r="L841" s="114">
        <v>150</v>
      </c>
      <c r="M841" s="83">
        <f t="shared" si="42"/>
        <v>15.384615384615385</v>
      </c>
      <c r="N841" s="83">
        <f t="shared" si="43"/>
        <v>0</v>
      </c>
      <c r="O841" s="114">
        <v>150</v>
      </c>
      <c r="P841" s="83">
        <f t="shared" si="41"/>
        <v>50</v>
      </c>
      <c r="Q841" s="83"/>
      <c r="R841" s="550"/>
      <c r="S841" s="99"/>
      <c r="T841" s="99"/>
      <c r="U841" s="99"/>
    </row>
    <row r="842" spans="1:21" s="202" customFormat="1" x14ac:dyDescent="0.3">
      <c r="A842" s="898"/>
      <c r="B842" s="895"/>
      <c r="C842" s="511" t="s">
        <v>2026</v>
      </c>
      <c r="D842" s="511" t="s">
        <v>2032</v>
      </c>
      <c r="E842" s="111"/>
      <c r="F842" s="111"/>
      <c r="G842" s="114"/>
      <c r="H842" s="104"/>
      <c r="I842" s="104"/>
      <c r="J842" s="114"/>
      <c r="K842" s="114"/>
      <c r="L842" s="114"/>
      <c r="M842" s="83"/>
      <c r="N842" s="83"/>
      <c r="O842" s="114"/>
      <c r="P842" s="83"/>
      <c r="Q842" s="83"/>
      <c r="R842" s="550"/>
      <c r="S842" s="99"/>
      <c r="T842" s="99"/>
      <c r="U842" s="99"/>
    </row>
    <row r="843" spans="1:21" s="202" customFormat="1" x14ac:dyDescent="0.3">
      <c r="A843" s="898"/>
      <c r="B843" s="895"/>
      <c r="C843" s="511"/>
      <c r="D843" s="122" t="s">
        <v>39</v>
      </c>
      <c r="E843" s="111">
        <v>80</v>
      </c>
      <c r="F843" s="111">
        <v>200</v>
      </c>
      <c r="G843" s="114">
        <v>410</v>
      </c>
      <c r="H843" s="104">
        <v>1.7</v>
      </c>
      <c r="I843" s="104">
        <v>136</v>
      </c>
      <c r="J843" s="114">
        <v>250</v>
      </c>
      <c r="K843" s="114"/>
      <c r="L843" s="452">
        <v>250</v>
      </c>
      <c r="M843" s="83">
        <f t="shared" si="42"/>
        <v>83.82352941176471</v>
      </c>
      <c r="N843" s="83">
        <f t="shared" si="43"/>
        <v>0</v>
      </c>
      <c r="O843" s="452">
        <v>250</v>
      </c>
      <c r="P843" s="83">
        <f t="shared" si="41"/>
        <v>212.5</v>
      </c>
      <c r="Q843" s="83"/>
      <c r="R843" s="550"/>
      <c r="S843" s="99"/>
      <c r="T843" s="99"/>
      <c r="U843" s="99"/>
    </row>
    <row r="844" spans="1:21" s="202" customFormat="1" x14ac:dyDescent="0.3">
      <c r="A844" s="898"/>
      <c r="B844" s="895"/>
      <c r="C844" s="511"/>
      <c r="D844" s="122" t="s">
        <v>40</v>
      </c>
      <c r="E844" s="111">
        <v>80</v>
      </c>
      <c r="F844" s="111">
        <v>200</v>
      </c>
      <c r="G844" s="114">
        <v>410</v>
      </c>
      <c r="H844" s="104">
        <v>1.7</v>
      </c>
      <c r="I844" s="104">
        <v>136</v>
      </c>
      <c r="J844" s="114">
        <v>250</v>
      </c>
      <c r="K844" s="114"/>
      <c r="L844" s="452">
        <v>200</v>
      </c>
      <c r="M844" s="83">
        <f t="shared" si="42"/>
        <v>47.058823529411761</v>
      </c>
      <c r="N844" s="83">
        <f t="shared" si="43"/>
        <v>-20</v>
      </c>
      <c r="O844" s="452">
        <v>200</v>
      </c>
      <c r="P844" s="83">
        <f t="shared" ref="P844:P906" si="44">(O844-E844)/E844*100</f>
        <v>150</v>
      </c>
      <c r="Q844" s="83"/>
      <c r="R844" s="550"/>
      <c r="S844" s="99"/>
      <c r="T844" s="99"/>
      <c r="U844" s="99"/>
    </row>
    <row r="845" spans="1:21" s="202" customFormat="1" ht="37.5" x14ac:dyDescent="0.3">
      <c r="A845" s="898"/>
      <c r="B845" s="895"/>
      <c r="C845" s="511" t="s">
        <v>2032</v>
      </c>
      <c r="D845" s="511" t="s">
        <v>2033</v>
      </c>
      <c r="E845" s="111"/>
      <c r="F845" s="111"/>
      <c r="G845" s="114"/>
      <c r="H845" s="104"/>
      <c r="I845" s="104"/>
      <c r="J845" s="114"/>
      <c r="K845" s="114"/>
      <c r="L845" s="114"/>
      <c r="M845" s="83"/>
      <c r="N845" s="83"/>
      <c r="O845" s="114"/>
      <c r="P845" s="83"/>
      <c r="Q845" s="83"/>
      <c r="R845" s="550"/>
      <c r="S845" s="99"/>
      <c r="T845" s="99"/>
      <c r="U845" s="99"/>
    </row>
    <row r="846" spans="1:21" s="202" customFormat="1" x14ac:dyDescent="0.3">
      <c r="A846" s="898"/>
      <c r="B846" s="895"/>
      <c r="C846" s="511"/>
      <c r="D846" s="122" t="s">
        <v>39</v>
      </c>
      <c r="E846" s="111">
        <v>90</v>
      </c>
      <c r="F846" s="111">
        <v>180</v>
      </c>
      <c r="G846" s="114">
        <v>330</v>
      </c>
      <c r="H846" s="104">
        <v>1.8</v>
      </c>
      <c r="I846" s="104">
        <v>162</v>
      </c>
      <c r="J846" s="114">
        <v>200</v>
      </c>
      <c r="K846" s="114"/>
      <c r="L846" s="452">
        <v>200</v>
      </c>
      <c r="M846" s="83">
        <f t="shared" si="42"/>
        <v>23.456790123456788</v>
      </c>
      <c r="N846" s="83">
        <f t="shared" si="43"/>
        <v>0</v>
      </c>
      <c r="O846" s="452">
        <v>200</v>
      </c>
      <c r="P846" s="83">
        <f t="shared" si="44"/>
        <v>122.22222222222223</v>
      </c>
      <c r="Q846" s="83"/>
      <c r="R846" s="550"/>
      <c r="S846" s="99"/>
      <c r="T846" s="99"/>
      <c r="U846" s="99"/>
    </row>
    <row r="847" spans="1:21" s="202" customFormat="1" x14ac:dyDescent="0.3">
      <c r="A847" s="898"/>
      <c r="B847" s="895"/>
      <c r="C847" s="511"/>
      <c r="D847" s="122" t="s">
        <v>40</v>
      </c>
      <c r="E847" s="111">
        <v>90</v>
      </c>
      <c r="F847" s="111">
        <v>180</v>
      </c>
      <c r="G847" s="114">
        <v>330</v>
      </c>
      <c r="H847" s="104">
        <v>1.8</v>
      </c>
      <c r="I847" s="104">
        <v>162</v>
      </c>
      <c r="J847" s="114">
        <v>200</v>
      </c>
      <c r="K847" s="114"/>
      <c r="L847" s="452">
        <v>150</v>
      </c>
      <c r="M847" s="83">
        <f t="shared" si="42"/>
        <v>-7.4074074074074066</v>
      </c>
      <c r="N847" s="83">
        <f t="shared" si="43"/>
        <v>-25</v>
      </c>
      <c r="O847" s="452">
        <v>150</v>
      </c>
      <c r="P847" s="83">
        <f t="shared" si="44"/>
        <v>66.666666666666657</v>
      </c>
      <c r="Q847" s="83"/>
      <c r="R847" s="550"/>
      <c r="S847" s="99"/>
      <c r="T847" s="99"/>
      <c r="U847" s="99"/>
    </row>
    <row r="848" spans="1:21" s="202" customFormat="1" x14ac:dyDescent="0.3">
      <c r="A848" s="899"/>
      <c r="B848" s="896"/>
      <c r="C848" s="511" t="s">
        <v>2034</v>
      </c>
      <c r="D848" s="511" t="s">
        <v>1854</v>
      </c>
      <c r="E848" s="111">
        <v>90</v>
      </c>
      <c r="F848" s="111">
        <v>120</v>
      </c>
      <c r="G848" s="114">
        <v>300</v>
      </c>
      <c r="H848" s="104">
        <v>1.8</v>
      </c>
      <c r="I848" s="104">
        <v>162</v>
      </c>
      <c r="J848" s="114">
        <v>180</v>
      </c>
      <c r="K848" s="114"/>
      <c r="L848" s="114">
        <v>180</v>
      </c>
      <c r="M848" s="83">
        <f t="shared" si="42"/>
        <v>11.111111111111111</v>
      </c>
      <c r="N848" s="83">
        <f t="shared" si="43"/>
        <v>0</v>
      </c>
      <c r="O848" s="114">
        <v>180</v>
      </c>
      <c r="P848" s="83">
        <f t="shared" si="44"/>
        <v>100</v>
      </c>
      <c r="Q848" s="83"/>
      <c r="R848" s="550"/>
      <c r="S848" s="99"/>
      <c r="T848" s="99"/>
      <c r="U848" s="99"/>
    </row>
    <row r="849" spans="1:21" s="202" customFormat="1" x14ac:dyDescent="0.3">
      <c r="A849" s="897">
        <v>2</v>
      </c>
      <c r="B849" s="894" t="s">
        <v>703</v>
      </c>
      <c r="C849" s="511" t="s">
        <v>2035</v>
      </c>
      <c r="D849" s="511" t="s">
        <v>2036</v>
      </c>
      <c r="E849" s="111">
        <v>80</v>
      </c>
      <c r="F849" s="111">
        <v>130</v>
      </c>
      <c r="G849" s="114">
        <v>250</v>
      </c>
      <c r="H849" s="104">
        <v>2.8</v>
      </c>
      <c r="I849" s="104">
        <v>224</v>
      </c>
      <c r="J849" s="114">
        <v>150</v>
      </c>
      <c r="K849" s="114"/>
      <c r="L849" s="114">
        <v>150</v>
      </c>
      <c r="M849" s="83">
        <f t="shared" si="42"/>
        <v>-33.035714285714285</v>
      </c>
      <c r="N849" s="83">
        <f t="shared" si="43"/>
        <v>0</v>
      </c>
      <c r="O849" s="114">
        <v>150</v>
      </c>
      <c r="P849" s="83">
        <f t="shared" si="44"/>
        <v>87.5</v>
      </c>
      <c r="Q849" s="83"/>
      <c r="R849" s="550"/>
      <c r="S849" s="99"/>
      <c r="T849" s="99"/>
      <c r="U849" s="99"/>
    </row>
    <row r="850" spans="1:21" s="202" customFormat="1" x14ac:dyDescent="0.3">
      <c r="A850" s="898"/>
      <c r="B850" s="895"/>
      <c r="C850" s="511" t="s">
        <v>2036</v>
      </c>
      <c r="D850" s="511" t="s">
        <v>2037</v>
      </c>
      <c r="E850" s="111">
        <v>70</v>
      </c>
      <c r="F850" s="111">
        <v>100</v>
      </c>
      <c r="G850" s="114">
        <v>220</v>
      </c>
      <c r="H850" s="104">
        <v>2.2999999999999998</v>
      </c>
      <c r="I850" s="104">
        <v>161</v>
      </c>
      <c r="J850" s="114">
        <v>130</v>
      </c>
      <c r="K850" s="114"/>
      <c r="L850" s="114">
        <v>130</v>
      </c>
      <c r="M850" s="83">
        <f t="shared" si="42"/>
        <v>-19.254658385093169</v>
      </c>
      <c r="N850" s="83">
        <f t="shared" si="43"/>
        <v>0</v>
      </c>
      <c r="O850" s="114">
        <v>130</v>
      </c>
      <c r="P850" s="83">
        <f t="shared" si="44"/>
        <v>85.714285714285708</v>
      </c>
      <c r="Q850" s="83"/>
      <c r="R850" s="550"/>
      <c r="S850" s="99"/>
      <c r="T850" s="99"/>
      <c r="U850" s="99"/>
    </row>
    <row r="851" spans="1:21" s="202" customFormat="1" x14ac:dyDescent="0.3">
      <c r="A851" s="899"/>
      <c r="B851" s="896"/>
      <c r="C851" s="511" t="s">
        <v>2038</v>
      </c>
      <c r="D851" s="511" t="s">
        <v>2039</v>
      </c>
      <c r="E851" s="111">
        <v>80</v>
      </c>
      <c r="F851" s="111">
        <v>130</v>
      </c>
      <c r="G851" s="114">
        <v>250</v>
      </c>
      <c r="H851" s="104">
        <v>2.1</v>
      </c>
      <c r="I851" s="104">
        <v>168</v>
      </c>
      <c r="J851" s="114">
        <v>150</v>
      </c>
      <c r="K851" s="114"/>
      <c r="L851" s="114">
        <v>150</v>
      </c>
      <c r="M851" s="83">
        <f t="shared" ref="M851:M911" si="45">(L851-I851)/I851*100</f>
        <v>-10.714285714285714</v>
      </c>
      <c r="N851" s="83">
        <f t="shared" si="43"/>
        <v>0</v>
      </c>
      <c r="O851" s="114">
        <v>150</v>
      </c>
      <c r="P851" s="83">
        <f t="shared" si="44"/>
        <v>87.5</v>
      </c>
      <c r="Q851" s="83"/>
      <c r="R851" s="550"/>
      <c r="S851" s="99"/>
      <c r="T851" s="99"/>
      <c r="U851" s="99"/>
    </row>
    <row r="852" spans="1:21" s="202" customFormat="1" ht="37.5" x14ac:dyDescent="0.3">
      <c r="A852" s="928">
        <v>3</v>
      </c>
      <c r="B852" s="925" t="s">
        <v>2040</v>
      </c>
      <c r="C852" s="511" t="s">
        <v>2041</v>
      </c>
      <c r="D852" s="511" t="s">
        <v>2042</v>
      </c>
      <c r="E852" s="111">
        <v>60</v>
      </c>
      <c r="F852" s="114">
        <v>100</v>
      </c>
      <c r="G852" s="114">
        <v>150</v>
      </c>
      <c r="H852" s="104">
        <v>3.2</v>
      </c>
      <c r="I852" s="104">
        <v>192</v>
      </c>
      <c r="J852" s="114">
        <v>100</v>
      </c>
      <c r="K852" s="114"/>
      <c r="L852" s="114">
        <v>100</v>
      </c>
      <c r="M852" s="83">
        <f t="shared" si="45"/>
        <v>-47.916666666666671</v>
      </c>
      <c r="N852" s="83">
        <f t="shared" ref="N852:N914" si="46">(L852-J852)/J852*100</f>
        <v>0</v>
      </c>
      <c r="O852" s="114">
        <v>100</v>
      </c>
      <c r="P852" s="83">
        <f t="shared" si="44"/>
        <v>66.666666666666657</v>
      </c>
      <c r="Q852" s="83"/>
      <c r="R852" s="550"/>
      <c r="S852" s="99"/>
      <c r="T852" s="99"/>
      <c r="U852" s="99"/>
    </row>
    <row r="853" spans="1:21" s="202" customFormat="1" x14ac:dyDescent="0.3">
      <c r="A853" s="928"/>
      <c r="B853" s="925"/>
      <c r="C853" s="511" t="s">
        <v>2043</v>
      </c>
      <c r="D853" s="511" t="s">
        <v>2044</v>
      </c>
      <c r="E853" s="111">
        <v>60</v>
      </c>
      <c r="F853" s="114">
        <v>100</v>
      </c>
      <c r="G853" s="114">
        <v>150</v>
      </c>
      <c r="H853" s="104">
        <v>2.9</v>
      </c>
      <c r="I853" s="104">
        <v>174</v>
      </c>
      <c r="J853" s="114">
        <v>100</v>
      </c>
      <c r="K853" s="114"/>
      <c r="L853" s="114">
        <v>100</v>
      </c>
      <c r="M853" s="83">
        <f t="shared" si="45"/>
        <v>-42.528735632183903</v>
      </c>
      <c r="N853" s="83">
        <f t="shared" si="46"/>
        <v>0</v>
      </c>
      <c r="O853" s="114">
        <v>100</v>
      </c>
      <c r="P853" s="83">
        <f t="shared" si="44"/>
        <v>66.666666666666657</v>
      </c>
      <c r="Q853" s="83"/>
      <c r="R853" s="550"/>
      <c r="S853" s="99"/>
      <c r="T853" s="99"/>
      <c r="U853" s="99"/>
    </row>
    <row r="854" spans="1:21" s="202" customFormat="1" x14ac:dyDescent="0.3">
      <c r="A854" s="928"/>
      <c r="B854" s="925"/>
      <c r="C854" s="511" t="s">
        <v>2045</v>
      </c>
      <c r="D854" s="511" t="s">
        <v>2046</v>
      </c>
      <c r="E854" s="111">
        <v>170</v>
      </c>
      <c r="F854" s="111">
        <v>500</v>
      </c>
      <c r="G854" s="114">
        <v>830</v>
      </c>
      <c r="H854" s="104">
        <v>3.9</v>
      </c>
      <c r="I854" s="104">
        <v>663</v>
      </c>
      <c r="J854" s="114">
        <v>500</v>
      </c>
      <c r="K854" s="114"/>
      <c r="L854" s="114">
        <v>500</v>
      </c>
      <c r="M854" s="83">
        <f t="shared" si="45"/>
        <v>-24.58521870286576</v>
      </c>
      <c r="N854" s="83">
        <f t="shared" si="46"/>
        <v>0</v>
      </c>
      <c r="O854" s="114">
        <v>500</v>
      </c>
      <c r="P854" s="83">
        <f t="shared" si="44"/>
        <v>194.11764705882354</v>
      </c>
      <c r="Q854" s="83"/>
      <c r="R854" s="550"/>
      <c r="S854" s="99"/>
      <c r="T854" s="99"/>
      <c r="U854" s="99"/>
    </row>
    <row r="855" spans="1:21" s="202" customFormat="1" x14ac:dyDescent="0.3">
      <c r="A855" s="928"/>
      <c r="B855" s="925"/>
      <c r="C855" s="511" t="s">
        <v>2046</v>
      </c>
      <c r="D855" s="511" t="s">
        <v>2047</v>
      </c>
      <c r="E855" s="111"/>
      <c r="F855" s="111"/>
      <c r="G855" s="114"/>
      <c r="H855" s="104"/>
      <c r="I855" s="104"/>
      <c r="J855" s="114"/>
      <c r="K855" s="114"/>
      <c r="L855" s="114"/>
      <c r="M855" s="83"/>
      <c r="N855" s="83"/>
      <c r="O855" s="114"/>
      <c r="P855" s="83"/>
      <c r="Q855" s="83"/>
      <c r="R855" s="550"/>
      <c r="S855" s="99"/>
      <c r="T855" s="99"/>
      <c r="U855" s="99"/>
    </row>
    <row r="856" spans="1:21" s="202" customFormat="1" x14ac:dyDescent="0.3">
      <c r="A856" s="928"/>
      <c r="B856" s="925"/>
      <c r="C856" s="511"/>
      <c r="D856" s="122" t="s">
        <v>39</v>
      </c>
      <c r="E856" s="111">
        <v>170</v>
      </c>
      <c r="F856" s="111">
        <v>350</v>
      </c>
      <c r="G856" s="114">
        <v>660</v>
      </c>
      <c r="H856" s="104">
        <v>3.9</v>
      </c>
      <c r="I856" s="104">
        <v>663</v>
      </c>
      <c r="J856" s="114">
        <v>400</v>
      </c>
      <c r="K856" s="114"/>
      <c r="L856" s="452">
        <v>400</v>
      </c>
      <c r="M856" s="83">
        <f t="shared" si="45"/>
        <v>-39.668174962292611</v>
      </c>
      <c r="N856" s="83">
        <f t="shared" si="46"/>
        <v>0</v>
      </c>
      <c r="O856" s="452">
        <v>400</v>
      </c>
      <c r="P856" s="83">
        <f t="shared" si="44"/>
        <v>135.29411764705884</v>
      </c>
      <c r="Q856" s="83"/>
      <c r="R856" s="550"/>
      <c r="S856" s="99"/>
      <c r="T856" s="99"/>
      <c r="U856" s="99"/>
    </row>
    <row r="857" spans="1:21" s="202" customFormat="1" x14ac:dyDescent="0.3">
      <c r="A857" s="928"/>
      <c r="B857" s="925"/>
      <c r="C857" s="511"/>
      <c r="D857" s="122" t="s">
        <v>40</v>
      </c>
      <c r="E857" s="111">
        <v>170</v>
      </c>
      <c r="F857" s="111">
        <v>350</v>
      </c>
      <c r="G857" s="114">
        <v>660</v>
      </c>
      <c r="H857" s="104">
        <v>3.9</v>
      </c>
      <c r="I857" s="104">
        <v>663</v>
      </c>
      <c r="J857" s="114">
        <v>400</v>
      </c>
      <c r="K857" s="114"/>
      <c r="L857" s="452">
        <v>350</v>
      </c>
      <c r="M857" s="83">
        <f t="shared" si="45"/>
        <v>-47.209653092006029</v>
      </c>
      <c r="N857" s="83">
        <f t="shared" si="46"/>
        <v>-12.5</v>
      </c>
      <c r="O857" s="452">
        <v>350</v>
      </c>
      <c r="P857" s="83">
        <f t="shared" si="44"/>
        <v>105.88235294117648</v>
      </c>
      <c r="Q857" s="83"/>
      <c r="R857" s="550"/>
      <c r="S857" s="99"/>
      <c r="T857" s="99"/>
      <c r="U857" s="99"/>
    </row>
    <row r="858" spans="1:21" s="202" customFormat="1" x14ac:dyDescent="0.3">
      <c r="A858" s="928"/>
      <c r="B858" s="925"/>
      <c r="C858" s="511" t="s">
        <v>2048</v>
      </c>
      <c r="D858" s="511" t="s">
        <v>1214</v>
      </c>
      <c r="E858" s="111">
        <v>90</v>
      </c>
      <c r="F858" s="114">
        <v>180</v>
      </c>
      <c r="G858" s="114">
        <v>250</v>
      </c>
      <c r="H858" s="104">
        <v>3.7</v>
      </c>
      <c r="I858" s="104">
        <v>333</v>
      </c>
      <c r="J858" s="114">
        <v>180</v>
      </c>
      <c r="K858" s="114"/>
      <c r="L858" s="114">
        <v>180</v>
      </c>
      <c r="M858" s="83">
        <f t="shared" si="45"/>
        <v>-45.945945945945951</v>
      </c>
      <c r="N858" s="83">
        <f t="shared" si="46"/>
        <v>0</v>
      </c>
      <c r="O858" s="114">
        <v>180</v>
      </c>
      <c r="P858" s="83">
        <f t="shared" si="44"/>
        <v>100</v>
      </c>
      <c r="Q858" s="83"/>
      <c r="R858" s="550"/>
      <c r="S858" s="99"/>
      <c r="T858" s="99"/>
      <c r="U858" s="99"/>
    </row>
    <row r="859" spans="1:21" s="202" customFormat="1" x14ac:dyDescent="0.3">
      <c r="A859" s="928"/>
      <c r="B859" s="925"/>
      <c r="C859" s="511" t="s">
        <v>2049</v>
      </c>
      <c r="D859" s="511" t="s">
        <v>2050</v>
      </c>
      <c r="E859" s="111">
        <v>150</v>
      </c>
      <c r="F859" s="114">
        <v>350</v>
      </c>
      <c r="G859" s="114">
        <v>500</v>
      </c>
      <c r="H859" s="104">
        <v>2.1</v>
      </c>
      <c r="I859" s="104">
        <v>315</v>
      </c>
      <c r="J859" s="114">
        <v>350</v>
      </c>
      <c r="K859" s="114"/>
      <c r="L859" s="114">
        <v>350</v>
      </c>
      <c r="M859" s="83">
        <f t="shared" si="45"/>
        <v>11.111111111111111</v>
      </c>
      <c r="N859" s="83">
        <f t="shared" si="46"/>
        <v>0</v>
      </c>
      <c r="O859" s="114">
        <v>350</v>
      </c>
      <c r="P859" s="83">
        <f t="shared" si="44"/>
        <v>133.33333333333331</v>
      </c>
      <c r="Q859" s="83"/>
      <c r="R859" s="550"/>
      <c r="S859" s="99"/>
      <c r="T859" s="99"/>
      <c r="U859" s="99"/>
    </row>
    <row r="860" spans="1:21" s="202" customFormat="1" ht="42.75" customHeight="1" x14ac:dyDescent="0.3">
      <c r="A860" s="928"/>
      <c r="B860" s="925" t="s">
        <v>2040</v>
      </c>
      <c r="C860" s="511" t="s">
        <v>2047</v>
      </c>
      <c r="D860" s="511" t="s">
        <v>2051</v>
      </c>
      <c r="E860" s="111">
        <v>90</v>
      </c>
      <c r="F860" s="111">
        <v>150</v>
      </c>
      <c r="G860" s="114">
        <v>500</v>
      </c>
      <c r="H860" s="104">
        <v>2.7</v>
      </c>
      <c r="I860" s="104">
        <v>243.00000000000003</v>
      </c>
      <c r="J860" s="114">
        <v>300</v>
      </c>
      <c r="K860" s="114"/>
      <c r="L860" s="114">
        <v>300</v>
      </c>
      <c r="M860" s="83">
        <f t="shared" si="45"/>
        <v>23.456790123456774</v>
      </c>
      <c r="N860" s="83">
        <f t="shared" si="46"/>
        <v>0</v>
      </c>
      <c r="O860" s="114">
        <v>300</v>
      </c>
      <c r="P860" s="83">
        <f t="shared" si="44"/>
        <v>233.33333333333334</v>
      </c>
      <c r="Q860" s="83"/>
      <c r="R860" s="550"/>
      <c r="S860" s="99"/>
      <c r="T860" s="99"/>
      <c r="U860" s="99"/>
    </row>
    <row r="861" spans="1:21" s="202" customFormat="1" ht="42.75" customHeight="1" x14ac:dyDescent="0.3">
      <c r="A861" s="928"/>
      <c r="B861" s="925"/>
      <c r="C861" s="511" t="s">
        <v>2052</v>
      </c>
      <c r="D861" s="511" t="s">
        <v>2053</v>
      </c>
      <c r="E861" s="111">
        <v>90</v>
      </c>
      <c r="F861" s="111">
        <v>150</v>
      </c>
      <c r="G861" s="114">
        <v>250</v>
      </c>
      <c r="H861" s="104">
        <v>4.7</v>
      </c>
      <c r="I861" s="104">
        <v>423</v>
      </c>
      <c r="J861" s="114">
        <v>150</v>
      </c>
      <c r="K861" s="114"/>
      <c r="L861" s="114">
        <v>150</v>
      </c>
      <c r="M861" s="83">
        <f t="shared" si="45"/>
        <v>-64.539007092198588</v>
      </c>
      <c r="N861" s="83">
        <f t="shared" si="46"/>
        <v>0</v>
      </c>
      <c r="O861" s="114">
        <v>150</v>
      </c>
      <c r="P861" s="83">
        <f t="shared" si="44"/>
        <v>66.666666666666657</v>
      </c>
      <c r="Q861" s="83"/>
      <c r="R861" s="550"/>
      <c r="S861" s="99"/>
      <c r="T861" s="99"/>
      <c r="U861" s="99"/>
    </row>
    <row r="862" spans="1:21" s="202" customFormat="1" ht="24.75" customHeight="1" x14ac:dyDescent="0.3">
      <c r="A862" s="514">
        <v>4</v>
      </c>
      <c r="B862" s="511" t="s">
        <v>2054</v>
      </c>
      <c r="C862" s="511" t="s">
        <v>2055</v>
      </c>
      <c r="D862" s="511" t="s">
        <v>2056</v>
      </c>
      <c r="E862" s="111">
        <v>80</v>
      </c>
      <c r="F862" s="114">
        <v>140</v>
      </c>
      <c r="G862" s="114">
        <v>200</v>
      </c>
      <c r="H862" s="104">
        <v>2.7</v>
      </c>
      <c r="I862" s="104">
        <v>216</v>
      </c>
      <c r="J862" s="114">
        <v>140</v>
      </c>
      <c r="K862" s="114"/>
      <c r="L862" s="114">
        <v>140</v>
      </c>
      <c r="M862" s="83">
        <f t="shared" si="45"/>
        <v>-35.185185185185183</v>
      </c>
      <c r="N862" s="83">
        <f t="shared" si="46"/>
        <v>0</v>
      </c>
      <c r="O862" s="114">
        <v>140</v>
      </c>
      <c r="P862" s="83">
        <f t="shared" si="44"/>
        <v>75</v>
      </c>
      <c r="Q862" s="83"/>
      <c r="R862" s="550"/>
      <c r="S862" s="99"/>
      <c r="T862" s="99"/>
      <c r="U862" s="99"/>
    </row>
    <row r="863" spans="1:21" s="202" customFormat="1" x14ac:dyDescent="0.3">
      <c r="A863" s="897">
        <v>5</v>
      </c>
      <c r="B863" s="922" t="s">
        <v>2057</v>
      </c>
      <c r="C863" s="519" t="s">
        <v>2058</v>
      </c>
      <c r="D863" s="519" t="s">
        <v>2059</v>
      </c>
      <c r="E863" s="111">
        <v>80</v>
      </c>
      <c r="F863" s="114">
        <v>90</v>
      </c>
      <c r="G863" s="114">
        <v>120</v>
      </c>
      <c r="H863" s="104">
        <v>1.1000000000000001</v>
      </c>
      <c r="I863" s="104">
        <v>88</v>
      </c>
      <c r="J863" s="114">
        <v>90</v>
      </c>
      <c r="K863" s="114"/>
      <c r="L863" s="114">
        <v>90</v>
      </c>
      <c r="M863" s="83">
        <f t="shared" si="45"/>
        <v>2.2727272727272729</v>
      </c>
      <c r="N863" s="83">
        <f t="shared" si="46"/>
        <v>0</v>
      </c>
      <c r="O863" s="114">
        <v>90</v>
      </c>
      <c r="P863" s="83">
        <f t="shared" si="44"/>
        <v>12.5</v>
      </c>
      <c r="Q863" s="83"/>
      <c r="R863" s="550"/>
      <c r="S863" s="99"/>
      <c r="T863" s="99"/>
      <c r="U863" s="99"/>
    </row>
    <row r="864" spans="1:21" s="202" customFormat="1" x14ac:dyDescent="0.3">
      <c r="A864" s="898"/>
      <c r="B864" s="923"/>
      <c r="C864" s="519" t="s">
        <v>2059</v>
      </c>
      <c r="D864" s="519" t="s">
        <v>2060</v>
      </c>
      <c r="E864" s="111">
        <v>100</v>
      </c>
      <c r="F864" s="114">
        <v>100</v>
      </c>
      <c r="G864" s="114">
        <v>150</v>
      </c>
      <c r="H864" s="104">
        <v>1.1000000000000001</v>
      </c>
      <c r="I864" s="104">
        <v>110.00000000000001</v>
      </c>
      <c r="J864" s="114">
        <v>100</v>
      </c>
      <c r="K864" s="114"/>
      <c r="L864" s="114">
        <v>100</v>
      </c>
      <c r="M864" s="83">
        <f t="shared" si="45"/>
        <v>-9.0909090909091024</v>
      </c>
      <c r="N864" s="83">
        <f t="shared" si="46"/>
        <v>0</v>
      </c>
      <c r="O864" s="114">
        <v>100</v>
      </c>
      <c r="P864" s="83">
        <f t="shared" si="44"/>
        <v>0</v>
      </c>
      <c r="Q864" s="83"/>
      <c r="R864" s="550"/>
      <c r="S864" s="99"/>
      <c r="T864" s="99"/>
      <c r="U864" s="99"/>
    </row>
    <row r="865" spans="1:21" s="202" customFormat="1" x14ac:dyDescent="0.3">
      <c r="A865" s="898"/>
      <c r="B865" s="923"/>
      <c r="C865" s="519" t="s">
        <v>2060</v>
      </c>
      <c r="D865" s="519" t="s">
        <v>2061</v>
      </c>
      <c r="E865" s="111">
        <v>80</v>
      </c>
      <c r="F865" s="114">
        <v>90</v>
      </c>
      <c r="G865" s="114">
        <v>120</v>
      </c>
      <c r="H865" s="104">
        <v>1.1000000000000001</v>
      </c>
      <c r="I865" s="104">
        <v>88</v>
      </c>
      <c r="J865" s="114">
        <v>90</v>
      </c>
      <c r="K865" s="114"/>
      <c r="L865" s="114">
        <v>90</v>
      </c>
      <c r="M865" s="83">
        <f t="shared" si="45"/>
        <v>2.2727272727272729</v>
      </c>
      <c r="N865" s="83">
        <f t="shared" si="46"/>
        <v>0</v>
      </c>
      <c r="O865" s="114">
        <v>90</v>
      </c>
      <c r="P865" s="83">
        <f t="shared" si="44"/>
        <v>12.5</v>
      </c>
      <c r="Q865" s="83"/>
      <c r="R865" s="550"/>
      <c r="S865" s="99"/>
      <c r="T865" s="99"/>
      <c r="U865" s="99"/>
    </row>
    <row r="866" spans="1:21" s="202" customFormat="1" x14ac:dyDescent="0.3">
      <c r="A866" s="899"/>
      <c r="B866" s="924"/>
      <c r="C866" s="519" t="s">
        <v>2061</v>
      </c>
      <c r="D866" s="519" t="s">
        <v>2062</v>
      </c>
      <c r="E866" s="111">
        <v>70</v>
      </c>
      <c r="F866" s="114">
        <v>70</v>
      </c>
      <c r="G866" s="114">
        <v>100</v>
      </c>
      <c r="H866" s="104">
        <v>1</v>
      </c>
      <c r="I866" s="104">
        <v>70</v>
      </c>
      <c r="J866" s="114">
        <v>70</v>
      </c>
      <c r="K866" s="114"/>
      <c r="L866" s="114">
        <v>70</v>
      </c>
      <c r="M866" s="83">
        <f t="shared" si="45"/>
        <v>0</v>
      </c>
      <c r="N866" s="83">
        <f t="shared" si="46"/>
        <v>0</v>
      </c>
      <c r="O866" s="114">
        <v>70</v>
      </c>
      <c r="P866" s="83">
        <f t="shared" si="44"/>
        <v>0</v>
      </c>
      <c r="Q866" s="83"/>
      <c r="R866" s="550"/>
      <c r="S866" s="99"/>
      <c r="T866" s="99"/>
      <c r="U866" s="99"/>
    </row>
    <row r="867" spans="1:21" s="202" customFormat="1" x14ac:dyDescent="0.3">
      <c r="A867" s="897">
        <v>6</v>
      </c>
      <c r="B867" s="922" t="s">
        <v>2063</v>
      </c>
      <c r="C867" s="519" t="s">
        <v>2064</v>
      </c>
      <c r="D867" s="519" t="s">
        <v>2065</v>
      </c>
      <c r="E867" s="111">
        <v>50</v>
      </c>
      <c r="F867" s="114">
        <v>70</v>
      </c>
      <c r="G867" s="114">
        <v>100</v>
      </c>
      <c r="H867" s="104">
        <v>2.9</v>
      </c>
      <c r="I867" s="104">
        <v>145</v>
      </c>
      <c r="J867" s="114">
        <v>70</v>
      </c>
      <c r="K867" s="114"/>
      <c r="L867" s="114">
        <v>70</v>
      </c>
      <c r="M867" s="83">
        <f t="shared" si="45"/>
        <v>-51.724137931034484</v>
      </c>
      <c r="N867" s="83">
        <f t="shared" si="46"/>
        <v>0</v>
      </c>
      <c r="O867" s="114">
        <v>70</v>
      </c>
      <c r="P867" s="83">
        <f t="shared" si="44"/>
        <v>40</v>
      </c>
      <c r="Q867" s="83"/>
      <c r="R867" s="550"/>
      <c r="S867" s="99"/>
      <c r="T867" s="99"/>
      <c r="U867" s="99"/>
    </row>
    <row r="868" spans="1:21" s="202" customFormat="1" x14ac:dyDescent="0.3">
      <c r="A868" s="898"/>
      <c r="B868" s="923"/>
      <c r="C868" s="519" t="s">
        <v>2066</v>
      </c>
      <c r="D868" s="519" t="s">
        <v>2067</v>
      </c>
      <c r="E868" s="111">
        <v>60</v>
      </c>
      <c r="F868" s="114">
        <v>70</v>
      </c>
      <c r="G868" s="114">
        <v>100</v>
      </c>
      <c r="H868" s="104">
        <v>4.5999999999999996</v>
      </c>
      <c r="I868" s="104">
        <v>276</v>
      </c>
      <c r="J868" s="114">
        <v>70</v>
      </c>
      <c r="K868" s="114"/>
      <c r="L868" s="114">
        <v>70</v>
      </c>
      <c r="M868" s="83">
        <f t="shared" si="45"/>
        <v>-74.637681159420282</v>
      </c>
      <c r="N868" s="83">
        <f t="shared" si="46"/>
        <v>0</v>
      </c>
      <c r="O868" s="114">
        <v>70</v>
      </c>
      <c r="P868" s="83">
        <f t="shared" si="44"/>
        <v>16.666666666666664</v>
      </c>
      <c r="Q868" s="83"/>
      <c r="R868" s="550"/>
      <c r="S868" s="99"/>
      <c r="T868" s="99"/>
      <c r="U868" s="99"/>
    </row>
    <row r="869" spans="1:21" s="202" customFormat="1" x14ac:dyDescent="0.3">
      <c r="A869" s="898"/>
      <c r="B869" s="923"/>
      <c r="C869" s="519" t="s">
        <v>2068</v>
      </c>
      <c r="D869" s="519" t="s">
        <v>2069</v>
      </c>
      <c r="E869" s="111">
        <v>50</v>
      </c>
      <c r="F869" s="114">
        <v>70</v>
      </c>
      <c r="G869" s="114">
        <v>100</v>
      </c>
      <c r="H869" s="104">
        <v>1.7</v>
      </c>
      <c r="I869" s="104">
        <v>85</v>
      </c>
      <c r="J869" s="114">
        <v>70</v>
      </c>
      <c r="K869" s="114"/>
      <c r="L869" s="114">
        <v>70</v>
      </c>
      <c r="M869" s="83">
        <f t="shared" si="45"/>
        <v>-17.647058823529413</v>
      </c>
      <c r="N869" s="83">
        <f t="shared" si="46"/>
        <v>0</v>
      </c>
      <c r="O869" s="114">
        <v>70</v>
      </c>
      <c r="P869" s="83">
        <f t="shared" si="44"/>
        <v>40</v>
      </c>
      <c r="Q869" s="83"/>
      <c r="R869" s="550"/>
      <c r="S869" s="99"/>
      <c r="T869" s="99"/>
      <c r="U869" s="99"/>
    </row>
    <row r="870" spans="1:21" s="202" customFormat="1" x14ac:dyDescent="0.3">
      <c r="A870" s="898"/>
      <c r="B870" s="923"/>
      <c r="C870" s="519" t="s">
        <v>2070</v>
      </c>
      <c r="D870" s="519" t="s">
        <v>2071</v>
      </c>
      <c r="E870" s="111">
        <v>50</v>
      </c>
      <c r="F870" s="114">
        <v>70</v>
      </c>
      <c r="G870" s="114">
        <v>100</v>
      </c>
      <c r="H870" s="104">
        <v>1.3</v>
      </c>
      <c r="I870" s="104">
        <v>65</v>
      </c>
      <c r="J870" s="114">
        <v>70</v>
      </c>
      <c r="K870" s="114"/>
      <c r="L870" s="114">
        <v>70</v>
      </c>
      <c r="M870" s="83">
        <f t="shared" si="45"/>
        <v>7.6923076923076925</v>
      </c>
      <c r="N870" s="83">
        <f t="shared" si="46"/>
        <v>0</v>
      </c>
      <c r="O870" s="114">
        <v>70</v>
      </c>
      <c r="P870" s="83">
        <f t="shared" si="44"/>
        <v>40</v>
      </c>
      <c r="Q870" s="83"/>
      <c r="R870" s="550"/>
      <c r="S870" s="99"/>
      <c r="T870" s="99"/>
      <c r="U870" s="99"/>
    </row>
    <row r="871" spans="1:21" s="202" customFormat="1" x14ac:dyDescent="0.3">
      <c r="A871" s="898"/>
      <c r="B871" s="923"/>
      <c r="C871" s="519" t="s">
        <v>2072</v>
      </c>
      <c r="D871" s="519" t="s">
        <v>2073</v>
      </c>
      <c r="E871" s="111">
        <v>50</v>
      </c>
      <c r="F871" s="114">
        <v>70</v>
      </c>
      <c r="G871" s="114">
        <v>100</v>
      </c>
      <c r="H871" s="104">
        <v>3.9</v>
      </c>
      <c r="I871" s="104">
        <v>195</v>
      </c>
      <c r="J871" s="114">
        <v>70</v>
      </c>
      <c r="K871" s="114"/>
      <c r="L871" s="114">
        <v>70</v>
      </c>
      <c r="M871" s="83">
        <f t="shared" si="45"/>
        <v>-64.102564102564102</v>
      </c>
      <c r="N871" s="83">
        <f t="shared" si="46"/>
        <v>0</v>
      </c>
      <c r="O871" s="114">
        <v>70</v>
      </c>
      <c r="P871" s="83">
        <f t="shared" si="44"/>
        <v>40</v>
      </c>
      <c r="Q871" s="83"/>
      <c r="R871" s="550"/>
      <c r="S871" s="99"/>
      <c r="T871" s="99"/>
      <c r="U871" s="99"/>
    </row>
    <row r="872" spans="1:21" s="202" customFormat="1" x14ac:dyDescent="0.3">
      <c r="A872" s="898"/>
      <c r="B872" s="923"/>
      <c r="C872" s="519" t="s">
        <v>2074</v>
      </c>
      <c r="D872" s="519" t="s">
        <v>2075</v>
      </c>
      <c r="E872" s="111">
        <v>50</v>
      </c>
      <c r="F872" s="114">
        <v>70</v>
      </c>
      <c r="G872" s="114">
        <v>100</v>
      </c>
      <c r="H872" s="104">
        <v>2.9</v>
      </c>
      <c r="I872" s="104">
        <v>145</v>
      </c>
      <c r="J872" s="114">
        <v>70</v>
      </c>
      <c r="K872" s="114"/>
      <c r="L872" s="114">
        <v>70</v>
      </c>
      <c r="M872" s="83">
        <f t="shared" si="45"/>
        <v>-51.724137931034484</v>
      </c>
      <c r="N872" s="83">
        <f t="shared" si="46"/>
        <v>0</v>
      </c>
      <c r="O872" s="114">
        <v>70</v>
      </c>
      <c r="P872" s="83">
        <f t="shared" si="44"/>
        <v>40</v>
      </c>
      <c r="Q872" s="83"/>
      <c r="R872" s="550"/>
      <c r="S872" s="99"/>
      <c r="T872" s="99"/>
      <c r="U872" s="99"/>
    </row>
    <row r="873" spans="1:21" s="202" customFormat="1" x14ac:dyDescent="0.3">
      <c r="A873" s="898"/>
      <c r="B873" s="923"/>
      <c r="C873" s="519" t="s">
        <v>2076</v>
      </c>
      <c r="D873" s="519"/>
      <c r="E873" s="111">
        <v>50</v>
      </c>
      <c r="F873" s="114">
        <v>70</v>
      </c>
      <c r="G873" s="114">
        <v>100</v>
      </c>
      <c r="H873" s="104">
        <v>2.2999999999999998</v>
      </c>
      <c r="I873" s="104">
        <v>114.99999999999999</v>
      </c>
      <c r="J873" s="114">
        <v>70</v>
      </c>
      <c r="K873" s="114"/>
      <c r="L873" s="114">
        <v>70</v>
      </c>
      <c r="M873" s="83">
        <f t="shared" si="45"/>
        <v>-39.130434782608688</v>
      </c>
      <c r="N873" s="83">
        <f t="shared" si="46"/>
        <v>0</v>
      </c>
      <c r="O873" s="114">
        <v>70</v>
      </c>
      <c r="P873" s="83">
        <f t="shared" si="44"/>
        <v>40</v>
      </c>
      <c r="Q873" s="83"/>
      <c r="R873" s="550"/>
      <c r="S873" s="99"/>
      <c r="T873" s="99"/>
      <c r="U873" s="99"/>
    </row>
    <row r="874" spans="1:21" s="202" customFormat="1" x14ac:dyDescent="0.3">
      <c r="A874" s="898"/>
      <c r="B874" s="923"/>
      <c r="C874" s="519" t="s">
        <v>2077</v>
      </c>
      <c r="D874" s="519"/>
      <c r="E874" s="111">
        <v>50</v>
      </c>
      <c r="F874" s="114">
        <v>70</v>
      </c>
      <c r="G874" s="114">
        <v>100</v>
      </c>
      <c r="H874" s="104">
        <v>1.2</v>
      </c>
      <c r="I874" s="104">
        <v>60</v>
      </c>
      <c r="J874" s="114">
        <v>70</v>
      </c>
      <c r="K874" s="114"/>
      <c r="L874" s="114">
        <v>70</v>
      </c>
      <c r="M874" s="83">
        <f t="shared" si="45"/>
        <v>16.666666666666664</v>
      </c>
      <c r="N874" s="83">
        <f t="shared" si="46"/>
        <v>0</v>
      </c>
      <c r="O874" s="114">
        <v>70</v>
      </c>
      <c r="P874" s="83">
        <f t="shared" si="44"/>
        <v>40</v>
      </c>
      <c r="Q874" s="83"/>
      <c r="R874" s="550"/>
      <c r="S874" s="99"/>
      <c r="T874" s="99"/>
      <c r="U874" s="99"/>
    </row>
    <row r="875" spans="1:21" s="202" customFormat="1" x14ac:dyDescent="0.3">
      <c r="A875" s="899"/>
      <c r="B875" s="924"/>
      <c r="C875" s="519" t="s">
        <v>2078</v>
      </c>
      <c r="D875" s="519"/>
      <c r="E875" s="111">
        <v>50</v>
      </c>
      <c r="F875" s="114">
        <v>70</v>
      </c>
      <c r="G875" s="114">
        <v>100</v>
      </c>
      <c r="H875" s="104">
        <v>1.9</v>
      </c>
      <c r="I875" s="104">
        <v>95</v>
      </c>
      <c r="J875" s="114">
        <v>70</v>
      </c>
      <c r="K875" s="114"/>
      <c r="L875" s="114">
        <v>70</v>
      </c>
      <c r="M875" s="83">
        <f t="shared" si="45"/>
        <v>-26.315789473684209</v>
      </c>
      <c r="N875" s="83">
        <f t="shared" si="46"/>
        <v>0</v>
      </c>
      <c r="O875" s="114">
        <v>70</v>
      </c>
      <c r="P875" s="83">
        <f t="shared" si="44"/>
        <v>40</v>
      </c>
      <c r="Q875" s="83"/>
      <c r="R875" s="550"/>
      <c r="S875" s="99"/>
      <c r="T875" s="99"/>
      <c r="U875" s="99"/>
    </row>
    <row r="876" spans="1:21" s="99" customFormat="1" ht="24.75" customHeight="1" x14ac:dyDescent="0.3">
      <c r="A876" s="504" t="s">
        <v>2079</v>
      </c>
      <c r="B876" s="926" t="s">
        <v>2080</v>
      </c>
      <c r="C876" s="927"/>
      <c r="D876" s="517"/>
      <c r="E876" s="247"/>
      <c r="F876" s="247"/>
      <c r="G876" s="192"/>
      <c r="H876" s="83"/>
      <c r="I876" s="83"/>
      <c r="J876" s="83"/>
      <c r="K876" s="83"/>
      <c r="L876" s="84"/>
      <c r="M876" s="83"/>
      <c r="N876" s="83"/>
      <c r="O876" s="84"/>
      <c r="P876" s="83"/>
      <c r="Q876" s="83"/>
      <c r="R876" s="517"/>
    </row>
    <row r="877" spans="1:21" s="191" customFormat="1" ht="37.5" x14ac:dyDescent="0.3">
      <c r="A877" s="108" t="s">
        <v>613</v>
      </c>
      <c r="B877" s="520" t="s">
        <v>614</v>
      </c>
      <c r="C877" s="520"/>
      <c r="D877" s="520"/>
      <c r="E877" s="248"/>
      <c r="F877" s="249"/>
      <c r="G877" s="110"/>
      <c r="H877" s="83"/>
      <c r="I877" s="83"/>
      <c r="J877" s="83"/>
      <c r="K877" s="83"/>
      <c r="L877" s="84"/>
      <c r="M877" s="83"/>
      <c r="N877" s="83"/>
      <c r="O877" s="84"/>
      <c r="P877" s="83"/>
      <c r="Q877" s="83"/>
      <c r="R877" s="519"/>
    </row>
    <row r="878" spans="1:21" s="191" customFormat="1" ht="37.5" x14ac:dyDescent="0.3">
      <c r="A878" s="897">
        <v>1</v>
      </c>
      <c r="B878" s="925" t="s">
        <v>381</v>
      </c>
      <c r="C878" s="708" t="s">
        <v>3198</v>
      </c>
      <c r="D878" s="511" t="s">
        <v>301</v>
      </c>
      <c r="E878" s="250"/>
      <c r="F878" s="251"/>
      <c r="G878" s="114"/>
      <c r="H878" s="117"/>
      <c r="I878" s="189"/>
      <c r="J878" s="114"/>
      <c r="K878" s="114"/>
      <c r="L878" s="120"/>
      <c r="M878" s="83"/>
      <c r="N878" s="83"/>
      <c r="O878" s="120"/>
      <c r="P878" s="83"/>
      <c r="Q878" s="83"/>
      <c r="R878" s="550"/>
    </row>
    <row r="879" spans="1:21" s="191" customFormat="1" x14ac:dyDescent="0.3">
      <c r="A879" s="898"/>
      <c r="B879" s="925"/>
      <c r="C879" s="511"/>
      <c r="D879" s="122" t="s">
        <v>39</v>
      </c>
      <c r="E879" s="252">
        <v>750</v>
      </c>
      <c r="F879" s="253">
        <v>2500</v>
      </c>
      <c r="G879" s="120">
        <v>5000</v>
      </c>
      <c r="H879" s="254">
        <v>1.2</v>
      </c>
      <c r="I879" s="255">
        <v>900</v>
      </c>
      <c r="J879" s="114">
        <v>3000</v>
      </c>
      <c r="K879" s="114"/>
      <c r="L879" s="120">
        <v>2000</v>
      </c>
      <c r="M879" s="83">
        <f t="shared" si="45"/>
        <v>122.22222222222223</v>
      </c>
      <c r="N879" s="83">
        <f t="shared" si="46"/>
        <v>-33.333333333333329</v>
      </c>
      <c r="O879" s="120">
        <v>2000</v>
      </c>
      <c r="P879" s="83">
        <f t="shared" si="44"/>
        <v>166.66666666666669</v>
      </c>
      <c r="Q879" s="83"/>
      <c r="R879" s="550"/>
    </row>
    <row r="880" spans="1:21" s="191" customFormat="1" x14ac:dyDescent="0.3">
      <c r="A880" s="898"/>
      <c r="B880" s="925"/>
      <c r="C880" s="511"/>
      <c r="D880" s="122" t="s">
        <v>40</v>
      </c>
      <c r="E880" s="252"/>
      <c r="F880" s="253">
        <v>2500</v>
      </c>
      <c r="G880" s="120">
        <v>5000</v>
      </c>
      <c r="H880" s="254">
        <v>1.2</v>
      </c>
      <c r="I880" s="255">
        <v>900</v>
      </c>
      <c r="J880" s="114">
        <v>3000</v>
      </c>
      <c r="K880" s="114"/>
      <c r="L880" s="120">
        <v>1300</v>
      </c>
      <c r="M880" s="83">
        <f t="shared" si="45"/>
        <v>44.444444444444443</v>
      </c>
      <c r="N880" s="83">
        <f t="shared" si="46"/>
        <v>-56.666666666666664</v>
      </c>
      <c r="O880" s="120">
        <v>1500</v>
      </c>
      <c r="P880" s="83"/>
      <c r="Q880" s="83"/>
      <c r="R880" s="550"/>
    </row>
    <row r="881" spans="1:18" s="191" customFormat="1" ht="37.5" x14ac:dyDescent="0.3">
      <c r="A881" s="898"/>
      <c r="B881" s="925"/>
      <c r="C881" s="511" t="s">
        <v>301</v>
      </c>
      <c r="D881" s="511" t="s">
        <v>615</v>
      </c>
      <c r="E881" s="250"/>
      <c r="F881" s="251"/>
      <c r="G881" s="114"/>
      <c r="H881" s="117"/>
      <c r="I881" s="189"/>
      <c r="J881" s="114"/>
      <c r="K881" s="114"/>
      <c r="L881" s="120"/>
      <c r="M881" s="83"/>
      <c r="N881" s="83"/>
      <c r="O881" s="120"/>
      <c r="P881" s="83"/>
      <c r="Q881" s="83"/>
      <c r="R881" s="550"/>
    </row>
    <row r="882" spans="1:18" s="191" customFormat="1" x14ac:dyDescent="0.3">
      <c r="A882" s="898"/>
      <c r="B882" s="925"/>
      <c r="C882" s="511"/>
      <c r="D882" s="122" t="s">
        <v>39</v>
      </c>
      <c r="E882" s="250">
        <v>550</v>
      </c>
      <c r="F882" s="251">
        <v>900</v>
      </c>
      <c r="G882" s="114">
        <v>1800</v>
      </c>
      <c r="H882" s="117">
        <v>1.1000000000000001</v>
      </c>
      <c r="I882" s="189">
        <v>605</v>
      </c>
      <c r="J882" s="114">
        <v>1080</v>
      </c>
      <c r="K882" s="114"/>
      <c r="L882" s="120">
        <v>1080</v>
      </c>
      <c r="M882" s="83">
        <f t="shared" si="45"/>
        <v>78.512396694214885</v>
      </c>
      <c r="N882" s="83">
        <f t="shared" si="46"/>
        <v>0</v>
      </c>
      <c r="O882" s="120">
        <v>1080</v>
      </c>
      <c r="P882" s="83">
        <f t="shared" si="44"/>
        <v>96.36363636363636</v>
      </c>
      <c r="Q882" s="83"/>
      <c r="R882" s="550"/>
    </row>
    <row r="883" spans="1:18" s="191" customFormat="1" x14ac:dyDescent="0.3">
      <c r="A883" s="898"/>
      <c r="B883" s="925"/>
      <c r="C883" s="511"/>
      <c r="D883" s="122" t="s">
        <v>40</v>
      </c>
      <c r="E883" s="250"/>
      <c r="F883" s="251">
        <v>900</v>
      </c>
      <c r="G883" s="114">
        <v>1800</v>
      </c>
      <c r="H883" s="117">
        <v>1.1000000000000001</v>
      </c>
      <c r="I883" s="189">
        <v>605</v>
      </c>
      <c r="J883" s="114">
        <v>1080</v>
      </c>
      <c r="K883" s="114"/>
      <c r="L883" s="120">
        <f>L882*2/3</f>
        <v>720</v>
      </c>
      <c r="M883" s="83">
        <f t="shared" si="45"/>
        <v>19.008264462809919</v>
      </c>
      <c r="N883" s="83">
        <f t="shared" si="46"/>
        <v>-33.333333333333329</v>
      </c>
      <c r="O883" s="120">
        <f>O882-500</f>
        <v>580</v>
      </c>
      <c r="P883" s="83"/>
      <c r="Q883" s="83"/>
      <c r="R883" s="550"/>
    </row>
    <row r="884" spans="1:18" s="191" customFormat="1" x14ac:dyDescent="0.3">
      <c r="A884" s="898"/>
      <c r="B884" s="925"/>
      <c r="C884" s="511" t="s">
        <v>615</v>
      </c>
      <c r="D884" s="511" t="s">
        <v>616</v>
      </c>
      <c r="E884" s="250"/>
      <c r="F884" s="251"/>
      <c r="G884" s="114"/>
      <c r="H884" s="117"/>
      <c r="I884" s="189"/>
      <c r="J884" s="114"/>
      <c r="K884" s="114"/>
      <c r="L884" s="120"/>
      <c r="M884" s="83"/>
      <c r="N884" s="83"/>
      <c r="O884" s="120"/>
      <c r="P884" s="83"/>
      <c r="Q884" s="83"/>
      <c r="R884" s="550"/>
    </row>
    <row r="885" spans="1:18" s="191" customFormat="1" x14ac:dyDescent="0.3">
      <c r="A885" s="898"/>
      <c r="B885" s="925"/>
      <c r="C885" s="511"/>
      <c r="D885" s="122" t="s">
        <v>39</v>
      </c>
      <c r="E885" s="250">
        <v>450</v>
      </c>
      <c r="F885" s="251">
        <v>1050</v>
      </c>
      <c r="G885" s="114">
        <v>2100</v>
      </c>
      <c r="H885" s="117">
        <v>1.1000000000000001</v>
      </c>
      <c r="I885" s="189">
        <v>495.00000000000006</v>
      </c>
      <c r="J885" s="114">
        <v>1260</v>
      </c>
      <c r="K885" s="114"/>
      <c r="L885" s="120">
        <v>1100</v>
      </c>
      <c r="M885" s="83">
        <f t="shared" si="45"/>
        <v>122.22222222222221</v>
      </c>
      <c r="N885" s="83">
        <f t="shared" si="46"/>
        <v>-12.698412698412698</v>
      </c>
      <c r="O885" s="120">
        <v>1100</v>
      </c>
      <c r="P885" s="83">
        <f t="shared" si="44"/>
        <v>144.44444444444443</v>
      </c>
      <c r="Q885" s="83"/>
      <c r="R885" s="550"/>
    </row>
    <row r="886" spans="1:18" s="191" customFormat="1" x14ac:dyDescent="0.3">
      <c r="A886" s="898"/>
      <c r="B886" s="925"/>
      <c r="C886" s="511"/>
      <c r="D886" s="122" t="s">
        <v>40</v>
      </c>
      <c r="E886" s="250"/>
      <c r="F886" s="251">
        <v>1050</v>
      </c>
      <c r="G886" s="114">
        <v>2100</v>
      </c>
      <c r="H886" s="117">
        <v>1.1000000000000001</v>
      </c>
      <c r="I886" s="189">
        <v>495.00000000000006</v>
      </c>
      <c r="J886" s="114">
        <v>1260</v>
      </c>
      <c r="K886" s="114"/>
      <c r="L886" s="120">
        <v>730</v>
      </c>
      <c r="M886" s="83">
        <f t="shared" si="45"/>
        <v>47.47474747474746</v>
      </c>
      <c r="N886" s="83">
        <f t="shared" si="46"/>
        <v>-42.063492063492063</v>
      </c>
      <c r="O886" s="120">
        <f>O885-500</f>
        <v>600</v>
      </c>
      <c r="P886" s="83"/>
      <c r="Q886" s="83"/>
      <c r="R886" s="550"/>
    </row>
    <row r="887" spans="1:18" s="191" customFormat="1" x14ac:dyDescent="0.3">
      <c r="A887" s="898"/>
      <c r="B887" s="925"/>
      <c r="C887" s="511" t="s">
        <v>616</v>
      </c>
      <c r="D887" s="511" t="s">
        <v>617</v>
      </c>
      <c r="E887" s="250"/>
      <c r="F887" s="251"/>
      <c r="G887" s="114"/>
      <c r="H887" s="117"/>
      <c r="I887" s="189"/>
      <c r="J887" s="114"/>
      <c r="K887" s="114"/>
      <c r="L887" s="120"/>
      <c r="M887" s="83"/>
      <c r="N887" s="83"/>
      <c r="O887" s="120"/>
      <c r="P887" s="83"/>
      <c r="Q887" s="83"/>
      <c r="R887" s="550"/>
    </row>
    <row r="888" spans="1:18" s="191" customFormat="1" x14ac:dyDescent="0.3">
      <c r="A888" s="898"/>
      <c r="B888" s="925"/>
      <c r="C888" s="511"/>
      <c r="D888" s="122" t="s">
        <v>39</v>
      </c>
      <c r="E888" s="250">
        <v>200</v>
      </c>
      <c r="F888" s="251">
        <v>650</v>
      </c>
      <c r="G888" s="114">
        <v>1300</v>
      </c>
      <c r="H888" s="117">
        <v>1.6</v>
      </c>
      <c r="I888" s="189">
        <v>320</v>
      </c>
      <c r="J888" s="114">
        <v>780</v>
      </c>
      <c r="K888" s="114"/>
      <c r="L888" s="120">
        <v>520</v>
      </c>
      <c r="M888" s="83">
        <f t="shared" si="45"/>
        <v>62.5</v>
      </c>
      <c r="N888" s="83">
        <f t="shared" si="46"/>
        <v>-33.333333333333329</v>
      </c>
      <c r="O888" s="120">
        <v>520</v>
      </c>
      <c r="P888" s="83">
        <f t="shared" si="44"/>
        <v>160</v>
      </c>
      <c r="Q888" s="83"/>
      <c r="R888" s="550"/>
    </row>
    <row r="889" spans="1:18" s="191" customFormat="1" x14ac:dyDescent="0.3">
      <c r="A889" s="898"/>
      <c r="B889" s="925"/>
      <c r="C889" s="511"/>
      <c r="D889" s="122" t="s">
        <v>40</v>
      </c>
      <c r="E889" s="250"/>
      <c r="F889" s="251">
        <v>650</v>
      </c>
      <c r="G889" s="114">
        <v>1300</v>
      </c>
      <c r="H889" s="117">
        <v>1.6</v>
      </c>
      <c r="I889" s="189">
        <v>320</v>
      </c>
      <c r="J889" s="114">
        <v>780</v>
      </c>
      <c r="K889" s="114"/>
      <c r="L889" s="120">
        <v>350</v>
      </c>
      <c r="M889" s="83">
        <f t="shared" si="45"/>
        <v>9.375</v>
      </c>
      <c r="N889" s="83">
        <f t="shared" si="46"/>
        <v>-55.128205128205131</v>
      </c>
      <c r="O889" s="120">
        <v>350</v>
      </c>
      <c r="P889" s="83"/>
      <c r="Q889" s="83"/>
      <c r="R889" s="550"/>
    </row>
    <row r="890" spans="1:18" s="191" customFormat="1" x14ac:dyDescent="0.3">
      <c r="A890" s="898"/>
      <c r="B890" s="925"/>
      <c r="C890" s="511" t="s">
        <v>617</v>
      </c>
      <c r="D890" s="511" t="s">
        <v>618</v>
      </c>
      <c r="E890" s="250">
        <v>150</v>
      </c>
      <c r="F890" s="251">
        <v>235</v>
      </c>
      <c r="G890" s="114">
        <v>470</v>
      </c>
      <c r="H890" s="117">
        <v>1.6</v>
      </c>
      <c r="I890" s="189">
        <v>240</v>
      </c>
      <c r="J890" s="114">
        <v>290</v>
      </c>
      <c r="K890" s="114"/>
      <c r="L890" s="120">
        <v>200</v>
      </c>
      <c r="M890" s="83">
        <f t="shared" si="45"/>
        <v>-16.666666666666664</v>
      </c>
      <c r="N890" s="83">
        <f t="shared" si="46"/>
        <v>-31.03448275862069</v>
      </c>
      <c r="O890" s="120">
        <v>200</v>
      </c>
      <c r="P890" s="83">
        <f t="shared" si="44"/>
        <v>33.333333333333329</v>
      </c>
      <c r="Q890" s="83"/>
      <c r="R890" s="550"/>
    </row>
    <row r="891" spans="1:18" s="191" customFormat="1" ht="37.5" x14ac:dyDescent="0.3">
      <c r="A891" s="898"/>
      <c r="B891" s="925"/>
      <c r="C891" s="731" t="s">
        <v>619</v>
      </c>
      <c r="D891" s="731" t="s">
        <v>620</v>
      </c>
      <c r="E891" s="250">
        <v>800</v>
      </c>
      <c r="F891" s="251">
        <v>4500</v>
      </c>
      <c r="G891" s="114">
        <v>9000</v>
      </c>
      <c r="H891" s="117">
        <v>1.8</v>
      </c>
      <c r="I891" s="189">
        <v>1440</v>
      </c>
      <c r="J891" s="114">
        <v>5400</v>
      </c>
      <c r="K891" s="114"/>
      <c r="L891" s="256">
        <v>2900</v>
      </c>
      <c r="M891" s="83">
        <f t="shared" si="45"/>
        <v>101.38888888888889</v>
      </c>
      <c r="N891" s="83">
        <f t="shared" si="46"/>
        <v>-46.296296296296298</v>
      </c>
      <c r="O891" s="256">
        <v>2900</v>
      </c>
      <c r="P891" s="83">
        <f t="shared" si="44"/>
        <v>262.5</v>
      </c>
      <c r="Q891" s="623"/>
      <c r="R891" s="550"/>
    </row>
    <row r="892" spans="1:18" s="191" customFormat="1" ht="37.5" x14ac:dyDescent="0.3">
      <c r="A892" s="898"/>
      <c r="B892" s="925"/>
      <c r="C892" s="511" t="s">
        <v>620</v>
      </c>
      <c r="D892" s="511" t="s">
        <v>621</v>
      </c>
      <c r="E892" s="250">
        <v>750</v>
      </c>
      <c r="F892" s="251">
        <v>3300</v>
      </c>
      <c r="G892" s="114">
        <v>6600</v>
      </c>
      <c r="H892" s="117">
        <v>1.3</v>
      </c>
      <c r="I892" s="189">
        <v>975</v>
      </c>
      <c r="J892" s="114">
        <v>3960</v>
      </c>
      <c r="K892" s="114"/>
      <c r="L892" s="256">
        <v>2640</v>
      </c>
      <c r="M892" s="83">
        <f t="shared" si="45"/>
        <v>170.76923076923077</v>
      </c>
      <c r="N892" s="83">
        <f t="shared" si="46"/>
        <v>-33.333333333333329</v>
      </c>
      <c r="O892" s="256">
        <v>2640</v>
      </c>
      <c r="P892" s="83">
        <f t="shared" si="44"/>
        <v>252</v>
      </c>
      <c r="Q892" s="83"/>
      <c r="R892" s="550"/>
    </row>
    <row r="893" spans="1:18" s="191" customFormat="1" ht="37.5" x14ac:dyDescent="0.3">
      <c r="A893" s="898"/>
      <c r="B893" s="925"/>
      <c r="C893" s="511" t="s">
        <v>621</v>
      </c>
      <c r="D893" s="511" t="s">
        <v>622</v>
      </c>
      <c r="E893" s="250"/>
      <c r="F893" s="251"/>
      <c r="G893" s="114"/>
      <c r="H893" s="117"/>
      <c r="I893" s="189"/>
      <c r="J893" s="114"/>
      <c r="K893" s="114"/>
      <c r="L893" s="120"/>
      <c r="M893" s="83"/>
      <c r="N893" s="83"/>
      <c r="O893" s="120"/>
      <c r="P893" s="83"/>
      <c r="Q893" s="83"/>
      <c r="R893" s="550"/>
    </row>
    <row r="894" spans="1:18" s="191" customFormat="1" x14ac:dyDescent="0.3">
      <c r="A894" s="898"/>
      <c r="B894" s="925"/>
      <c r="C894" s="511"/>
      <c r="D894" s="122" t="s">
        <v>39</v>
      </c>
      <c r="E894" s="250">
        <v>700</v>
      </c>
      <c r="F894" s="251">
        <v>1900</v>
      </c>
      <c r="G894" s="114">
        <v>3800</v>
      </c>
      <c r="H894" s="117">
        <v>1.3</v>
      </c>
      <c r="I894" s="189">
        <v>910</v>
      </c>
      <c r="J894" s="114">
        <v>2280</v>
      </c>
      <c r="K894" s="114"/>
      <c r="L894" s="120">
        <v>1520</v>
      </c>
      <c r="M894" s="83">
        <f t="shared" si="45"/>
        <v>67.032967032967022</v>
      </c>
      <c r="N894" s="83">
        <f t="shared" si="46"/>
        <v>-33.333333333333329</v>
      </c>
      <c r="O894" s="120">
        <v>1520</v>
      </c>
      <c r="P894" s="83">
        <f t="shared" si="44"/>
        <v>117.14285714285715</v>
      </c>
      <c r="Q894" s="83"/>
      <c r="R894" s="550"/>
    </row>
    <row r="895" spans="1:18" s="191" customFormat="1" x14ac:dyDescent="0.3">
      <c r="A895" s="898"/>
      <c r="B895" s="925"/>
      <c r="C895" s="511"/>
      <c r="D895" s="122" t="s">
        <v>40</v>
      </c>
      <c r="E895" s="250"/>
      <c r="F895" s="251">
        <v>1900</v>
      </c>
      <c r="G895" s="114">
        <v>3800</v>
      </c>
      <c r="H895" s="117">
        <v>1.3</v>
      </c>
      <c r="I895" s="189">
        <v>910</v>
      </c>
      <c r="J895" s="114">
        <v>2280</v>
      </c>
      <c r="K895" s="114"/>
      <c r="L895" s="120">
        <v>1000</v>
      </c>
      <c r="M895" s="83">
        <f t="shared" si="45"/>
        <v>9.8901098901098905</v>
      </c>
      <c r="N895" s="83">
        <f t="shared" si="46"/>
        <v>-56.140350877192979</v>
      </c>
      <c r="O895" s="120">
        <v>1000</v>
      </c>
      <c r="P895" s="83"/>
      <c r="Q895" s="83"/>
      <c r="R895" s="550"/>
    </row>
    <row r="896" spans="1:18" s="191" customFormat="1" ht="37.5" x14ac:dyDescent="0.3">
      <c r="A896" s="898"/>
      <c r="B896" s="925"/>
      <c r="C896" s="511" t="s">
        <v>622</v>
      </c>
      <c r="D896" s="511" t="s">
        <v>623</v>
      </c>
      <c r="E896" s="250"/>
      <c r="F896" s="251"/>
      <c r="G896" s="114"/>
      <c r="H896" s="117"/>
      <c r="I896" s="189"/>
      <c r="J896" s="114"/>
      <c r="K896" s="114"/>
      <c r="L896" s="120"/>
      <c r="M896" s="83"/>
      <c r="N896" s="83"/>
      <c r="O896" s="120"/>
      <c r="P896" s="83"/>
      <c r="Q896" s="83"/>
      <c r="R896" s="550"/>
    </row>
    <row r="897" spans="1:18" s="191" customFormat="1" x14ac:dyDescent="0.3">
      <c r="A897" s="898"/>
      <c r="B897" s="925"/>
      <c r="C897" s="511"/>
      <c r="D897" s="122" t="s">
        <v>39</v>
      </c>
      <c r="E897" s="250">
        <v>500</v>
      </c>
      <c r="F897" s="251">
        <v>1500</v>
      </c>
      <c r="G897" s="114">
        <v>3000</v>
      </c>
      <c r="H897" s="117">
        <v>1.1000000000000001</v>
      </c>
      <c r="I897" s="189">
        <v>550</v>
      </c>
      <c r="J897" s="114">
        <v>1800</v>
      </c>
      <c r="K897" s="114"/>
      <c r="L897" s="120">
        <v>1200</v>
      </c>
      <c r="M897" s="83">
        <f t="shared" si="45"/>
        <v>118.18181818181819</v>
      </c>
      <c r="N897" s="83">
        <f t="shared" si="46"/>
        <v>-33.333333333333329</v>
      </c>
      <c r="O897" s="120">
        <v>1200</v>
      </c>
      <c r="P897" s="83">
        <f t="shared" si="44"/>
        <v>140</v>
      </c>
      <c r="Q897" s="83"/>
      <c r="R897" s="550"/>
    </row>
    <row r="898" spans="1:18" s="191" customFormat="1" x14ac:dyDescent="0.3">
      <c r="A898" s="898"/>
      <c r="B898" s="925"/>
      <c r="C898" s="511"/>
      <c r="D898" s="122" t="s">
        <v>40</v>
      </c>
      <c r="E898" s="250"/>
      <c r="F898" s="251">
        <v>1500</v>
      </c>
      <c r="G898" s="114">
        <v>3000</v>
      </c>
      <c r="H898" s="117">
        <v>1.1000000000000001</v>
      </c>
      <c r="I898" s="189">
        <v>550</v>
      </c>
      <c r="J898" s="114">
        <v>1800</v>
      </c>
      <c r="K898" s="114"/>
      <c r="L898" s="120">
        <v>800</v>
      </c>
      <c r="M898" s="83">
        <f t="shared" si="45"/>
        <v>45.454545454545453</v>
      </c>
      <c r="N898" s="83">
        <f t="shared" si="46"/>
        <v>-55.555555555555557</v>
      </c>
      <c r="O898" s="120">
        <v>700</v>
      </c>
      <c r="P898" s="83"/>
      <c r="Q898" s="83"/>
      <c r="R898" s="550"/>
    </row>
    <row r="899" spans="1:18" s="191" customFormat="1" ht="37.5" x14ac:dyDescent="0.3">
      <c r="A899" s="898"/>
      <c r="B899" s="925"/>
      <c r="C899" s="511" t="s">
        <v>624</v>
      </c>
      <c r="D899" s="511" t="s">
        <v>625</v>
      </c>
      <c r="E899" s="250"/>
      <c r="F899" s="251"/>
      <c r="G899" s="114"/>
      <c r="H899" s="117"/>
      <c r="I899" s="189"/>
      <c r="J899" s="114"/>
      <c r="K899" s="114"/>
      <c r="L899" s="120"/>
      <c r="M899" s="83"/>
      <c r="N899" s="83"/>
      <c r="O899" s="120"/>
      <c r="P899" s="83"/>
      <c r="Q899" s="83"/>
      <c r="R899" s="550"/>
    </row>
    <row r="900" spans="1:18" s="191" customFormat="1" x14ac:dyDescent="0.3">
      <c r="A900" s="898"/>
      <c r="B900" s="925"/>
      <c r="C900" s="511"/>
      <c r="D900" s="122" t="s">
        <v>39</v>
      </c>
      <c r="E900" s="250">
        <v>350</v>
      </c>
      <c r="F900" s="251">
        <v>1300</v>
      </c>
      <c r="G900" s="114">
        <v>2600</v>
      </c>
      <c r="H900" s="117">
        <v>1.4</v>
      </c>
      <c r="I900" s="189">
        <v>489.99999999999994</v>
      </c>
      <c r="J900" s="114">
        <v>1560</v>
      </c>
      <c r="K900" s="114"/>
      <c r="L900" s="120">
        <v>1040</v>
      </c>
      <c r="M900" s="83">
        <f t="shared" si="45"/>
        <v>112.24489795918369</v>
      </c>
      <c r="N900" s="83">
        <f t="shared" si="46"/>
        <v>-33.333333333333329</v>
      </c>
      <c r="O900" s="120">
        <v>1040</v>
      </c>
      <c r="P900" s="83">
        <f t="shared" si="44"/>
        <v>197.14285714285717</v>
      </c>
      <c r="Q900" s="83"/>
      <c r="R900" s="550"/>
    </row>
    <row r="901" spans="1:18" s="191" customFormat="1" x14ac:dyDescent="0.3">
      <c r="A901" s="899"/>
      <c r="B901" s="925"/>
      <c r="C901" s="511"/>
      <c r="D901" s="122" t="s">
        <v>40</v>
      </c>
      <c r="E901" s="250"/>
      <c r="F901" s="251">
        <v>1300</v>
      </c>
      <c r="G901" s="114">
        <v>2600</v>
      </c>
      <c r="H901" s="117">
        <v>1.4</v>
      </c>
      <c r="I901" s="189">
        <v>489.99999999999994</v>
      </c>
      <c r="J901" s="114">
        <v>1560</v>
      </c>
      <c r="K901" s="114"/>
      <c r="L901" s="120">
        <v>700</v>
      </c>
      <c r="M901" s="83">
        <f t="shared" si="45"/>
        <v>42.857142857142868</v>
      </c>
      <c r="N901" s="83">
        <f t="shared" si="46"/>
        <v>-55.128205128205131</v>
      </c>
      <c r="O901" s="120">
        <v>700</v>
      </c>
      <c r="P901" s="83"/>
      <c r="Q901" s="83"/>
      <c r="R901" s="550"/>
    </row>
    <row r="902" spans="1:18" s="191" customFormat="1" ht="37.5" x14ac:dyDescent="0.3">
      <c r="A902" s="925"/>
      <c r="B902" s="925" t="s">
        <v>381</v>
      </c>
      <c r="C902" s="511" t="s">
        <v>625</v>
      </c>
      <c r="D902" s="511" t="s">
        <v>626</v>
      </c>
      <c r="E902" s="250"/>
      <c r="F902" s="251"/>
      <c r="G902" s="114"/>
      <c r="H902" s="117"/>
      <c r="I902" s="189"/>
      <c r="J902" s="114"/>
      <c r="K902" s="114"/>
      <c r="L902" s="120"/>
      <c r="M902" s="83"/>
      <c r="N902" s="83"/>
      <c r="O902" s="120"/>
      <c r="P902" s="83"/>
      <c r="Q902" s="83"/>
      <c r="R902" s="550"/>
    </row>
    <row r="903" spans="1:18" s="191" customFormat="1" x14ac:dyDescent="0.3">
      <c r="A903" s="925"/>
      <c r="B903" s="925"/>
      <c r="C903" s="511"/>
      <c r="D903" s="122" t="s">
        <v>39</v>
      </c>
      <c r="E903" s="250">
        <v>240</v>
      </c>
      <c r="F903" s="251">
        <v>500</v>
      </c>
      <c r="G903" s="114">
        <v>1000</v>
      </c>
      <c r="H903" s="117">
        <v>1.1000000000000001</v>
      </c>
      <c r="I903" s="189">
        <v>264</v>
      </c>
      <c r="J903" s="114">
        <v>600</v>
      </c>
      <c r="K903" s="114"/>
      <c r="L903" s="120">
        <v>400</v>
      </c>
      <c r="M903" s="83">
        <f t="shared" si="45"/>
        <v>51.515151515151516</v>
      </c>
      <c r="N903" s="83">
        <f t="shared" si="46"/>
        <v>-33.333333333333329</v>
      </c>
      <c r="O903" s="120">
        <v>400</v>
      </c>
      <c r="P903" s="83">
        <f t="shared" si="44"/>
        <v>66.666666666666657</v>
      </c>
      <c r="Q903" s="83"/>
      <c r="R903" s="550"/>
    </row>
    <row r="904" spans="1:18" s="191" customFormat="1" x14ac:dyDescent="0.3">
      <c r="A904" s="925"/>
      <c r="B904" s="925"/>
      <c r="C904" s="511"/>
      <c r="D904" s="122" t="s">
        <v>40</v>
      </c>
      <c r="E904" s="250"/>
      <c r="F904" s="251">
        <v>500</v>
      </c>
      <c r="G904" s="114">
        <v>1000</v>
      </c>
      <c r="H904" s="117">
        <v>1.1000000000000001</v>
      </c>
      <c r="I904" s="189">
        <v>264</v>
      </c>
      <c r="J904" s="114">
        <v>600</v>
      </c>
      <c r="K904" s="114"/>
      <c r="L904" s="120">
        <v>270</v>
      </c>
      <c r="M904" s="83">
        <f t="shared" si="45"/>
        <v>2.2727272727272729</v>
      </c>
      <c r="N904" s="83">
        <f t="shared" si="46"/>
        <v>-55.000000000000007</v>
      </c>
      <c r="O904" s="120">
        <v>270</v>
      </c>
      <c r="P904" s="83"/>
      <c r="Q904" s="83"/>
      <c r="R904" s="550"/>
    </row>
    <row r="905" spans="1:18" s="191" customFormat="1" ht="37.5" x14ac:dyDescent="0.3">
      <c r="A905" s="925"/>
      <c r="B905" s="925"/>
      <c r="C905" s="511" t="s">
        <v>626</v>
      </c>
      <c r="D905" s="511" t="s">
        <v>627</v>
      </c>
      <c r="E905" s="250"/>
      <c r="F905" s="251"/>
      <c r="G905" s="114"/>
      <c r="H905" s="117"/>
      <c r="I905" s="189"/>
      <c r="J905" s="114"/>
      <c r="K905" s="114"/>
      <c r="L905" s="120"/>
      <c r="M905" s="83"/>
      <c r="N905" s="83"/>
      <c r="O905" s="120"/>
      <c r="P905" s="83"/>
      <c r="Q905" s="83"/>
      <c r="R905" s="550"/>
    </row>
    <row r="906" spans="1:18" s="191" customFormat="1" x14ac:dyDescent="0.3">
      <c r="A906" s="925"/>
      <c r="B906" s="925"/>
      <c r="C906" s="511"/>
      <c r="D906" s="122" t="s">
        <v>39</v>
      </c>
      <c r="E906" s="250">
        <v>150</v>
      </c>
      <c r="F906" s="251">
        <v>500</v>
      </c>
      <c r="G906" s="114">
        <v>1000</v>
      </c>
      <c r="H906" s="117">
        <v>1.6</v>
      </c>
      <c r="I906" s="189">
        <v>240</v>
      </c>
      <c r="J906" s="114">
        <v>600</v>
      </c>
      <c r="K906" s="114"/>
      <c r="L906" s="120">
        <v>400</v>
      </c>
      <c r="M906" s="83">
        <f t="shared" si="45"/>
        <v>66.666666666666657</v>
      </c>
      <c r="N906" s="83">
        <f t="shared" si="46"/>
        <v>-33.333333333333329</v>
      </c>
      <c r="O906" s="120">
        <v>400</v>
      </c>
      <c r="P906" s="83">
        <f t="shared" si="44"/>
        <v>166.66666666666669</v>
      </c>
      <c r="Q906" s="83"/>
      <c r="R906" s="550"/>
    </row>
    <row r="907" spans="1:18" s="191" customFormat="1" x14ac:dyDescent="0.3">
      <c r="A907" s="925"/>
      <c r="B907" s="925"/>
      <c r="C907" s="511"/>
      <c r="D907" s="122" t="s">
        <v>40</v>
      </c>
      <c r="E907" s="250"/>
      <c r="F907" s="251">
        <v>500</v>
      </c>
      <c r="G907" s="114">
        <v>1000</v>
      </c>
      <c r="H907" s="117">
        <v>1.6</v>
      </c>
      <c r="I907" s="189">
        <v>240</v>
      </c>
      <c r="J907" s="114">
        <v>600</v>
      </c>
      <c r="K907" s="114"/>
      <c r="L907" s="120">
        <v>270</v>
      </c>
      <c r="M907" s="83">
        <f t="shared" si="45"/>
        <v>12.5</v>
      </c>
      <c r="N907" s="83">
        <f t="shared" si="46"/>
        <v>-55.000000000000007</v>
      </c>
      <c r="O907" s="120">
        <v>270</v>
      </c>
      <c r="P907" s="83"/>
      <c r="Q907" s="83"/>
      <c r="R907" s="550"/>
    </row>
    <row r="908" spans="1:18" s="191" customFormat="1" ht="37.5" x14ac:dyDescent="0.3">
      <c r="A908" s="925"/>
      <c r="B908" s="925"/>
      <c r="C908" s="511" t="s">
        <v>627</v>
      </c>
      <c r="D908" s="511" t="s">
        <v>628</v>
      </c>
      <c r="E908" s="250">
        <v>240</v>
      </c>
      <c r="F908" s="251">
        <v>650</v>
      </c>
      <c r="G908" s="114">
        <v>1300</v>
      </c>
      <c r="H908" s="117">
        <v>1.3</v>
      </c>
      <c r="I908" s="189">
        <v>312</v>
      </c>
      <c r="J908" s="114">
        <v>780</v>
      </c>
      <c r="K908" s="114"/>
      <c r="L908" s="120">
        <v>520</v>
      </c>
      <c r="M908" s="83">
        <f t="shared" si="45"/>
        <v>66.666666666666657</v>
      </c>
      <c r="N908" s="83">
        <f t="shared" si="46"/>
        <v>-33.333333333333329</v>
      </c>
      <c r="O908" s="120">
        <v>520</v>
      </c>
      <c r="P908" s="83">
        <f t="shared" ref="P908:P971" si="47">(O908-E908)/E908*100</f>
        <v>116.66666666666667</v>
      </c>
      <c r="Q908" s="83"/>
      <c r="R908" s="550"/>
    </row>
    <row r="909" spans="1:18" s="191" customFormat="1" x14ac:dyDescent="0.3">
      <c r="A909" s="925"/>
      <c r="B909" s="925"/>
      <c r="C909" s="511" t="s">
        <v>629</v>
      </c>
      <c r="D909" s="511" t="s">
        <v>630</v>
      </c>
      <c r="E909" s="250"/>
      <c r="F909" s="251"/>
      <c r="G909" s="114"/>
      <c r="H909" s="117"/>
      <c r="I909" s="189"/>
      <c r="J909" s="114"/>
      <c r="K909" s="114"/>
      <c r="L909" s="120"/>
      <c r="M909" s="83"/>
      <c r="N909" s="83"/>
      <c r="O909" s="120"/>
      <c r="P909" s="83"/>
      <c r="Q909" s="83"/>
      <c r="R909" s="550"/>
    </row>
    <row r="910" spans="1:18" s="191" customFormat="1" x14ac:dyDescent="0.3">
      <c r="A910" s="925"/>
      <c r="B910" s="925"/>
      <c r="C910" s="511"/>
      <c r="D910" s="122" t="s">
        <v>39</v>
      </c>
      <c r="E910" s="250">
        <v>150</v>
      </c>
      <c r="F910" s="251">
        <v>275</v>
      </c>
      <c r="G910" s="114">
        <v>550</v>
      </c>
      <c r="H910" s="117">
        <v>1.6</v>
      </c>
      <c r="I910" s="189">
        <v>240</v>
      </c>
      <c r="J910" s="114">
        <v>330</v>
      </c>
      <c r="K910" s="114"/>
      <c r="L910" s="120">
        <v>220</v>
      </c>
      <c r="M910" s="83">
        <f t="shared" si="45"/>
        <v>-8.3333333333333321</v>
      </c>
      <c r="N910" s="83">
        <f t="shared" si="46"/>
        <v>-33.333333333333329</v>
      </c>
      <c r="O910" s="120">
        <v>220</v>
      </c>
      <c r="P910" s="83">
        <f t="shared" si="47"/>
        <v>46.666666666666664</v>
      </c>
      <c r="Q910" s="83"/>
      <c r="R910" s="550"/>
    </row>
    <row r="911" spans="1:18" s="191" customFormat="1" x14ac:dyDescent="0.3">
      <c r="A911" s="925"/>
      <c r="B911" s="925"/>
      <c r="C911" s="511"/>
      <c r="D911" s="122" t="s">
        <v>40</v>
      </c>
      <c r="E911" s="250"/>
      <c r="F911" s="251">
        <v>275</v>
      </c>
      <c r="G911" s="114">
        <v>550</v>
      </c>
      <c r="H911" s="117">
        <v>1.6</v>
      </c>
      <c r="I911" s="189">
        <v>240</v>
      </c>
      <c r="J911" s="114">
        <v>330</v>
      </c>
      <c r="K911" s="114"/>
      <c r="L911" s="120">
        <v>150</v>
      </c>
      <c r="M911" s="83">
        <f t="shared" si="45"/>
        <v>-37.5</v>
      </c>
      <c r="N911" s="83">
        <f t="shared" si="46"/>
        <v>-54.54545454545454</v>
      </c>
      <c r="O911" s="120">
        <v>150</v>
      </c>
      <c r="P911" s="83"/>
      <c r="Q911" s="83"/>
      <c r="R911" s="550"/>
    </row>
    <row r="912" spans="1:18" s="191" customFormat="1" ht="37.5" customHeight="1" x14ac:dyDescent="0.3">
      <c r="A912" s="897">
        <v>2</v>
      </c>
      <c r="B912" s="894" t="s">
        <v>631</v>
      </c>
      <c r="C912" s="511" t="s">
        <v>632</v>
      </c>
      <c r="D912" s="511" t="s">
        <v>633</v>
      </c>
      <c r="E912" s="250"/>
      <c r="F912" s="251">
        <v>600</v>
      </c>
      <c r="G912" s="114">
        <v>1200</v>
      </c>
      <c r="H912" s="117"/>
      <c r="I912" s="189"/>
      <c r="J912" s="114"/>
      <c r="K912" s="114"/>
      <c r="L912" s="120"/>
      <c r="M912" s="83"/>
      <c r="N912" s="83"/>
      <c r="O912" s="120"/>
      <c r="P912" s="83"/>
      <c r="Q912" s="83"/>
      <c r="R912" s="511" t="s">
        <v>131</v>
      </c>
    </row>
    <row r="913" spans="1:18" s="191" customFormat="1" x14ac:dyDescent="0.3">
      <c r="A913" s="898"/>
      <c r="B913" s="895"/>
      <c r="C913" s="511"/>
      <c r="D913" s="122" t="s">
        <v>39</v>
      </c>
      <c r="E913" s="250"/>
      <c r="F913" s="251"/>
      <c r="G913" s="114"/>
      <c r="H913" s="117"/>
      <c r="I913" s="189"/>
      <c r="J913" s="114">
        <v>720</v>
      </c>
      <c r="K913" s="114"/>
      <c r="L913" s="120">
        <v>720</v>
      </c>
      <c r="M913" s="83"/>
      <c r="N913" s="83">
        <f t="shared" si="46"/>
        <v>0</v>
      </c>
      <c r="O913" s="120">
        <v>720</v>
      </c>
      <c r="P913" s="83"/>
      <c r="Q913" s="83"/>
      <c r="R913" s="550"/>
    </row>
    <row r="914" spans="1:18" s="191" customFormat="1" x14ac:dyDescent="0.3">
      <c r="A914" s="898"/>
      <c r="B914" s="895"/>
      <c r="C914" s="511"/>
      <c r="D914" s="122" t="s">
        <v>40</v>
      </c>
      <c r="E914" s="250"/>
      <c r="F914" s="251"/>
      <c r="G914" s="114"/>
      <c r="H914" s="117"/>
      <c r="I914" s="189"/>
      <c r="J914" s="114">
        <v>720</v>
      </c>
      <c r="K914" s="114"/>
      <c r="L914" s="120">
        <f>L913*2/3</f>
        <v>480</v>
      </c>
      <c r="M914" s="83"/>
      <c r="N914" s="83">
        <f t="shared" si="46"/>
        <v>-33.333333333333329</v>
      </c>
      <c r="O914" s="120">
        <f>O913*2/3</f>
        <v>480</v>
      </c>
      <c r="P914" s="83"/>
      <c r="Q914" s="83"/>
      <c r="R914" s="550"/>
    </row>
    <row r="915" spans="1:18" s="191" customFormat="1" ht="37.5" x14ac:dyDescent="0.3">
      <c r="A915" s="898"/>
      <c r="B915" s="895"/>
      <c r="C915" s="511" t="s">
        <v>633</v>
      </c>
      <c r="D915" s="511" t="s">
        <v>634</v>
      </c>
      <c r="E915" s="250"/>
      <c r="F915" s="251">
        <v>500</v>
      </c>
      <c r="G915" s="114">
        <v>1000</v>
      </c>
      <c r="H915" s="117"/>
      <c r="I915" s="189"/>
      <c r="J915" s="114"/>
      <c r="K915" s="114"/>
      <c r="L915" s="120"/>
      <c r="M915" s="83"/>
      <c r="N915" s="83"/>
      <c r="O915" s="120"/>
      <c r="P915" s="83"/>
      <c r="Q915" s="83"/>
      <c r="R915" s="511" t="s">
        <v>131</v>
      </c>
    </row>
    <row r="916" spans="1:18" s="191" customFormat="1" x14ac:dyDescent="0.3">
      <c r="A916" s="898"/>
      <c r="B916" s="895"/>
      <c r="C916" s="511"/>
      <c r="D916" s="122" t="s">
        <v>39</v>
      </c>
      <c r="E916" s="250"/>
      <c r="F916" s="251"/>
      <c r="G916" s="114"/>
      <c r="H916" s="117"/>
      <c r="I916" s="189"/>
      <c r="J916" s="114">
        <v>600</v>
      </c>
      <c r="K916" s="114"/>
      <c r="L916" s="120">
        <v>600</v>
      </c>
      <c r="M916" s="83"/>
      <c r="N916" s="83">
        <f t="shared" ref="N916:N978" si="48">(L916-J916)/J916*100</f>
        <v>0</v>
      </c>
      <c r="O916" s="120">
        <v>600</v>
      </c>
      <c r="P916" s="83"/>
      <c r="Q916" s="83"/>
      <c r="R916" s="550"/>
    </row>
    <row r="917" spans="1:18" s="191" customFormat="1" x14ac:dyDescent="0.3">
      <c r="A917" s="899"/>
      <c r="B917" s="896"/>
      <c r="C917" s="511"/>
      <c r="D917" s="122" t="s">
        <v>40</v>
      </c>
      <c r="E917" s="250"/>
      <c r="F917" s="251"/>
      <c r="G917" s="114"/>
      <c r="H917" s="117"/>
      <c r="I917" s="189"/>
      <c r="J917" s="114">
        <v>600</v>
      </c>
      <c r="K917" s="114"/>
      <c r="L917" s="120">
        <v>400</v>
      </c>
      <c r="M917" s="83"/>
      <c r="N917" s="83">
        <f t="shared" si="48"/>
        <v>-33.333333333333329</v>
      </c>
      <c r="O917" s="120">
        <v>400</v>
      </c>
      <c r="P917" s="83"/>
      <c r="Q917" s="83"/>
      <c r="R917" s="550"/>
    </row>
    <row r="918" spans="1:18" s="191" customFormat="1" ht="37.5" x14ac:dyDescent="0.3">
      <c r="A918" s="897">
        <v>3</v>
      </c>
      <c r="B918" s="894" t="s">
        <v>635</v>
      </c>
      <c r="C918" s="511" t="s">
        <v>636</v>
      </c>
      <c r="D918" s="511" t="s">
        <v>624</v>
      </c>
      <c r="E918" s="250">
        <v>550</v>
      </c>
      <c r="F918" s="251">
        <v>1200</v>
      </c>
      <c r="G918" s="114">
        <v>2400</v>
      </c>
      <c r="H918" s="117">
        <v>1.4</v>
      </c>
      <c r="I918" s="189">
        <v>770</v>
      </c>
      <c r="J918" s="114">
        <v>1440</v>
      </c>
      <c r="K918" s="114"/>
      <c r="L918" s="114">
        <v>1440</v>
      </c>
      <c r="M918" s="83">
        <f t="shared" ref="M918:M978" si="49">(L918-I918)/I918*100</f>
        <v>87.012987012987011</v>
      </c>
      <c r="N918" s="83">
        <f t="shared" si="48"/>
        <v>0</v>
      </c>
      <c r="O918" s="114">
        <v>1440</v>
      </c>
      <c r="P918" s="83">
        <f t="shared" si="47"/>
        <v>161.81818181818181</v>
      </c>
      <c r="Q918" s="83"/>
      <c r="R918" s="550"/>
    </row>
    <row r="919" spans="1:18" s="191" customFormat="1" ht="37.5" x14ac:dyDescent="0.3">
      <c r="A919" s="899"/>
      <c r="B919" s="896"/>
      <c r="C919" s="511" t="s">
        <v>623</v>
      </c>
      <c r="D919" s="511" t="s">
        <v>637</v>
      </c>
      <c r="E919" s="250">
        <v>400</v>
      </c>
      <c r="F919" s="251">
        <v>900</v>
      </c>
      <c r="G919" s="114">
        <v>1800</v>
      </c>
      <c r="H919" s="117">
        <v>1.5</v>
      </c>
      <c r="I919" s="189">
        <v>600</v>
      </c>
      <c r="J919" s="114">
        <v>1100</v>
      </c>
      <c r="K919" s="114"/>
      <c r="L919" s="114">
        <v>1100</v>
      </c>
      <c r="M919" s="83">
        <f t="shared" si="49"/>
        <v>83.333333333333343</v>
      </c>
      <c r="N919" s="83">
        <f t="shared" si="48"/>
        <v>0</v>
      </c>
      <c r="O919" s="114">
        <v>1100</v>
      </c>
      <c r="P919" s="83">
        <f t="shared" si="47"/>
        <v>175</v>
      </c>
      <c r="Q919" s="83"/>
      <c r="R919" s="550"/>
    </row>
    <row r="920" spans="1:18" s="191" customFormat="1" ht="56.25" x14ac:dyDescent="0.3">
      <c r="A920" s="514">
        <v>4</v>
      </c>
      <c r="B920" s="511" t="s">
        <v>638</v>
      </c>
      <c r="C920" s="511" t="s">
        <v>621</v>
      </c>
      <c r="D920" s="511" t="s">
        <v>639</v>
      </c>
      <c r="E920" s="250">
        <v>500</v>
      </c>
      <c r="F920" s="251">
        <v>750</v>
      </c>
      <c r="G920" s="114">
        <v>1500</v>
      </c>
      <c r="H920" s="117">
        <v>1.1000000000000001</v>
      </c>
      <c r="I920" s="189">
        <v>550</v>
      </c>
      <c r="J920" s="114">
        <v>900</v>
      </c>
      <c r="K920" s="114"/>
      <c r="L920" s="114">
        <v>900</v>
      </c>
      <c r="M920" s="83">
        <f t="shared" si="49"/>
        <v>63.636363636363633</v>
      </c>
      <c r="N920" s="83">
        <f t="shared" si="48"/>
        <v>0</v>
      </c>
      <c r="O920" s="114">
        <v>900</v>
      </c>
      <c r="P920" s="83">
        <f t="shared" si="47"/>
        <v>80</v>
      </c>
      <c r="Q920" s="83"/>
      <c r="R920" s="550"/>
    </row>
    <row r="921" spans="1:18" s="191" customFormat="1" ht="56.25" x14ac:dyDescent="0.3">
      <c r="A921" s="514">
        <v>5</v>
      </c>
      <c r="B921" s="511" t="s">
        <v>640</v>
      </c>
      <c r="C921" s="511" t="s">
        <v>641</v>
      </c>
      <c r="D921" s="511" t="s">
        <v>642</v>
      </c>
      <c r="E921" s="250">
        <v>500</v>
      </c>
      <c r="F921" s="251">
        <v>750</v>
      </c>
      <c r="G921" s="114">
        <v>1500</v>
      </c>
      <c r="H921" s="117">
        <v>1.2</v>
      </c>
      <c r="I921" s="189">
        <v>600</v>
      </c>
      <c r="J921" s="114">
        <v>900</v>
      </c>
      <c r="K921" s="114"/>
      <c r="L921" s="114">
        <v>900</v>
      </c>
      <c r="M921" s="83">
        <f t="shared" si="49"/>
        <v>50</v>
      </c>
      <c r="N921" s="83">
        <f t="shared" si="48"/>
        <v>0</v>
      </c>
      <c r="O921" s="114">
        <v>900</v>
      </c>
      <c r="P921" s="83">
        <f t="shared" si="47"/>
        <v>80</v>
      </c>
      <c r="Q921" s="83"/>
      <c r="R921" s="550"/>
    </row>
    <row r="922" spans="1:18" s="191" customFormat="1" ht="37.5" x14ac:dyDescent="0.3">
      <c r="A922" s="897">
        <v>6</v>
      </c>
      <c r="B922" s="894" t="s">
        <v>643</v>
      </c>
      <c r="C922" s="511" t="s">
        <v>644</v>
      </c>
      <c r="D922" s="511" t="s">
        <v>645</v>
      </c>
      <c r="E922" s="250">
        <v>450</v>
      </c>
      <c r="F922" s="251">
        <v>230</v>
      </c>
      <c r="G922" s="114">
        <v>460</v>
      </c>
      <c r="H922" s="117">
        <v>1.5</v>
      </c>
      <c r="I922" s="189">
        <v>675</v>
      </c>
      <c r="J922" s="114">
        <v>450</v>
      </c>
      <c r="K922" s="114"/>
      <c r="L922" s="114">
        <v>450</v>
      </c>
      <c r="M922" s="83">
        <f t="shared" si="49"/>
        <v>-33.333333333333329</v>
      </c>
      <c r="N922" s="83">
        <f t="shared" si="48"/>
        <v>0</v>
      </c>
      <c r="O922" s="114">
        <v>450</v>
      </c>
      <c r="P922" s="83">
        <f t="shared" si="47"/>
        <v>0</v>
      </c>
      <c r="Q922" s="83"/>
      <c r="R922" s="550"/>
    </row>
    <row r="923" spans="1:18" s="191" customFormat="1" x14ac:dyDescent="0.3">
      <c r="A923" s="899"/>
      <c r="B923" s="896"/>
      <c r="C923" s="511" t="s">
        <v>645</v>
      </c>
      <c r="D923" s="511" t="s">
        <v>106</v>
      </c>
      <c r="E923" s="250">
        <v>280</v>
      </c>
      <c r="F923" s="251">
        <v>170</v>
      </c>
      <c r="G923" s="114">
        <v>340</v>
      </c>
      <c r="H923" s="117">
        <v>1.5</v>
      </c>
      <c r="I923" s="189">
        <v>420</v>
      </c>
      <c r="J923" s="114">
        <v>280</v>
      </c>
      <c r="K923" s="114"/>
      <c r="L923" s="114">
        <v>280</v>
      </c>
      <c r="M923" s="83">
        <f t="shared" si="49"/>
        <v>-33.333333333333329</v>
      </c>
      <c r="N923" s="83">
        <f t="shared" si="48"/>
        <v>0</v>
      </c>
      <c r="O923" s="114">
        <v>280</v>
      </c>
      <c r="P923" s="83">
        <f t="shared" si="47"/>
        <v>0</v>
      </c>
      <c r="Q923" s="83"/>
      <c r="R923" s="550"/>
    </row>
    <row r="924" spans="1:18" s="191" customFormat="1" ht="56.25" x14ac:dyDescent="0.3">
      <c r="A924" s="897">
        <v>7</v>
      </c>
      <c r="B924" s="894" t="s">
        <v>646</v>
      </c>
      <c r="C924" s="511" t="s">
        <v>647</v>
      </c>
      <c r="D924" s="511" t="s">
        <v>623</v>
      </c>
      <c r="E924" s="250">
        <v>300</v>
      </c>
      <c r="F924" s="251">
        <v>375</v>
      </c>
      <c r="G924" s="114">
        <v>750</v>
      </c>
      <c r="H924" s="117">
        <v>1.1000000000000001</v>
      </c>
      <c r="I924" s="189">
        <v>330</v>
      </c>
      <c r="J924" s="114">
        <v>450</v>
      </c>
      <c r="K924" s="114"/>
      <c r="L924" s="114">
        <v>450</v>
      </c>
      <c r="M924" s="83">
        <f t="shared" si="49"/>
        <v>36.363636363636367</v>
      </c>
      <c r="N924" s="83">
        <f t="shared" si="48"/>
        <v>0</v>
      </c>
      <c r="O924" s="114">
        <v>450</v>
      </c>
      <c r="P924" s="83">
        <f t="shared" si="47"/>
        <v>50</v>
      </c>
      <c r="Q924" s="83"/>
      <c r="R924" s="550"/>
    </row>
    <row r="925" spans="1:18" s="191" customFormat="1" x14ac:dyDescent="0.3">
      <c r="A925" s="899"/>
      <c r="B925" s="896"/>
      <c r="C925" s="511" t="s">
        <v>624</v>
      </c>
      <c r="D925" s="511" t="s">
        <v>648</v>
      </c>
      <c r="E925" s="250">
        <v>220</v>
      </c>
      <c r="F925" s="251">
        <v>385</v>
      </c>
      <c r="G925" s="114">
        <v>770</v>
      </c>
      <c r="H925" s="117">
        <v>1.1000000000000001</v>
      </c>
      <c r="I925" s="189">
        <v>242.00000000000003</v>
      </c>
      <c r="J925" s="114">
        <v>470</v>
      </c>
      <c r="K925" s="114"/>
      <c r="L925" s="114">
        <v>470</v>
      </c>
      <c r="M925" s="83">
        <f t="shared" si="49"/>
        <v>94.21487603305782</v>
      </c>
      <c r="N925" s="83">
        <f t="shared" si="48"/>
        <v>0</v>
      </c>
      <c r="O925" s="114">
        <v>470</v>
      </c>
      <c r="P925" s="83">
        <f t="shared" si="47"/>
        <v>113.63636363636364</v>
      </c>
      <c r="Q925" s="83"/>
      <c r="R925" s="550"/>
    </row>
    <row r="926" spans="1:18" s="191" customFormat="1" ht="75" x14ac:dyDescent="0.3">
      <c r="A926" s="514">
        <v>8</v>
      </c>
      <c r="B926" s="511" t="s">
        <v>649</v>
      </c>
      <c r="C926" s="511" t="s">
        <v>636</v>
      </c>
      <c r="D926" s="511" t="s">
        <v>650</v>
      </c>
      <c r="E926" s="250">
        <v>450</v>
      </c>
      <c r="F926" s="251">
        <v>1250</v>
      </c>
      <c r="G926" s="114">
        <v>2500</v>
      </c>
      <c r="H926" s="117">
        <v>1.2</v>
      </c>
      <c r="I926" s="189">
        <v>540</v>
      </c>
      <c r="J926" s="114">
        <v>1500</v>
      </c>
      <c r="K926" s="114"/>
      <c r="L926" s="114">
        <v>1500</v>
      </c>
      <c r="M926" s="83">
        <f t="shared" si="49"/>
        <v>177.77777777777777</v>
      </c>
      <c r="N926" s="83">
        <f t="shared" si="48"/>
        <v>0</v>
      </c>
      <c r="O926" s="114">
        <v>1500</v>
      </c>
      <c r="P926" s="83">
        <f t="shared" si="47"/>
        <v>233.33333333333334</v>
      </c>
      <c r="Q926" s="83"/>
      <c r="R926" s="550"/>
    </row>
    <row r="927" spans="1:18" s="191" customFormat="1" ht="37.5" x14ac:dyDescent="0.3">
      <c r="A927" s="897">
        <v>9</v>
      </c>
      <c r="B927" s="894" t="s">
        <v>651</v>
      </c>
      <c r="C927" s="511" t="s">
        <v>301</v>
      </c>
      <c r="D927" s="511" t="s">
        <v>652</v>
      </c>
      <c r="E927" s="250">
        <v>400</v>
      </c>
      <c r="F927" s="251">
        <v>800</v>
      </c>
      <c r="G927" s="114">
        <v>1600</v>
      </c>
      <c r="H927" s="117">
        <v>1.5</v>
      </c>
      <c r="I927" s="189">
        <v>600</v>
      </c>
      <c r="J927" s="114">
        <v>960</v>
      </c>
      <c r="K927" s="114"/>
      <c r="L927" s="114">
        <v>960</v>
      </c>
      <c r="M927" s="83">
        <f t="shared" si="49"/>
        <v>60</v>
      </c>
      <c r="N927" s="83">
        <f t="shared" si="48"/>
        <v>0</v>
      </c>
      <c r="O927" s="114">
        <v>960</v>
      </c>
      <c r="P927" s="83">
        <f t="shared" si="47"/>
        <v>140</v>
      </c>
      <c r="Q927" s="83"/>
      <c r="R927" s="550"/>
    </row>
    <row r="928" spans="1:18" s="191" customFormat="1" x14ac:dyDescent="0.3">
      <c r="A928" s="898"/>
      <c r="B928" s="895"/>
      <c r="C928" s="511" t="s">
        <v>653</v>
      </c>
      <c r="D928" s="511" t="s">
        <v>106</v>
      </c>
      <c r="E928" s="250">
        <v>280</v>
      </c>
      <c r="F928" s="251">
        <v>500</v>
      </c>
      <c r="G928" s="114">
        <v>1000</v>
      </c>
      <c r="H928" s="117">
        <v>1.5</v>
      </c>
      <c r="I928" s="189">
        <v>420</v>
      </c>
      <c r="J928" s="114">
        <v>600</v>
      </c>
      <c r="K928" s="114"/>
      <c r="L928" s="114">
        <v>600</v>
      </c>
      <c r="M928" s="83">
        <f t="shared" si="49"/>
        <v>42.857142857142854</v>
      </c>
      <c r="N928" s="83">
        <f t="shared" si="48"/>
        <v>0</v>
      </c>
      <c r="O928" s="114">
        <v>600</v>
      </c>
      <c r="P928" s="83">
        <f t="shared" si="47"/>
        <v>114.28571428571428</v>
      </c>
      <c r="Q928" s="83"/>
      <c r="R928" s="550"/>
    </row>
    <row r="929" spans="1:18" s="191" customFormat="1" x14ac:dyDescent="0.3">
      <c r="A929" s="899"/>
      <c r="B929" s="896"/>
      <c r="C929" s="511" t="s">
        <v>106</v>
      </c>
      <c r="D929" s="511" t="s">
        <v>654</v>
      </c>
      <c r="E929" s="250">
        <v>220</v>
      </c>
      <c r="F929" s="251">
        <v>310</v>
      </c>
      <c r="G929" s="114">
        <v>620</v>
      </c>
      <c r="H929" s="117">
        <v>1.2</v>
      </c>
      <c r="I929" s="189">
        <v>264</v>
      </c>
      <c r="J929" s="114">
        <v>380</v>
      </c>
      <c r="K929" s="114"/>
      <c r="L929" s="114">
        <v>380</v>
      </c>
      <c r="M929" s="83">
        <f t="shared" si="49"/>
        <v>43.939393939393938</v>
      </c>
      <c r="N929" s="83">
        <f t="shared" si="48"/>
        <v>0</v>
      </c>
      <c r="O929" s="114">
        <v>380</v>
      </c>
      <c r="P929" s="83">
        <f t="shared" si="47"/>
        <v>72.727272727272734</v>
      </c>
      <c r="Q929" s="83"/>
      <c r="R929" s="550"/>
    </row>
    <row r="930" spans="1:18" s="191" customFormat="1" x14ac:dyDescent="0.3">
      <c r="A930" s="897">
        <v>10</v>
      </c>
      <c r="B930" s="894" t="s">
        <v>655</v>
      </c>
      <c r="C930" s="511" t="s">
        <v>656</v>
      </c>
      <c r="D930" s="511" t="s">
        <v>657</v>
      </c>
      <c r="E930" s="250">
        <v>240</v>
      </c>
      <c r="F930" s="251">
        <v>600</v>
      </c>
      <c r="G930" s="114">
        <v>1200</v>
      </c>
      <c r="H930" s="117">
        <v>2</v>
      </c>
      <c r="I930" s="189">
        <v>480</v>
      </c>
      <c r="J930" s="114">
        <v>720</v>
      </c>
      <c r="K930" s="114"/>
      <c r="L930" s="114">
        <v>720</v>
      </c>
      <c r="M930" s="83">
        <f t="shared" si="49"/>
        <v>50</v>
      </c>
      <c r="N930" s="83">
        <f t="shared" si="48"/>
        <v>0</v>
      </c>
      <c r="O930" s="114">
        <v>720</v>
      </c>
      <c r="P930" s="83">
        <f t="shared" si="47"/>
        <v>200</v>
      </c>
      <c r="Q930" s="83"/>
      <c r="R930" s="550"/>
    </row>
    <row r="931" spans="1:18" s="191" customFormat="1" x14ac:dyDescent="0.3">
      <c r="A931" s="899"/>
      <c r="B931" s="896"/>
      <c r="C931" s="511" t="s">
        <v>657</v>
      </c>
      <c r="D931" s="511" t="s">
        <v>658</v>
      </c>
      <c r="E931" s="250">
        <v>180</v>
      </c>
      <c r="F931" s="251">
        <v>550</v>
      </c>
      <c r="G931" s="114">
        <v>1100</v>
      </c>
      <c r="H931" s="117">
        <v>1.3</v>
      </c>
      <c r="I931" s="189">
        <v>234</v>
      </c>
      <c r="J931" s="114">
        <v>660</v>
      </c>
      <c r="K931" s="114"/>
      <c r="L931" s="114">
        <v>660</v>
      </c>
      <c r="M931" s="83">
        <f t="shared" si="49"/>
        <v>182.05128205128204</v>
      </c>
      <c r="N931" s="83">
        <f t="shared" si="48"/>
        <v>0</v>
      </c>
      <c r="O931" s="114">
        <v>660</v>
      </c>
      <c r="P931" s="83">
        <f t="shared" si="47"/>
        <v>266.66666666666663</v>
      </c>
      <c r="Q931" s="83"/>
      <c r="R931" s="550"/>
    </row>
    <row r="932" spans="1:18" s="191" customFormat="1" ht="37.5" x14ac:dyDescent="0.3">
      <c r="A932" s="897">
        <v>11</v>
      </c>
      <c r="B932" s="894" t="s">
        <v>573</v>
      </c>
      <c r="C932" s="511" t="s">
        <v>636</v>
      </c>
      <c r="D932" s="511" t="s">
        <v>617</v>
      </c>
      <c r="E932" s="250">
        <v>280</v>
      </c>
      <c r="F932" s="251">
        <v>1600</v>
      </c>
      <c r="G932" s="114">
        <v>3200</v>
      </c>
      <c r="H932" s="117">
        <v>1.2</v>
      </c>
      <c r="I932" s="189">
        <v>336</v>
      </c>
      <c r="J932" s="114">
        <v>450</v>
      </c>
      <c r="K932" s="114"/>
      <c r="L932" s="114">
        <v>450</v>
      </c>
      <c r="M932" s="83">
        <f t="shared" si="49"/>
        <v>33.928571428571431</v>
      </c>
      <c r="N932" s="83">
        <f t="shared" si="48"/>
        <v>0</v>
      </c>
      <c r="O932" s="114">
        <v>450</v>
      </c>
      <c r="P932" s="83">
        <f t="shared" si="47"/>
        <v>60.714285714285708</v>
      </c>
      <c r="Q932" s="83"/>
      <c r="R932" s="550"/>
    </row>
    <row r="933" spans="1:18" s="191" customFormat="1" x14ac:dyDescent="0.3">
      <c r="A933" s="899"/>
      <c r="B933" s="896"/>
      <c r="C933" s="511" t="s">
        <v>659</v>
      </c>
      <c r="D933" s="511" t="s">
        <v>22</v>
      </c>
      <c r="E933" s="250">
        <v>240</v>
      </c>
      <c r="F933" s="251">
        <v>500</v>
      </c>
      <c r="G933" s="114">
        <v>1000</v>
      </c>
      <c r="H933" s="117">
        <v>1.2</v>
      </c>
      <c r="I933" s="189">
        <v>288</v>
      </c>
      <c r="J933" s="114">
        <v>280</v>
      </c>
      <c r="K933" s="114"/>
      <c r="L933" s="114">
        <v>280</v>
      </c>
      <c r="M933" s="83">
        <f t="shared" si="49"/>
        <v>-2.7777777777777777</v>
      </c>
      <c r="N933" s="83">
        <f t="shared" si="48"/>
        <v>0</v>
      </c>
      <c r="O933" s="114">
        <v>280</v>
      </c>
      <c r="P933" s="83">
        <f t="shared" si="47"/>
        <v>16.666666666666664</v>
      </c>
      <c r="Q933" s="83"/>
      <c r="R933" s="550"/>
    </row>
    <row r="934" spans="1:18" s="191" customFormat="1" ht="37.5" x14ac:dyDescent="0.3">
      <c r="A934" s="897">
        <v>12</v>
      </c>
      <c r="B934" s="894" t="s">
        <v>660</v>
      </c>
      <c r="C934" s="511" t="s">
        <v>661</v>
      </c>
      <c r="D934" s="511" t="s">
        <v>662</v>
      </c>
      <c r="E934" s="250">
        <v>300</v>
      </c>
      <c r="F934" s="251">
        <v>215</v>
      </c>
      <c r="G934" s="114">
        <v>430</v>
      </c>
      <c r="H934" s="117">
        <v>1.1000000000000001</v>
      </c>
      <c r="I934" s="189">
        <v>330</v>
      </c>
      <c r="J934" s="114">
        <v>300</v>
      </c>
      <c r="K934" s="114"/>
      <c r="L934" s="114">
        <v>300</v>
      </c>
      <c r="M934" s="83">
        <f t="shared" si="49"/>
        <v>-9.0909090909090917</v>
      </c>
      <c r="N934" s="83">
        <f t="shared" si="48"/>
        <v>0</v>
      </c>
      <c r="O934" s="114">
        <v>300</v>
      </c>
      <c r="P934" s="83">
        <f t="shared" si="47"/>
        <v>0</v>
      </c>
      <c r="Q934" s="83"/>
      <c r="R934" s="550"/>
    </row>
    <row r="935" spans="1:18" s="191" customFormat="1" x14ac:dyDescent="0.3">
      <c r="A935" s="898"/>
      <c r="B935" s="895"/>
      <c r="C935" s="511" t="s">
        <v>662</v>
      </c>
      <c r="D935" s="511" t="s">
        <v>663</v>
      </c>
      <c r="E935" s="250">
        <v>200</v>
      </c>
      <c r="F935" s="251">
        <v>180</v>
      </c>
      <c r="G935" s="114">
        <v>360</v>
      </c>
      <c r="H935" s="117">
        <v>1</v>
      </c>
      <c r="I935" s="189">
        <v>200</v>
      </c>
      <c r="J935" s="114">
        <v>220</v>
      </c>
      <c r="K935" s="114"/>
      <c r="L935" s="114">
        <v>220</v>
      </c>
      <c r="M935" s="83">
        <f t="shared" si="49"/>
        <v>10</v>
      </c>
      <c r="N935" s="83">
        <f t="shared" si="48"/>
        <v>0</v>
      </c>
      <c r="O935" s="114">
        <v>220</v>
      </c>
      <c r="P935" s="83">
        <f t="shared" si="47"/>
        <v>10</v>
      </c>
      <c r="Q935" s="83"/>
      <c r="R935" s="550"/>
    </row>
    <row r="936" spans="1:18" s="191" customFormat="1" x14ac:dyDescent="0.3">
      <c r="A936" s="899"/>
      <c r="B936" s="896"/>
      <c r="C936" s="511" t="s">
        <v>663</v>
      </c>
      <c r="D936" s="511" t="s">
        <v>664</v>
      </c>
      <c r="E936" s="250">
        <v>150</v>
      </c>
      <c r="F936" s="251">
        <v>180</v>
      </c>
      <c r="G936" s="114">
        <v>360</v>
      </c>
      <c r="H936" s="117">
        <v>1.1000000000000001</v>
      </c>
      <c r="I936" s="189">
        <v>165</v>
      </c>
      <c r="J936" s="114">
        <v>220</v>
      </c>
      <c r="K936" s="114"/>
      <c r="L936" s="114">
        <v>220</v>
      </c>
      <c r="M936" s="83">
        <f t="shared" si="49"/>
        <v>33.333333333333329</v>
      </c>
      <c r="N936" s="83">
        <f t="shared" si="48"/>
        <v>0</v>
      </c>
      <c r="O936" s="114">
        <v>220</v>
      </c>
      <c r="P936" s="83">
        <f t="shared" si="47"/>
        <v>46.666666666666664</v>
      </c>
      <c r="Q936" s="83"/>
      <c r="R936" s="550"/>
    </row>
    <row r="937" spans="1:18" s="191" customFormat="1" ht="18.75" customHeight="1" x14ac:dyDescent="0.3">
      <c r="A937" s="514">
        <v>13</v>
      </c>
      <c r="B937" s="515" t="s">
        <v>665</v>
      </c>
      <c r="C937" s="516"/>
      <c r="D937" s="506"/>
      <c r="E937" s="250"/>
      <c r="F937" s="251">
        <v>0</v>
      </c>
      <c r="G937" s="114"/>
      <c r="H937" s="117"/>
      <c r="I937" s="189"/>
      <c r="J937" s="114"/>
      <c r="K937" s="114"/>
      <c r="L937" s="114"/>
      <c r="M937" s="83"/>
      <c r="N937" s="83"/>
      <c r="O937" s="114"/>
      <c r="P937" s="83"/>
      <c r="Q937" s="83"/>
      <c r="R937" s="550"/>
    </row>
    <row r="938" spans="1:18" s="191" customFormat="1" ht="75" x14ac:dyDescent="0.3">
      <c r="A938" s="514" t="s">
        <v>86</v>
      </c>
      <c r="B938" s="511" t="s">
        <v>666</v>
      </c>
      <c r="C938" s="511" t="s">
        <v>667</v>
      </c>
      <c r="D938" s="511" t="s">
        <v>668</v>
      </c>
      <c r="E938" s="250">
        <v>350</v>
      </c>
      <c r="F938" s="251">
        <v>175</v>
      </c>
      <c r="G938" s="114">
        <v>350</v>
      </c>
      <c r="H938" s="117">
        <v>1.3</v>
      </c>
      <c r="I938" s="189">
        <v>455</v>
      </c>
      <c r="J938" s="114">
        <v>350</v>
      </c>
      <c r="K938" s="114"/>
      <c r="L938" s="114">
        <v>350</v>
      </c>
      <c r="M938" s="83">
        <f t="shared" si="49"/>
        <v>-23.076923076923077</v>
      </c>
      <c r="N938" s="83">
        <f t="shared" si="48"/>
        <v>0</v>
      </c>
      <c r="O938" s="114">
        <v>350</v>
      </c>
      <c r="P938" s="83">
        <f t="shared" si="47"/>
        <v>0</v>
      </c>
      <c r="Q938" s="83"/>
      <c r="R938" s="550"/>
    </row>
    <row r="939" spans="1:18" s="191" customFormat="1" ht="56.25" x14ac:dyDescent="0.3">
      <c r="A939" s="514" t="s">
        <v>88</v>
      </c>
      <c r="B939" s="511" t="s">
        <v>669</v>
      </c>
      <c r="C939" s="511" t="s">
        <v>668</v>
      </c>
      <c r="D939" s="511"/>
      <c r="E939" s="250">
        <v>220</v>
      </c>
      <c r="F939" s="251">
        <v>175</v>
      </c>
      <c r="G939" s="114">
        <v>350</v>
      </c>
      <c r="H939" s="117">
        <v>1.3</v>
      </c>
      <c r="I939" s="189">
        <v>286</v>
      </c>
      <c r="J939" s="114">
        <v>220</v>
      </c>
      <c r="K939" s="114"/>
      <c r="L939" s="114">
        <v>220</v>
      </c>
      <c r="M939" s="83">
        <f t="shared" si="49"/>
        <v>-23.076923076923077</v>
      </c>
      <c r="N939" s="83">
        <f t="shared" si="48"/>
        <v>0</v>
      </c>
      <c r="O939" s="114">
        <v>220</v>
      </c>
      <c r="P939" s="83">
        <f t="shared" si="47"/>
        <v>0</v>
      </c>
      <c r="Q939" s="83"/>
      <c r="R939" s="550"/>
    </row>
    <row r="940" spans="1:18" s="191" customFormat="1" ht="56.25" x14ac:dyDescent="0.3">
      <c r="A940" s="514" t="s">
        <v>89</v>
      </c>
      <c r="B940" s="511" t="s">
        <v>670</v>
      </c>
      <c r="C940" s="511" t="s">
        <v>668</v>
      </c>
      <c r="D940" s="511"/>
      <c r="E940" s="250">
        <v>220</v>
      </c>
      <c r="F940" s="251">
        <v>175</v>
      </c>
      <c r="G940" s="114">
        <v>350</v>
      </c>
      <c r="H940" s="117">
        <v>1.2</v>
      </c>
      <c r="I940" s="189">
        <v>264</v>
      </c>
      <c r="J940" s="114">
        <v>220</v>
      </c>
      <c r="K940" s="114"/>
      <c r="L940" s="114">
        <v>220</v>
      </c>
      <c r="M940" s="83">
        <f t="shared" si="49"/>
        <v>-16.666666666666664</v>
      </c>
      <c r="N940" s="83">
        <f t="shared" si="48"/>
        <v>0</v>
      </c>
      <c r="O940" s="114">
        <v>220</v>
      </c>
      <c r="P940" s="83">
        <f t="shared" si="47"/>
        <v>0</v>
      </c>
      <c r="Q940" s="83"/>
      <c r="R940" s="550"/>
    </row>
    <row r="941" spans="1:18" s="191" customFormat="1" ht="56.25" x14ac:dyDescent="0.3">
      <c r="A941" s="514" t="s">
        <v>671</v>
      </c>
      <c r="B941" s="511" t="s">
        <v>672</v>
      </c>
      <c r="C941" s="511" t="s">
        <v>668</v>
      </c>
      <c r="D941" s="511"/>
      <c r="E941" s="250">
        <v>220</v>
      </c>
      <c r="F941" s="251">
        <v>175</v>
      </c>
      <c r="G941" s="114">
        <v>350</v>
      </c>
      <c r="H941" s="117">
        <v>1.2</v>
      </c>
      <c r="I941" s="189">
        <v>264</v>
      </c>
      <c r="J941" s="114">
        <v>220</v>
      </c>
      <c r="K941" s="114"/>
      <c r="L941" s="114">
        <v>220</v>
      </c>
      <c r="M941" s="83">
        <f t="shared" si="49"/>
        <v>-16.666666666666664</v>
      </c>
      <c r="N941" s="83">
        <f t="shared" si="48"/>
        <v>0</v>
      </c>
      <c r="O941" s="114">
        <v>220</v>
      </c>
      <c r="P941" s="83">
        <f t="shared" si="47"/>
        <v>0</v>
      </c>
      <c r="Q941" s="83"/>
      <c r="R941" s="550"/>
    </row>
    <row r="942" spans="1:18" s="191" customFormat="1" ht="56.25" x14ac:dyDescent="0.3">
      <c r="A942" s="514" t="s">
        <v>673</v>
      </c>
      <c r="B942" s="511" t="s">
        <v>674</v>
      </c>
      <c r="C942" s="511" t="s">
        <v>668</v>
      </c>
      <c r="D942" s="511"/>
      <c r="E942" s="250">
        <v>250</v>
      </c>
      <c r="F942" s="251">
        <v>125</v>
      </c>
      <c r="G942" s="114">
        <v>250</v>
      </c>
      <c r="H942" s="117">
        <v>1.5</v>
      </c>
      <c r="I942" s="189">
        <v>375</v>
      </c>
      <c r="J942" s="114">
        <v>250</v>
      </c>
      <c r="K942" s="114"/>
      <c r="L942" s="114">
        <v>250</v>
      </c>
      <c r="M942" s="83">
        <f t="shared" si="49"/>
        <v>-33.333333333333329</v>
      </c>
      <c r="N942" s="83">
        <f t="shared" si="48"/>
        <v>0</v>
      </c>
      <c r="O942" s="114">
        <v>250</v>
      </c>
      <c r="P942" s="83">
        <f t="shared" si="47"/>
        <v>0</v>
      </c>
      <c r="Q942" s="83"/>
      <c r="R942" s="550"/>
    </row>
    <row r="943" spans="1:18" s="191" customFormat="1" ht="56.25" x14ac:dyDescent="0.3">
      <c r="A943" s="514" t="s">
        <v>675</v>
      </c>
      <c r="B943" s="511" t="s">
        <v>676</v>
      </c>
      <c r="C943" s="511" t="s">
        <v>668</v>
      </c>
      <c r="D943" s="511"/>
      <c r="E943" s="250">
        <v>240</v>
      </c>
      <c r="F943" s="251">
        <v>120</v>
      </c>
      <c r="G943" s="114">
        <v>240</v>
      </c>
      <c r="H943" s="117">
        <v>1.4</v>
      </c>
      <c r="I943" s="189">
        <v>336</v>
      </c>
      <c r="J943" s="114">
        <v>240</v>
      </c>
      <c r="K943" s="114"/>
      <c r="L943" s="114">
        <v>240</v>
      </c>
      <c r="M943" s="83">
        <f t="shared" si="49"/>
        <v>-28.571428571428569</v>
      </c>
      <c r="N943" s="83">
        <f t="shared" si="48"/>
        <v>0</v>
      </c>
      <c r="O943" s="114">
        <v>240</v>
      </c>
      <c r="P943" s="83">
        <f t="shared" si="47"/>
        <v>0</v>
      </c>
      <c r="Q943" s="83"/>
      <c r="R943" s="550"/>
    </row>
    <row r="944" spans="1:18" s="191" customFormat="1" ht="56.25" x14ac:dyDescent="0.3">
      <c r="A944" s="514" t="s">
        <v>677</v>
      </c>
      <c r="B944" s="511" t="s">
        <v>678</v>
      </c>
      <c r="C944" s="511" t="s">
        <v>668</v>
      </c>
      <c r="D944" s="511"/>
      <c r="E944" s="250">
        <v>200</v>
      </c>
      <c r="F944" s="251">
        <v>100</v>
      </c>
      <c r="G944" s="114">
        <v>200</v>
      </c>
      <c r="H944" s="117">
        <v>1.1000000000000001</v>
      </c>
      <c r="I944" s="189">
        <v>220.00000000000003</v>
      </c>
      <c r="J944" s="114">
        <v>200</v>
      </c>
      <c r="K944" s="114"/>
      <c r="L944" s="114">
        <v>200</v>
      </c>
      <c r="M944" s="83">
        <f t="shared" si="49"/>
        <v>-9.0909090909091024</v>
      </c>
      <c r="N944" s="83">
        <f t="shared" si="48"/>
        <v>0</v>
      </c>
      <c r="O944" s="114">
        <v>200</v>
      </c>
      <c r="P944" s="83">
        <f t="shared" si="47"/>
        <v>0</v>
      </c>
      <c r="Q944" s="83"/>
      <c r="R944" s="550"/>
    </row>
    <row r="945" spans="1:18" s="191" customFormat="1" ht="56.25" x14ac:dyDescent="0.3">
      <c r="A945" s="514" t="s">
        <v>679</v>
      </c>
      <c r="B945" s="511" t="s">
        <v>680</v>
      </c>
      <c r="C945" s="511" t="s">
        <v>668</v>
      </c>
      <c r="D945" s="511"/>
      <c r="E945" s="250">
        <v>260</v>
      </c>
      <c r="F945" s="251">
        <v>130</v>
      </c>
      <c r="G945" s="114">
        <v>260</v>
      </c>
      <c r="H945" s="117">
        <v>2</v>
      </c>
      <c r="I945" s="189">
        <v>520</v>
      </c>
      <c r="J945" s="114">
        <v>260</v>
      </c>
      <c r="K945" s="114"/>
      <c r="L945" s="114">
        <v>260</v>
      </c>
      <c r="M945" s="83">
        <f t="shared" si="49"/>
        <v>-50</v>
      </c>
      <c r="N945" s="83">
        <f t="shared" si="48"/>
        <v>0</v>
      </c>
      <c r="O945" s="114">
        <v>260</v>
      </c>
      <c r="P945" s="83">
        <f t="shared" si="47"/>
        <v>0</v>
      </c>
      <c r="Q945" s="83"/>
      <c r="R945" s="550"/>
    </row>
    <row r="946" spans="1:18" s="191" customFormat="1" ht="56.25" x14ac:dyDescent="0.3">
      <c r="A946" s="514" t="s">
        <v>681</v>
      </c>
      <c r="B946" s="511" t="s">
        <v>682</v>
      </c>
      <c r="C946" s="511" t="s">
        <v>668</v>
      </c>
      <c r="D946" s="511"/>
      <c r="E946" s="250">
        <v>240</v>
      </c>
      <c r="F946" s="251">
        <v>120</v>
      </c>
      <c r="G946" s="114">
        <v>240</v>
      </c>
      <c r="H946" s="117">
        <v>1.4</v>
      </c>
      <c r="I946" s="189">
        <v>336</v>
      </c>
      <c r="J946" s="114">
        <v>240</v>
      </c>
      <c r="K946" s="114"/>
      <c r="L946" s="114">
        <v>240</v>
      </c>
      <c r="M946" s="83">
        <f t="shared" si="49"/>
        <v>-28.571428571428569</v>
      </c>
      <c r="N946" s="83">
        <f t="shared" si="48"/>
        <v>0</v>
      </c>
      <c r="O946" s="114">
        <v>240</v>
      </c>
      <c r="P946" s="83">
        <f t="shared" si="47"/>
        <v>0</v>
      </c>
      <c r="Q946" s="83"/>
      <c r="R946" s="550"/>
    </row>
    <row r="947" spans="1:18" s="191" customFormat="1" ht="37.5" x14ac:dyDescent="0.3">
      <c r="A947" s="514">
        <v>14</v>
      </c>
      <c r="B947" s="520" t="s">
        <v>265</v>
      </c>
      <c r="C947" s="520"/>
      <c r="D947" s="520"/>
      <c r="E947" s="250"/>
      <c r="F947" s="251">
        <v>0</v>
      </c>
      <c r="G947" s="114"/>
      <c r="H947" s="117"/>
      <c r="I947" s="189"/>
      <c r="J947" s="114"/>
      <c r="K947" s="114"/>
      <c r="L947" s="114"/>
      <c r="M947" s="83"/>
      <c r="N947" s="83"/>
      <c r="O947" s="114"/>
      <c r="P947" s="83"/>
      <c r="Q947" s="83"/>
      <c r="R947" s="550"/>
    </row>
    <row r="948" spans="1:18" s="191" customFormat="1" ht="56.25" x14ac:dyDescent="0.3">
      <c r="A948" s="514" t="s">
        <v>683</v>
      </c>
      <c r="B948" s="511" t="s">
        <v>684</v>
      </c>
      <c r="C948" s="511" t="s">
        <v>668</v>
      </c>
      <c r="D948" s="511"/>
      <c r="E948" s="250">
        <v>250</v>
      </c>
      <c r="F948" s="251">
        <v>125</v>
      </c>
      <c r="G948" s="114">
        <v>250</v>
      </c>
      <c r="H948" s="117">
        <v>1.1000000000000001</v>
      </c>
      <c r="I948" s="189">
        <v>275</v>
      </c>
      <c r="J948" s="114">
        <v>250</v>
      </c>
      <c r="K948" s="114"/>
      <c r="L948" s="114">
        <v>250</v>
      </c>
      <c r="M948" s="83">
        <f t="shared" si="49"/>
        <v>-9.0909090909090917</v>
      </c>
      <c r="N948" s="83">
        <f t="shared" si="48"/>
        <v>0</v>
      </c>
      <c r="O948" s="114">
        <v>250</v>
      </c>
      <c r="P948" s="83">
        <f t="shared" si="47"/>
        <v>0</v>
      </c>
      <c r="Q948" s="83"/>
      <c r="R948" s="550"/>
    </row>
    <row r="949" spans="1:18" s="191" customFormat="1" ht="56.25" x14ac:dyDescent="0.3">
      <c r="A949" s="514" t="s">
        <v>685</v>
      </c>
      <c r="B949" s="511" t="s">
        <v>686</v>
      </c>
      <c r="C949" s="511" t="s">
        <v>668</v>
      </c>
      <c r="D949" s="511"/>
      <c r="E949" s="250">
        <v>250</v>
      </c>
      <c r="F949" s="251">
        <v>125</v>
      </c>
      <c r="G949" s="114">
        <v>250</v>
      </c>
      <c r="H949" s="117">
        <v>1.2</v>
      </c>
      <c r="I949" s="189">
        <v>300</v>
      </c>
      <c r="J949" s="114">
        <v>250</v>
      </c>
      <c r="K949" s="114"/>
      <c r="L949" s="114">
        <v>250</v>
      </c>
      <c r="M949" s="83">
        <f t="shared" si="49"/>
        <v>-16.666666666666664</v>
      </c>
      <c r="N949" s="83">
        <f t="shared" si="48"/>
        <v>0</v>
      </c>
      <c r="O949" s="114">
        <v>250</v>
      </c>
      <c r="P949" s="83">
        <f t="shared" si="47"/>
        <v>0</v>
      </c>
      <c r="Q949" s="83"/>
      <c r="R949" s="550"/>
    </row>
    <row r="950" spans="1:18" s="191" customFormat="1" ht="56.25" x14ac:dyDescent="0.3">
      <c r="A950" s="514" t="s">
        <v>687</v>
      </c>
      <c r="B950" s="511" t="s">
        <v>688</v>
      </c>
      <c r="C950" s="511" t="s">
        <v>668</v>
      </c>
      <c r="D950" s="511"/>
      <c r="E950" s="250">
        <v>250</v>
      </c>
      <c r="F950" s="251">
        <v>125</v>
      </c>
      <c r="G950" s="114">
        <v>250</v>
      </c>
      <c r="H950" s="117">
        <v>1.1000000000000001</v>
      </c>
      <c r="I950" s="189">
        <v>275</v>
      </c>
      <c r="J950" s="114">
        <v>250</v>
      </c>
      <c r="K950" s="114"/>
      <c r="L950" s="114">
        <v>250</v>
      </c>
      <c r="M950" s="83">
        <f t="shared" si="49"/>
        <v>-9.0909090909090917</v>
      </c>
      <c r="N950" s="83">
        <f t="shared" si="48"/>
        <v>0</v>
      </c>
      <c r="O950" s="114">
        <v>250</v>
      </c>
      <c r="P950" s="83">
        <f t="shared" si="47"/>
        <v>0</v>
      </c>
      <c r="Q950" s="83"/>
      <c r="R950" s="550"/>
    </row>
    <row r="951" spans="1:18" s="191" customFormat="1" ht="56.25" x14ac:dyDescent="0.3">
      <c r="A951" s="514" t="s">
        <v>689</v>
      </c>
      <c r="B951" s="511" t="s">
        <v>690</v>
      </c>
      <c r="C951" s="511" t="s">
        <v>668</v>
      </c>
      <c r="D951" s="511"/>
      <c r="E951" s="250">
        <v>240</v>
      </c>
      <c r="F951" s="251">
        <v>120</v>
      </c>
      <c r="G951" s="114">
        <v>240</v>
      </c>
      <c r="H951" s="117">
        <v>1.1000000000000001</v>
      </c>
      <c r="I951" s="189">
        <v>264</v>
      </c>
      <c r="J951" s="114">
        <v>240</v>
      </c>
      <c r="K951" s="114"/>
      <c r="L951" s="114">
        <v>240</v>
      </c>
      <c r="M951" s="83">
        <f t="shared" si="49"/>
        <v>-9.0909090909090917</v>
      </c>
      <c r="N951" s="83">
        <f t="shared" si="48"/>
        <v>0</v>
      </c>
      <c r="O951" s="114">
        <v>240</v>
      </c>
      <c r="P951" s="83">
        <f t="shared" si="47"/>
        <v>0</v>
      </c>
      <c r="Q951" s="83"/>
      <c r="R951" s="550"/>
    </row>
    <row r="952" spans="1:18" s="191" customFormat="1" ht="56.25" x14ac:dyDescent="0.3">
      <c r="A952" s="514" t="s">
        <v>691</v>
      </c>
      <c r="B952" s="511" t="s">
        <v>692</v>
      </c>
      <c r="C952" s="511" t="s">
        <v>668</v>
      </c>
      <c r="D952" s="511"/>
      <c r="E952" s="250">
        <v>220</v>
      </c>
      <c r="F952" s="251">
        <v>110</v>
      </c>
      <c r="G952" s="114">
        <v>220</v>
      </c>
      <c r="H952" s="117">
        <v>1.1000000000000001</v>
      </c>
      <c r="I952" s="189">
        <v>242.00000000000003</v>
      </c>
      <c r="J952" s="114">
        <v>220</v>
      </c>
      <c r="K952" s="114"/>
      <c r="L952" s="114">
        <v>220</v>
      </c>
      <c r="M952" s="83">
        <f t="shared" si="49"/>
        <v>-9.0909090909091024</v>
      </c>
      <c r="N952" s="83">
        <f t="shared" si="48"/>
        <v>0</v>
      </c>
      <c r="O952" s="114">
        <v>220</v>
      </c>
      <c r="P952" s="83">
        <f t="shared" si="47"/>
        <v>0</v>
      </c>
      <c r="Q952" s="83"/>
      <c r="R952" s="550"/>
    </row>
    <row r="953" spans="1:18" s="191" customFormat="1" ht="56.25" x14ac:dyDescent="0.3">
      <c r="A953" s="514" t="s">
        <v>693</v>
      </c>
      <c r="B953" s="511" t="s">
        <v>694</v>
      </c>
      <c r="C953" s="511" t="s">
        <v>668</v>
      </c>
      <c r="D953" s="511"/>
      <c r="E953" s="250">
        <v>240</v>
      </c>
      <c r="F953" s="251">
        <v>120</v>
      </c>
      <c r="G953" s="114">
        <v>240</v>
      </c>
      <c r="H953" s="117">
        <v>1.1000000000000001</v>
      </c>
      <c r="I953" s="189">
        <v>264</v>
      </c>
      <c r="J953" s="114">
        <v>240</v>
      </c>
      <c r="K953" s="114"/>
      <c r="L953" s="114">
        <v>240</v>
      </c>
      <c r="M953" s="83">
        <f t="shared" si="49"/>
        <v>-9.0909090909090917</v>
      </c>
      <c r="N953" s="83">
        <f t="shared" si="48"/>
        <v>0</v>
      </c>
      <c r="O953" s="114">
        <v>240</v>
      </c>
      <c r="P953" s="83">
        <f t="shared" si="47"/>
        <v>0</v>
      </c>
      <c r="Q953" s="83"/>
      <c r="R953" s="550"/>
    </row>
    <row r="954" spans="1:18" s="191" customFormat="1" ht="37.5" x14ac:dyDescent="0.3">
      <c r="A954" s="514">
        <v>15</v>
      </c>
      <c r="B954" s="511" t="s">
        <v>695</v>
      </c>
      <c r="C954" s="511" t="s">
        <v>696</v>
      </c>
      <c r="D954" s="511" t="s">
        <v>266</v>
      </c>
      <c r="E954" s="250">
        <v>200</v>
      </c>
      <c r="F954" s="251">
        <v>100</v>
      </c>
      <c r="G954" s="114">
        <v>200</v>
      </c>
      <c r="H954" s="117">
        <v>1.5</v>
      </c>
      <c r="I954" s="189">
        <v>300</v>
      </c>
      <c r="J954" s="114">
        <v>200</v>
      </c>
      <c r="K954" s="114"/>
      <c r="L954" s="114">
        <v>200</v>
      </c>
      <c r="M954" s="83">
        <f t="shared" si="49"/>
        <v>-33.333333333333329</v>
      </c>
      <c r="N954" s="83">
        <f t="shared" si="48"/>
        <v>0</v>
      </c>
      <c r="O954" s="114">
        <v>200</v>
      </c>
      <c r="P954" s="83">
        <f t="shared" si="47"/>
        <v>0</v>
      </c>
      <c r="Q954" s="83"/>
      <c r="R954" s="550"/>
    </row>
    <row r="955" spans="1:18" s="191" customFormat="1" ht="30" customHeight="1" x14ac:dyDescent="0.3">
      <c r="A955" s="514">
        <v>16</v>
      </c>
      <c r="B955" s="891" t="s">
        <v>697</v>
      </c>
      <c r="C955" s="892"/>
      <c r="D955" s="893"/>
      <c r="E955" s="250">
        <v>240</v>
      </c>
      <c r="F955" s="251">
        <v>120</v>
      </c>
      <c r="G955" s="114">
        <v>240</v>
      </c>
      <c r="H955" s="117">
        <v>1.2</v>
      </c>
      <c r="I955" s="189">
        <v>288</v>
      </c>
      <c r="J955" s="114">
        <v>240</v>
      </c>
      <c r="K955" s="114"/>
      <c r="L955" s="114">
        <v>240</v>
      </c>
      <c r="M955" s="83">
        <f t="shared" si="49"/>
        <v>-16.666666666666664</v>
      </c>
      <c r="N955" s="83">
        <f t="shared" si="48"/>
        <v>0</v>
      </c>
      <c r="O955" s="114">
        <v>240</v>
      </c>
      <c r="P955" s="83">
        <f t="shared" si="47"/>
        <v>0</v>
      </c>
      <c r="Q955" s="83"/>
      <c r="R955" s="550"/>
    </row>
    <row r="956" spans="1:18" s="191" customFormat="1" ht="30" customHeight="1" x14ac:dyDescent="0.3">
      <c r="A956" s="514">
        <v>17</v>
      </c>
      <c r="B956" s="891" t="s">
        <v>698</v>
      </c>
      <c r="C956" s="892"/>
      <c r="D956" s="893"/>
      <c r="E956" s="250">
        <v>170</v>
      </c>
      <c r="F956" s="251">
        <v>85</v>
      </c>
      <c r="G956" s="114">
        <v>170</v>
      </c>
      <c r="H956" s="117">
        <v>1.3</v>
      </c>
      <c r="I956" s="189">
        <v>221</v>
      </c>
      <c r="J956" s="114">
        <v>170</v>
      </c>
      <c r="K956" s="114"/>
      <c r="L956" s="114">
        <v>170</v>
      </c>
      <c r="M956" s="83">
        <f t="shared" si="49"/>
        <v>-23.076923076923077</v>
      </c>
      <c r="N956" s="83">
        <f t="shared" si="48"/>
        <v>0</v>
      </c>
      <c r="O956" s="114">
        <v>170</v>
      </c>
      <c r="P956" s="83">
        <f t="shared" si="47"/>
        <v>0</v>
      </c>
      <c r="Q956" s="83"/>
      <c r="R956" s="550"/>
    </row>
    <row r="957" spans="1:18" s="191" customFormat="1" ht="30" customHeight="1" x14ac:dyDescent="0.3">
      <c r="A957" s="514">
        <v>18</v>
      </c>
      <c r="B957" s="891" t="s">
        <v>699</v>
      </c>
      <c r="C957" s="892"/>
      <c r="D957" s="893"/>
      <c r="E957" s="250">
        <v>120</v>
      </c>
      <c r="F957" s="251">
        <v>60</v>
      </c>
      <c r="G957" s="114">
        <v>120</v>
      </c>
      <c r="H957" s="117">
        <v>1.2</v>
      </c>
      <c r="I957" s="189">
        <v>144</v>
      </c>
      <c r="J957" s="114">
        <v>120</v>
      </c>
      <c r="K957" s="114"/>
      <c r="L957" s="114">
        <v>120</v>
      </c>
      <c r="M957" s="83">
        <f t="shared" si="49"/>
        <v>-16.666666666666664</v>
      </c>
      <c r="N957" s="83">
        <f t="shared" si="48"/>
        <v>0</v>
      </c>
      <c r="O957" s="114">
        <v>120</v>
      </c>
      <c r="P957" s="83">
        <f t="shared" si="47"/>
        <v>0</v>
      </c>
      <c r="Q957" s="83"/>
      <c r="R957" s="550"/>
    </row>
    <row r="958" spans="1:18" s="191" customFormat="1" ht="30" customHeight="1" x14ac:dyDescent="0.3">
      <c r="A958" s="514">
        <v>19</v>
      </c>
      <c r="B958" s="891" t="s">
        <v>700</v>
      </c>
      <c r="C958" s="892"/>
      <c r="D958" s="893"/>
      <c r="E958" s="250">
        <v>180</v>
      </c>
      <c r="F958" s="251">
        <v>90</v>
      </c>
      <c r="G958" s="114">
        <v>180</v>
      </c>
      <c r="H958" s="117">
        <v>1.7</v>
      </c>
      <c r="I958" s="189">
        <v>306</v>
      </c>
      <c r="J958" s="114">
        <v>180</v>
      </c>
      <c r="K958" s="114"/>
      <c r="L958" s="114">
        <v>180</v>
      </c>
      <c r="M958" s="83">
        <f t="shared" si="49"/>
        <v>-41.17647058823529</v>
      </c>
      <c r="N958" s="83">
        <f t="shared" si="48"/>
        <v>0</v>
      </c>
      <c r="O958" s="114">
        <v>180</v>
      </c>
      <c r="P958" s="83">
        <f t="shared" si="47"/>
        <v>0</v>
      </c>
      <c r="Q958" s="83"/>
      <c r="R958" s="550"/>
    </row>
    <row r="959" spans="1:18" s="191" customFormat="1" ht="30" customHeight="1" x14ac:dyDescent="0.3">
      <c r="A959" s="514">
        <v>20</v>
      </c>
      <c r="B959" s="891" t="s">
        <v>45</v>
      </c>
      <c r="C959" s="892"/>
      <c r="D959" s="893"/>
      <c r="E959" s="250">
        <v>80</v>
      </c>
      <c r="F959" s="251">
        <v>40</v>
      </c>
      <c r="G959" s="114">
        <v>80</v>
      </c>
      <c r="H959" s="117">
        <v>1.2</v>
      </c>
      <c r="I959" s="189">
        <v>96</v>
      </c>
      <c r="J959" s="114">
        <v>80</v>
      </c>
      <c r="K959" s="114"/>
      <c r="L959" s="114">
        <v>80</v>
      </c>
      <c r="M959" s="83">
        <f t="shared" si="49"/>
        <v>-16.666666666666664</v>
      </c>
      <c r="N959" s="83">
        <f t="shared" si="48"/>
        <v>0</v>
      </c>
      <c r="O959" s="114">
        <v>80</v>
      </c>
      <c r="P959" s="83">
        <f t="shared" si="47"/>
        <v>0</v>
      </c>
      <c r="Q959" s="83"/>
      <c r="R959" s="550"/>
    </row>
    <row r="960" spans="1:18" s="258" customFormat="1" ht="30" customHeight="1" x14ac:dyDescent="0.25">
      <c r="A960" s="504" t="s">
        <v>2081</v>
      </c>
      <c r="B960" s="517" t="s">
        <v>2084</v>
      </c>
      <c r="C960" s="517"/>
      <c r="D960" s="517"/>
      <c r="E960" s="247"/>
      <c r="F960" s="251">
        <v>0</v>
      </c>
      <c r="G960" s="192"/>
      <c r="H960" s="100"/>
      <c r="I960" s="100"/>
      <c r="J960" s="100"/>
      <c r="K960" s="100"/>
      <c r="L960" s="257"/>
      <c r="M960" s="83"/>
      <c r="N960" s="83"/>
      <c r="O960" s="257"/>
      <c r="P960" s="83"/>
      <c r="Q960" s="83"/>
      <c r="R960" s="550"/>
    </row>
    <row r="961" spans="1:18" s="258" customFormat="1" ht="18.75" customHeight="1" x14ac:dyDescent="0.25">
      <c r="A961" s="883">
        <v>1</v>
      </c>
      <c r="B961" s="880" t="s">
        <v>382</v>
      </c>
      <c r="C961" s="503" t="s">
        <v>266</v>
      </c>
      <c r="D961" s="503" t="s">
        <v>2085</v>
      </c>
      <c r="E961" s="259"/>
      <c r="F961" s="251"/>
      <c r="G961" s="98"/>
      <c r="H961" s="131"/>
      <c r="I961" s="83"/>
      <c r="J961" s="114"/>
      <c r="K961" s="114"/>
      <c r="L961" s="120"/>
      <c r="M961" s="83"/>
      <c r="N961" s="83"/>
      <c r="O961" s="120"/>
      <c r="P961" s="83"/>
      <c r="Q961" s="83"/>
      <c r="R961" s="550"/>
    </row>
    <row r="962" spans="1:18" s="258" customFormat="1" x14ac:dyDescent="0.25">
      <c r="A962" s="884"/>
      <c r="B962" s="881"/>
      <c r="C962" s="503"/>
      <c r="D962" s="521" t="s">
        <v>39</v>
      </c>
      <c r="E962" s="259">
        <v>170</v>
      </c>
      <c r="F962" s="251">
        <v>300</v>
      </c>
      <c r="G962" s="98">
        <v>600</v>
      </c>
      <c r="H962" s="131">
        <v>1.3</v>
      </c>
      <c r="I962" s="83">
        <v>221</v>
      </c>
      <c r="J962" s="114">
        <v>360</v>
      </c>
      <c r="K962" s="114"/>
      <c r="L962" s="120">
        <v>360</v>
      </c>
      <c r="M962" s="83">
        <f t="shared" si="49"/>
        <v>62.895927601809952</v>
      </c>
      <c r="N962" s="83">
        <f t="shared" si="48"/>
        <v>0</v>
      </c>
      <c r="O962" s="120">
        <v>360</v>
      </c>
      <c r="P962" s="83">
        <f t="shared" si="47"/>
        <v>111.76470588235294</v>
      </c>
      <c r="Q962" s="83"/>
      <c r="R962" s="550"/>
    </row>
    <row r="963" spans="1:18" s="258" customFormat="1" x14ac:dyDescent="0.25">
      <c r="A963" s="884"/>
      <c r="B963" s="881"/>
      <c r="C963" s="503"/>
      <c r="D963" s="521" t="s">
        <v>40</v>
      </c>
      <c r="E963" s="259"/>
      <c r="F963" s="251">
        <v>300</v>
      </c>
      <c r="G963" s="98">
        <v>600</v>
      </c>
      <c r="H963" s="131">
        <v>1.3</v>
      </c>
      <c r="I963" s="83">
        <v>221</v>
      </c>
      <c r="J963" s="114">
        <v>360</v>
      </c>
      <c r="K963" s="114"/>
      <c r="L963" s="120">
        <f>L962*2/3</f>
        <v>240</v>
      </c>
      <c r="M963" s="83">
        <f t="shared" si="49"/>
        <v>8.5972850678733028</v>
      </c>
      <c r="N963" s="83">
        <f t="shared" si="48"/>
        <v>-33.333333333333329</v>
      </c>
      <c r="O963" s="120">
        <f>O962*2/3</f>
        <v>240</v>
      </c>
      <c r="P963" s="83"/>
      <c r="Q963" s="83"/>
      <c r="R963" s="550"/>
    </row>
    <row r="964" spans="1:18" s="258" customFormat="1" x14ac:dyDescent="0.25">
      <c r="A964" s="884"/>
      <c r="B964" s="881"/>
      <c r="C964" s="503" t="s">
        <v>2085</v>
      </c>
      <c r="D964" s="503" t="s">
        <v>2086</v>
      </c>
      <c r="E964" s="259"/>
      <c r="F964" s="251"/>
      <c r="G964" s="98"/>
      <c r="H964" s="131"/>
      <c r="I964" s="83"/>
      <c r="J964" s="114"/>
      <c r="K964" s="114"/>
      <c r="L964" s="120"/>
      <c r="M964" s="83"/>
      <c r="N964" s="83"/>
      <c r="O964" s="120"/>
      <c r="P964" s="83"/>
      <c r="Q964" s="83"/>
      <c r="R964" s="550"/>
    </row>
    <row r="965" spans="1:18" s="258" customFormat="1" x14ac:dyDescent="0.25">
      <c r="A965" s="884"/>
      <c r="B965" s="881"/>
      <c r="C965" s="503"/>
      <c r="D965" s="521" t="s">
        <v>39</v>
      </c>
      <c r="E965" s="259">
        <v>240</v>
      </c>
      <c r="F965" s="251">
        <v>350</v>
      </c>
      <c r="G965" s="98">
        <v>700</v>
      </c>
      <c r="H965" s="131">
        <v>1.3</v>
      </c>
      <c r="I965" s="83">
        <v>312</v>
      </c>
      <c r="J965" s="114">
        <v>420</v>
      </c>
      <c r="K965" s="114"/>
      <c r="L965" s="120">
        <v>420</v>
      </c>
      <c r="M965" s="83">
        <f t="shared" si="49"/>
        <v>34.615384615384613</v>
      </c>
      <c r="N965" s="83">
        <f t="shared" si="48"/>
        <v>0</v>
      </c>
      <c r="O965" s="120">
        <v>420</v>
      </c>
      <c r="P965" s="83">
        <f t="shared" si="47"/>
        <v>75</v>
      </c>
      <c r="Q965" s="83"/>
      <c r="R965" s="550"/>
    </row>
    <row r="966" spans="1:18" s="258" customFormat="1" x14ac:dyDescent="0.25">
      <c r="A966" s="884"/>
      <c r="B966" s="881"/>
      <c r="C966" s="503"/>
      <c r="D966" s="521" t="s">
        <v>40</v>
      </c>
      <c r="E966" s="259"/>
      <c r="F966" s="251">
        <v>350</v>
      </c>
      <c r="G966" s="98">
        <v>700</v>
      </c>
      <c r="H966" s="131">
        <v>1.3</v>
      </c>
      <c r="I966" s="83">
        <v>312</v>
      </c>
      <c r="J966" s="114">
        <v>420</v>
      </c>
      <c r="K966" s="114"/>
      <c r="L966" s="120">
        <f>L965*2/3</f>
        <v>280</v>
      </c>
      <c r="M966" s="83">
        <f t="shared" si="49"/>
        <v>-10.256410256410255</v>
      </c>
      <c r="N966" s="83">
        <f t="shared" si="48"/>
        <v>-33.333333333333329</v>
      </c>
      <c r="O966" s="120">
        <f>O965*2/3</f>
        <v>280</v>
      </c>
      <c r="P966" s="83"/>
      <c r="Q966" s="83"/>
      <c r="R966" s="550"/>
    </row>
    <row r="967" spans="1:18" s="258" customFormat="1" ht="37.5" x14ac:dyDescent="0.25">
      <c r="A967" s="884"/>
      <c r="B967" s="881"/>
      <c r="C967" s="503" t="s">
        <v>2086</v>
      </c>
      <c r="D967" s="503" t="s">
        <v>2087</v>
      </c>
      <c r="E967" s="259"/>
      <c r="F967" s="251"/>
      <c r="G967" s="98"/>
      <c r="H967" s="131"/>
      <c r="I967" s="83"/>
      <c r="J967" s="114"/>
      <c r="K967" s="114"/>
      <c r="L967" s="120"/>
      <c r="M967" s="83"/>
      <c r="N967" s="83"/>
      <c r="O967" s="120"/>
      <c r="P967" s="83"/>
      <c r="Q967" s="83"/>
      <c r="R967" s="550"/>
    </row>
    <row r="968" spans="1:18" s="258" customFormat="1" x14ac:dyDescent="0.25">
      <c r="A968" s="884"/>
      <c r="B968" s="881"/>
      <c r="C968" s="503"/>
      <c r="D968" s="521" t="s">
        <v>39</v>
      </c>
      <c r="E968" s="259">
        <v>300</v>
      </c>
      <c r="F968" s="251">
        <v>400</v>
      </c>
      <c r="G968" s="98">
        <v>800</v>
      </c>
      <c r="H968" s="131">
        <v>1.3</v>
      </c>
      <c r="I968" s="83">
        <v>390</v>
      </c>
      <c r="J968" s="114">
        <v>480</v>
      </c>
      <c r="K968" s="114"/>
      <c r="L968" s="120">
        <v>480</v>
      </c>
      <c r="M968" s="83">
        <f t="shared" si="49"/>
        <v>23.076923076923077</v>
      </c>
      <c r="N968" s="83">
        <f t="shared" si="48"/>
        <v>0</v>
      </c>
      <c r="O968" s="120">
        <v>480</v>
      </c>
      <c r="P968" s="83">
        <f t="shared" si="47"/>
        <v>60</v>
      </c>
      <c r="Q968" s="83"/>
      <c r="R968" s="550"/>
    </row>
    <row r="969" spans="1:18" s="258" customFormat="1" x14ac:dyDescent="0.25">
      <c r="A969" s="884"/>
      <c r="B969" s="881"/>
      <c r="C969" s="503"/>
      <c r="D969" s="521" t="s">
        <v>40</v>
      </c>
      <c r="E969" s="259"/>
      <c r="F969" s="251">
        <v>400</v>
      </c>
      <c r="G969" s="98">
        <v>800</v>
      </c>
      <c r="H969" s="131">
        <v>1.3</v>
      </c>
      <c r="I969" s="83">
        <v>390</v>
      </c>
      <c r="J969" s="114">
        <v>480</v>
      </c>
      <c r="K969" s="114"/>
      <c r="L969" s="120">
        <f>L968*2/3</f>
        <v>320</v>
      </c>
      <c r="M969" s="83">
        <f t="shared" si="49"/>
        <v>-17.948717948717949</v>
      </c>
      <c r="N969" s="83">
        <f t="shared" si="48"/>
        <v>-33.333333333333329</v>
      </c>
      <c r="O969" s="120">
        <f>O968*2/3</f>
        <v>320</v>
      </c>
      <c r="P969" s="83"/>
      <c r="Q969" s="83"/>
      <c r="R969" s="550"/>
    </row>
    <row r="970" spans="1:18" s="258" customFormat="1" ht="37.5" x14ac:dyDescent="0.25">
      <c r="A970" s="884"/>
      <c r="B970" s="881"/>
      <c r="C970" s="503" t="s">
        <v>2087</v>
      </c>
      <c r="D970" s="503" t="s">
        <v>2088</v>
      </c>
      <c r="E970" s="259">
        <v>350</v>
      </c>
      <c r="F970" s="251">
        <v>500</v>
      </c>
      <c r="G970" s="98">
        <v>1000</v>
      </c>
      <c r="H970" s="131">
        <v>1.3</v>
      </c>
      <c r="I970" s="83">
        <v>455</v>
      </c>
      <c r="J970" s="114">
        <v>600</v>
      </c>
      <c r="K970" s="114"/>
      <c r="L970" s="114">
        <v>600</v>
      </c>
      <c r="M970" s="83">
        <f t="shared" si="49"/>
        <v>31.868131868131865</v>
      </c>
      <c r="N970" s="83">
        <f t="shared" si="48"/>
        <v>0</v>
      </c>
      <c r="O970" s="114">
        <v>600</v>
      </c>
      <c r="P970" s="83">
        <f t="shared" si="47"/>
        <v>71.428571428571431</v>
      </c>
      <c r="Q970" s="83"/>
      <c r="R970" s="550"/>
    </row>
    <row r="971" spans="1:18" s="258" customFormat="1" ht="37.5" x14ac:dyDescent="0.25">
      <c r="A971" s="884"/>
      <c r="B971" s="881"/>
      <c r="C971" s="503" t="s">
        <v>2088</v>
      </c>
      <c r="D971" s="503" t="s">
        <v>2089</v>
      </c>
      <c r="E971" s="259">
        <v>410</v>
      </c>
      <c r="F971" s="251">
        <v>600</v>
      </c>
      <c r="G971" s="98">
        <v>1200</v>
      </c>
      <c r="H971" s="131">
        <v>1.3</v>
      </c>
      <c r="I971" s="83">
        <v>533</v>
      </c>
      <c r="J971" s="114">
        <v>720</v>
      </c>
      <c r="K971" s="114"/>
      <c r="L971" s="114">
        <v>720</v>
      </c>
      <c r="M971" s="83">
        <f t="shared" si="49"/>
        <v>35.084427767354597</v>
      </c>
      <c r="N971" s="83">
        <f t="shared" si="48"/>
        <v>0</v>
      </c>
      <c r="O971" s="114">
        <v>720</v>
      </c>
      <c r="P971" s="83">
        <f t="shared" si="47"/>
        <v>75.609756097560975</v>
      </c>
      <c r="Q971" s="83"/>
      <c r="R971" s="550"/>
    </row>
    <row r="972" spans="1:18" s="258" customFormat="1" ht="37.5" x14ac:dyDescent="0.25">
      <c r="A972" s="884"/>
      <c r="B972" s="881"/>
      <c r="C972" s="503" t="s">
        <v>2089</v>
      </c>
      <c r="D972" s="503" t="s">
        <v>2090</v>
      </c>
      <c r="E972" s="259">
        <v>470</v>
      </c>
      <c r="F972" s="251">
        <v>650</v>
      </c>
      <c r="G972" s="98">
        <v>1300</v>
      </c>
      <c r="H972" s="131">
        <v>1.3</v>
      </c>
      <c r="I972" s="83">
        <v>611</v>
      </c>
      <c r="J972" s="114">
        <v>780</v>
      </c>
      <c r="K972" s="114"/>
      <c r="L972" s="114">
        <v>780</v>
      </c>
      <c r="M972" s="83">
        <f t="shared" si="49"/>
        <v>27.659574468085108</v>
      </c>
      <c r="N972" s="83">
        <f t="shared" si="48"/>
        <v>0</v>
      </c>
      <c r="O972" s="114">
        <v>780</v>
      </c>
      <c r="P972" s="83">
        <f t="shared" ref="P972:P1035" si="50">(O972-E972)/E972*100</f>
        <v>65.957446808510639</v>
      </c>
      <c r="Q972" s="83"/>
      <c r="R972" s="550"/>
    </row>
    <row r="973" spans="1:18" s="258" customFormat="1" ht="37.5" x14ac:dyDescent="0.25">
      <c r="A973" s="884"/>
      <c r="B973" s="881"/>
      <c r="C973" s="503" t="s">
        <v>2090</v>
      </c>
      <c r="D973" s="503" t="s">
        <v>623</v>
      </c>
      <c r="E973" s="259">
        <v>560</v>
      </c>
      <c r="F973" s="251">
        <v>1000</v>
      </c>
      <c r="G973" s="98">
        <v>2000</v>
      </c>
      <c r="H973" s="131">
        <v>1.4</v>
      </c>
      <c r="I973" s="83">
        <v>784</v>
      </c>
      <c r="J973" s="114">
        <v>1200</v>
      </c>
      <c r="K973" s="114"/>
      <c r="L973" s="114">
        <v>1200</v>
      </c>
      <c r="M973" s="83">
        <f t="shared" si="49"/>
        <v>53.061224489795919</v>
      </c>
      <c r="N973" s="83">
        <f t="shared" si="48"/>
        <v>0</v>
      </c>
      <c r="O973" s="114">
        <v>1200</v>
      </c>
      <c r="P973" s="83">
        <f t="shared" si="50"/>
        <v>114.28571428571428</v>
      </c>
      <c r="Q973" s="83"/>
      <c r="R973" s="550"/>
    </row>
    <row r="974" spans="1:18" s="258" customFormat="1" x14ac:dyDescent="0.25">
      <c r="A974" s="884"/>
      <c r="B974" s="881"/>
      <c r="C974" s="503" t="s">
        <v>624</v>
      </c>
      <c r="D974" s="503" t="s">
        <v>617</v>
      </c>
      <c r="E974" s="259">
        <v>580</v>
      </c>
      <c r="F974" s="251">
        <v>1500</v>
      </c>
      <c r="G974" s="98">
        <v>3000</v>
      </c>
      <c r="H974" s="131">
        <v>1.3</v>
      </c>
      <c r="I974" s="83">
        <v>754</v>
      </c>
      <c r="J974" s="114">
        <v>1800</v>
      </c>
      <c r="K974" s="114"/>
      <c r="L974" s="120">
        <v>1200</v>
      </c>
      <c r="M974" s="83">
        <f t="shared" si="49"/>
        <v>59.151193633952261</v>
      </c>
      <c r="N974" s="83">
        <f t="shared" si="48"/>
        <v>-33.333333333333329</v>
      </c>
      <c r="O974" s="120">
        <v>1200</v>
      </c>
      <c r="P974" s="83">
        <f t="shared" si="50"/>
        <v>106.89655172413792</v>
      </c>
      <c r="Q974" s="83"/>
      <c r="R974" s="550"/>
    </row>
    <row r="975" spans="1:18" s="258" customFormat="1" x14ac:dyDescent="0.25">
      <c r="A975" s="884"/>
      <c r="B975" s="881"/>
      <c r="C975" s="729" t="s">
        <v>617</v>
      </c>
      <c r="D975" s="729" t="s">
        <v>2091</v>
      </c>
      <c r="E975" s="259">
        <v>630</v>
      </c>
      <c r="F975" s="251">
        <v>4500</v>
      </c>
      <c r="G975" s="98">
        <v>9000</v>
      </c>
      <c r="H975" s="131">
        <v>1.3</v>
      </c>
      <c r="I975" s="83">
        <v>819</v>
      </c>
      <c r="J975" s="114">
        <v>5400</v>
      </c>
      <c r="K975" s="114"/>
      <c r="L975" s="120">
        <v>2900</v>
      </c>
      <c r="M975" s="83">
        <f t="shared" si="49"/>
        <v>254.09035409035408</v>
      </c>
      <c r="N975" s="83">
        <f t="shared" si="48"/>
        <v>-46.296296296296298</v>
      </c>
      <c r="O975" s="120">
        <v>2900</v>
      </c>
      <c r="P975" s="83">
        <f t="shared" si="50"/>
        <v>360.3174603174603</v>
      </c>
      <c r="Q975" s="623"/>
      <c r="R975" s="550"/>
    </row>
    <row r="976" spans="1:18" s="258" customFormat="1" ht="18.75" customHeight="1" x14ac:dyDescent="0.25">
      <c r="A976" s="884"/>
      <c r="B976" s="881"/>
      <c r="C976" s="729" t="s">
        <v>2092</v>
      </c>
      <c r="D976" s="729"/>
      <c r="E976" s="259">
        <v>590</v>
      </c>
      <c r="F976" s="251">
        <v>5000</v>
      </c>
      <c r="G976" s="98">
        <v>10000</v>
      </c>
      <c r="H976" s="131">
        <v>1.2</v>
      </c>
      <c r="I976" s="83">
        <v>708</v>
      </c>
      <c r="J976" s="114">
        <v>6000</v>
      </c>
      <c r="K976" s="114"/>
      <c r="L976" s="120">
        <v>3000</v>
      </c>
      <c r="M976" s="83">
        <f t="shared" si="49"/>
        <v>323.72881355932202</v>
      </c>
      <c r="N976" s="83">
        <f t="shared" si="48"/>
        <v>-50</v>
      </c>
      <c r="O976" s="120">
        <v>3000</v>
      </c>
      <c r="P976" s="83">
        <f t="shared" si="50"/>
        <v>408.47457627118644</v>
      </c>
      <c r="Q976" s="623"/>
      <c r="R976" s="550"/>
    </row>
    <row r="977" spans="1:18" s="258" customFormat="1" x14ac:dyDescent="0.25">
      <c r="A977" s="884"/>
      <c r="B977" s="881"/>
      <c r="C977" s="503" t="s">
        <v>106</v>
      </c>
      <c r="D977" s="503" t="s">
        <v>2093</v>
      </c>
      <c r="E977" s="259">
        <v>470</v>
      </c>
      <c r="F977" s="251">
        <v>3500</v>
      </c>
      <c r="G977" s="98">
        <v>7000</v>
      </c>
      <c r="H977" s="131">
        <v>1.3</v>
      </c>
      <c r="I977" s="83">
        <v>611</v>
      </c>
      <c r="J977" s="114">
        <v>4200</v>
      </c>
      <c r="K977" s="114"/>
      <c r="L977" s="120">
        <v>2800</v>
      </c>
      <c r="M977" s="83">
        <f t="shared" si="49"/>
        <v>358.26513911620293</v>
      </c>
      <c r="N977" s="83">
        <f t="shared" si="48"/>
        <v>-33.333333333333329</v>
      </c>
      <c r="O977" s="120">
        <v>2800</v>
      </c>
      <c r="P977" s="83">
        <f t="shared" si="50"/>
        <v>495.74468085106378</v>
      </c>
      <c r="Q977" s="83"/>
      <c r="R977" s="550"/>
    </row>
    <row r="978" spans="1:18" s="258" customFormat="1" x14ac:dyDescent="0.25">
      <c r="A978" s="884"/>
      <c r="B978" s="881"/>
      <c r="C978" s="503" t="s">
        <v>2093</v>
      </c>
      <c r="D978" s="503" t="s">
        <v>2094</v>
      </c>
      <c r="E978" s="259">
        <v>240</v>
      </c>
      <c r="F978" s="251">
        <v>500</v>
      </c>
      <c r="G978" s="98">
        <v>1000</v>
      </c>
      <c r="H978" s="131">
        <v>1.2</v>
      </c>
      <c r="I978" s="83">
        <v>288</v>
      </c>
      <c r="J978" s="114">
        <v>600</v>
      </c>
      <c r="K978" s="114"/>
      <c r="L978" s="114">
        <v>600</v>
      </c>
      <c r="M978" s="83">
        <f t="shared" si="49"/>
        <v>108.33333333333333</v>
      </c>
      <c r="N978" s="83">
        <f t="shared" si="48"/>
        <v>0</v>
      </c>
      <c r="O978" s="114">
        <v>600</v>
      </c>
      <c r="P978" s="83">
        <f t="shared" si="50"/>
        <v>150</v>
      </c>
      <c r="Q978" s="83"/>
      <c r="R978" s="550"/>
    </row>
    <row r="979" spans="1:18" s="258" customFormat="1" x14ac:dyDescent="0.25">
      <c r="A979" s="884"/>
      <c r="B979" s="881"/>
      <c r="C979" s="503" t="s">
        <v>2094</v>
      </c>
      <c r="D979" s="503" t="s">
        <v>2095</v>
      </c>
      <c r="E979" s="259"/>
      <c r="F979" s="251"/>
      <c r="G979" s="98"/>
      <c r="H979" s="131"/>
      <c r="I979" s="83"/>
      <c r="J979" s="114"/>
      <c r="K979" s="114"/>
      <c r="L979" s="114"/>
      <c r="M979" s="83"/>
      <c r="N979" s="83"/>
      <c r="O979" s="114"/>
      <c r="P979" s="83"/>
      <c r="Q979" s="83"/>
      <c r="R979" s="550"/>
    </row>
    <row r="980" spans="1:18" s="258" customFormat="1" x14ac:dyDescent="0.25">
      <c r="A980" s="884"/>
      <c r="B980" s="881"/>
      <c r="C980" s="503"/>
      <c r="D980" s="521" t="s">
        <v>39</v>
      </c>
      <c r="E980" s="259">
        <v>170</v>
      </c>
      <c r="F980" s="251">
        <v>300</v>
      </c>
      <c r="G980" s="98">
        <v>600</v>
      </c>
      <c r="H980" s="131">
        <v>1.3</v>
      </c>
      <c r="I980" s="83">
        <v>221</v>
      </c>
      <c r="J980" s="114">
        <v>360</v>
      </c>
      <c r="K980" s="114"/>
      <c r="L980" s="120">
        <v>360</v>
      </c>
      <c r="M980" s="83">
        <f t="shared" ref="M980:M1041" si="51">(L980-I980)/I980*100</f>
        <v>62.895927601809952</v>
      </c>
      <c r="N980" s="83">
        <f t="shared" ref="N980:N1042" si="52">(L980-J980)/J980*100</f>
        <v>0</v>
      </c>
      <c r="O980" s="120">
        <v>360</v>
      </c>
      <c r="P980" s="83">
        <f t="shared" si="50"/>
        <v>111.76470588235294</v>
      </c>
      <c r="Q980" s="83"/>
      <c r="R980" s="550"/>
    </row>
    <row r="981" spans="1:18" s="258" customFormat="1" x14ac:dyDescent="0.25">
      <c r="A981" s="885"/>
      <c r="B981" s="882"/>
      <c r="C981" s="503"/>
      <c r="D981" s="521" t="s">
        <v>40</v>
      </c>
      <c r="E981" s="259"/>
      <c r="F981" s="251">
        <v>300</v>
      </c>
      <c r="G981" s="98">
        <v>600</v>
      </c>
      <c r="H981" s="131">
        <v>1.3</v>
      </c>
      <c r="I981" s="83">
        <v>221</v>
      </c>
      <c r="J981" s="114">
        <v>360</v>
      </c>
      <c r="K981" s="114"/>
      <c r="L981" s="120">
        <v>240</v>
      </c>
      <c r="M981" s="83">
        <f t="shared" si="51"/>
        <v>8.5972850678733028</v>
      </c>
      <c r="N981" s="83">
        <f t="shared" si="52"/>
        <v>-33.333333333333329</v>
      </c>
      <c r="O981" s="120">
        <v>240</v>
      </c>
      <c r="P981" s="83"/>
      <c r="Q981" s="83"/>
      <c r="R981" s="550"/>
    </row>
    <row r="982" spans="1:18" s="258" customFormat="1" ht="37.5" x14ac:dyDescent="0.25">
      <c r="A982" s="524">
        <v>2</v>
      </c>
      <c r="B982" s="524" t="s">
        <v>2096</v>
      </c>
      <c r="C982" s="521" t="s">
        <v>2097</v>
      </c>
      <c r="D982" s="521"/>
      <c r="E982" s="259">
        <v>580</v>
      </c>
      <c r="F982" s="251">
        <v>4000</v>
      </c>
      <c r="G982" s="98">
        <v>8000</v>
      </c>
      <c r="H982" s="131">
        <v>1.2</v>
      </c>
      <c r="I982" s="83">
        <v>696</v>
      </c>
      <c r="J982" s="114">
        <v>4800</v>
      </c>
      <c r="K982" s="114"/>
      <c r="L982" s="260">
        <v>1000</v>
      </c>
      <c r="M982" s="83">
        <f t="shared" si="51"/>
        <v>43.678160919540232</v>
      </c>
      <c r="N982" s="83">
        <f t="shared" si="52"/>
        <v>-79.166666666666657</v>
      </c>
      <c r="O982" s="260">
        <v>1000</v>
      </c>
      <c r="P982" s="83">
        <f t="shared" si="50"/>
        <v>72.41379310344827</v>
      </c>
      <c r="Q982" s="83"/>
      <c r="R982" s="550"/>
    </row>
    <row r="983" spans="1:18" s="258" customFormat="1" ht="37.5" x14ac:dyDescent="0.25">
      <c r="A983" s="883">
        <v>3</v>
      </c>
      <c r="B983" s="880" t="s">
        <v>2098</v>
      </c>
      <c r="C983" s="503" t="s">
        <v>2099</v>
      </c>
      <c r="D983" s="503" t="s">
        <v>2100</v>
      </c>
      <c r="E983" s="259">
        <v>470</v>
      </c>
      <c r="F983" s="251">
        <v>3250</v>
      </c>
      <c r="G983" s="98">
        <v>6500</v>
      </c>
      <c r="H983" s="131">
        <v>1.3</v>
      </c>
      <c r="I983" s="83">
        <v>611</v>
      </c>
      <c r="J983" s="114">
        <v>3900</v>
      </c>
      <c r="K983" s="114"/>
      <c r="L983" s="260">
        <v>2600</v>
      </c>
      <c r="M983" s="83">
        <f t="shared" si="51"/>
        <v>325.531914893617</v>
      </c>
      <c r="N983" s="83">
        <f t="shared" si="52"/>
        <v>-33.333333333333329</v>
      </c>
      <c r="O983" s="260">
        <v>2600</v>
      </c>
      <c r="P983" s="83">
        <f t="shared" si="50"/>
        <v>453.19148936170217</v>
      </c>
      <c r="Q983" s="83"/>
      <c r="R983" s="550"/>
    </row>
    <row r="984" spans="1:18" s="258" customFormat="1" x14ac:dyDescent="0.25">
      <c r="A984" s="884"/>
      <c r="B984" s="881"/>
      <c r="C984" s="503" t="s">
        <v>2101</v>
      </c>
      <c r="D984" s="503" t="s">
        <v>2102</v>
      </c>
      <c r="E984" s="259">
        <v>450</v>
      </c>
      <c r="F984" s="251">
        <v>3000</v>
      </c>
      <c r="G984" s="98">
        <v>6000</v>
      </c>
      <c r="H984" s="131">
        <v>1.3</v>
      </c>
      <c r="I984" s="83">
        <v>585</v>
      </c>
      <c r="J984" s="114">
        <v>3600</v>
      </c>
      <c r="K984" s="114"/>
      <c r="L984" s="260">
        <v>2400</v>
      </c>
      <c r="M984" s="83">
        <f t="shared" si="51"/>
        <v>310.25641025641028</v>
      </c>
      <c r="N984" s="83">
        <f t="shared" si="52"/>
        <v>-33.333333333333329</v>
      </c>
      <c r="O984" s="260">
        <v>2400</v>
      </c>
      <c r="P984" s="83">
        <f t="shared" si="50"/>
        <v>433.33333333333331</v>
      </c>
      <c r="Q984" s="83"/>
      <c r="R984" s="550"/>
    </row>
    <row r="985" spans="1:18" s="258" customFormat="1" ht="42.75" customHeight="1" x14ac:dyDescent="0.25">
      <c r="A985" s="884"/>
      <c r="B985" s="881"/>
      <c r="C985" s="886" t="s">
        <v>2103</v>
      </c>
      <c r="D985" s="887"/>
      <c r="E985" s="259">
        <v>580</v>
      </c>
      <c r="F985" s="251">
        <v>3250</v>
      </c>
      <c r="G985" s="98">
        <v>6500</v>
      </c>
      <c r="H985" s="131">
        <v>1.2</v>
      </c>
      <c r="I985" s="83">
        <v>696</v>
      </c>
      <c r="J985" s="114">
        <v>3900</v>
      </c>
      <c r="K985" s="114"/>
      <c r="L985" s="260">
        <v>2600</v>
      </c>
      <c r="M985" s="83">
        <f t="shared" si="51"/>
        <v>273.56321839080459</v>
      </c>
      <c r="N985" s="83">
        <f t="shared" si="52"/>
        <v>-33.333333333333329</v>
      </c>
      <c r="O985" s="260">
        <v>2600</v>
      </c>
      <c r="P985" s="83">
        <f t="shared" si="50"/>
        <v>348.27586206896552</v>
      </c>
      <c r="Q985" s="83"/>
      <c r="R985" s="550"/>
    </row>
    <row r="986" spans="1:18" s="258" customFormat="1" x14ac:dyDescent="0.25">
      <c r="A986" s="884"/>
      <c r="B986" s="881"/>
      <c r="C986" s="503" t="s">
        <v>2102</v>
      </c>
      <c r="D986" s="503" t="s">
        <v>2104</v>
      </c>
      <c r="E986" s="259">
        <v>410</v>
      </c>
      <c r="F986" s="251">
        <v>3000</v>
      </c>
      <c r="G986" s="98">
        <v>6000</v>
      </c>
      <c r="H986" s="131">
        <v>1.3</v>
      </c>
      <c r="I986" s="83">
        <v>533</v>
      </c>
      <c r="J986" s="114">
        <v>3600</v>
      </c>
      <c r="K986" s="114"/>
      <c r="L986" s="260">
        <v>2400</v>
      </c>
      <c r="M986" s="83">
        <f t="shared" si="51"/>
        <v>350.28142589118198</v>
      </c>
      <c r="N986" s="83">
        <f t="shared" si="52"/>
        <v>-33.333333333333329</v>
      </c>
      <c r="O986" s="260">
        <v>2400</v>
      </c>
      <c r="P986" s="83">
        <f t="shared" si="50"/>
        <v>485.36585365853659</v>
      </c>
      <c r="Q986" s="83"/>
      <c r="R986" s="550"/>
    </row>
    <row r="987" spans="1:18" s="258" customFormat="1" ht="37.5" x14ac:dyDescent="0.25">
      <c r="A987" s="884"/>
      <c r="B987" s="881"/>
      <c r="C987" s="503" t="s">
        <v>2105</v>
      </c>
      <c r="D987" s="503" t="s">
        <v>2106</v>
      </c>
      <c r="E987" s="259">
        <v>620</v>
      </c>
      <c r="F987" s="251">
        <v>3500</v>
      </c>
      <c r="G987" s="98">
        <v>7000</v>
      </c>
      <c r="H987" s="131">
        <v>1.4</v>
      </c>
      <c r="I987" s="83">
        <v>868</v>
      </c>
      <c r="J987" s="114">
        <v>4200</v>
      </c>
      <c r="K987" s="114"/>
      <c r="L987" s="260">
        <v>2800</v>
      </c>
      <c r="M987" s="83">
        <f t="shared" si="51"/>
        <v>222.58064516129031</v>
      </c>
      <c r="N987" s="83">
        <f t="shared" si="52"/>
        <v>-33.333333333333329</v>
      </c>
      <c r="O987" s="260">
        <v>2800</v>
      </c>
      <c r="P987" s="83">
        <f t="shared" si="50"/>
        <v>351.61290322580646</v>
      </c>
      <c r="Q987" s="83"/>
      <c r="R987" s="550"/>
    </row>
    <row r="988" spans="1:18" s="258" customFormat="1" x14ac:dyDescent="0.25">
      <c r="A988" s="885"/>
      <c r="B988" s="882"/>
      <c r="C988" s="503" t="s">
        <v>2104</v>
      </c>
      <c r="D988" s="503" t="s">
        <v>2091</v>
      </c>
      <c r="E988" s="259">
        <v>620</v>
      </c>
      <c r="F988" s="251">
        <v>3500</v>
      </c>
      <c r="G988" s="98">
        <v>7000</v>
      </c>
      <c r="H988" s="131">
        <v>1.4</v>
      </c>
      <c r="I988" s="83">
        <v>868</v>
      </c>
      <c r="J988" s="114">
        <v>4200</v>
      </c>
      <c r="K988" s="114"/>
      <c r="L988" s="260">
        <v>2500</v>
      </c>
      <c r="M988" s="83">
        <f t="shared" si="51"/>
        <v>188.0184331797235</v>
      </c>
      <c r="N988" s="83">
        <f t="shared" si="52"/>
        <v>-40.476190476190474</v>
      </c>
      <c r="O988" s="260">
        <v>2500</v>
      </c>
      <c r="P988" s="83">
        <f t="shared" si="50"/>
        <v>303.22580645161293</v>
      </c>
      <c r="Q988" s="83"/>
      <c r="R988" s="550"/>
    </row>
    <row r="989" spans="1:18" s="258" customFormat="1" x14ac:dyDescent="0.25">
      <c r="A989" s="883">
        <v>4</v>
      </c>
      <c r="B989" s="880" t="s">
        <v>2107</v>
      </c>
      <c r="C989" s="729" t="s">
        <v>2108</v>
      </c>
      <c r="D989" s="729" t="s">
        <v>2109</v>
      </c>
      <c r="E989" s="259">
        <v>590</v>
      </c>
      <c r="F989" s="251">
        <v>4000</v>
      </c>
      <c r="G989" s="98">
        <v>8000</v>
      </c>
      <c r="H989" s="131">
        <v>1.3</v>
      </c>
      <c r="I989" s="83">
        <v>767</v>
      </c>
      <c r="J989" s="114">
        <v>4800</v>
      </c>
      <c r="K989" s="114"/>
      <c r="L989" s="260">
        <v>2800</v>
      </c>
      <c r="M989" s="83">
        <f t="shared" si="51"/>
        <v>265.0586701434159</v>
      </c>
      <c r="N989" s="83">
        <f t="shared" si="52"/>
        <v>-41.666666666666671</v>
      </c>
      <c r="O989" s="260">
        <v>2800</v>
      </c>
      <c r="P989" s="83">
        <f t="shared" si="50"/>
        <v>374.57627118644064</v>
      </c>
      <c r="Q989" s="623"/>
      <c r="R989" s="639"/>
    </row>
    <row r="990" spans="1:18" s="258" customFormat="1" x14ac:dyDescent="0.25">
      <c r="A990" s="884"/>
      <c r="B990" s="881"/>
      <c r="C990" s="729" t="s">
        <v>2109</v>
      </c>
      <c r="D990" s="729" t="s">
        <v>2110</v>
      </c>
      <c r="E990" s="259">
        <v>490</v>
      </c>
      <c r="F990" s="251">
        <v>4000</v>
      </c>
      <c r="G990" s="98">
        <v>8000</v>
      </c>
      <c r="H990" s="131">
        <v>1.1000000000000001</v>
      </c>
      <c r="I990" s="83">
        <v>539</v>
      </c>
      <c r="J990" s="114">
        <v>4800</v>
      </c>
      <c r="K990" s="114"/>
      <c r="L990" s="260">
        <v>2800</v>
      </c>
      <c r="M990" s="83">
        <f t="shared" si="51"/>
        <v>419.48051948051949</v>
      </c>
      <c r="N990" s="83">
        <f t="shared" si="52"/>
        <v>-41.666666666666671</v>
      </c>
      <c r="O990" s="260">
        <v>2800</v>
      </c>
      <c r="P990" s="83">
        <f t="shared" si="50"/>
        <v>471.42857142857144</v>
      </c>
      <c r="Q990" s="623"/>
      <c r="R990" s="639"/>
    </row>
    <row r="991" spans="1:18" s="258" customFormat="1" ht="37.5" x14ac:dyDescent="0.25">
      <c r="A991" s="884"/>
      <c r="B991" s="881"/>
      <c r="C991" s="503" t="s">
        <v>2110</v>
      </c>
      <c r="D991" s="503" t="s">
        <v>2111</v>
      </c>
      <c r="E991" s="259">
        <v>300</v>
      </c>
      <c r="F991" s="251">
        <v>3000</v>
      </c>
      <c r="G991" s="98">
        <v>6000</v>
      </c>
      <c r="H991" s="131">
        <v>1.3</v>
      </c>
      <c r="I991" s="83">
        <v>390</v>
      </c>
      <c r="J991" s="114">
        <v>3600</v>
      </c>
      <c r="K991" s="114"/>
      <c r="L991" s="260">
        <v>2400</v>
      </c>
      <c r="M991" s="83">
        <f t="shared" si="51"/>
        <v>515.38461538461547</v>
      </c>
      <c r="N991" s="83">
        <f t="shared" si="52"/>
        <v>-33.333333333333329</v>
      </c>
      <c r="O991" s="260">
        <v>2400</v>
      </c>
      <c r="P991" s="83">
        <f t="shared" si="50"/>
        <v>700</v>
      </c>
      <c r="Q991" s="83"/>
      <c r="R991" s="550"/>
    </row>
    <row r="992" spans="1:18" s="258" customFormat="1" x14ac:dyDescent="0.25">
      <c r="A992" s="885"/>
      <c r="B992" s="882"/>
      <c r="C992" s="503" t="s">
        <v>2112</v>
      </c>
      <c r="D992" s="503" t="s">
        <v>2113</v>
      </c>
      <c r="E992" s="259">
        <v>300</v>
      </c>
      <c r="F992" s="251">
        <v>1500</v>
      </c>
      <c r="G992" s="98">
        <v>3000</v>
      </c>
      <c r="H992" s="131">
        <v>1.3</v>
      </c>
      <c r="I992" s="83">
        <v>390</v>
      </c>
      <c r="J992" s="114">
        <v>1800</v>
      </c>
      <c r="K992" s="114"/>
      <c r="L992" s="260">
        <v>1200</v>
      </c>
      <c r="M992" s="83">
        <f t="shared" si="51"/>
        <v>207.69230769230771</v>
      </c>
      <c r="N992" s="83">
        <f t="shared" si="52"/>
        <v>-33.333333333333329</v>
      </c>
      <c r="O992" s="260">
        <v>1200</v>
      </c>
      <c r="P992" s="83">
        <f t="shared" si="50"/>
        <v>300</v>
      </c>
      <c r="Q992" s="83"/>
      <c r="R992" s="550"/>
    </row>
    <row r="993" spans="1:18" s="258" customFormat="1" x14ac:dyDescent="0.25">
      <c r="A993" s="883">
        <v>5</v>
      </c>
      <c r="B993" s="880" t="s">
        <v>2114</v>
      </c>
      <c r="C993" s="729" t="s">
        <v>2091</v>
      </c>
      <c r="D993" s="729" t="s">
        <v>2115</v>
      </c>
      <c r="E993" s="259">
        <v>690</v>
      </c>
      <c r="F993" s="251">
        <v>4000</v>
      </c>
      <c r="G993" s="98">
        <v>8000</v>
      </c>
      <c r="H993" s="131">
        <v>1.4</v>
      </c>
      <c r="I993" s="83">
        <v>965.99999999999989</v>
      </c>
      <c r="J993" s="114">
        <v>4800</v>
      </c>
      <c r="K993" s="114"/>
      <c r="L993" s="260">
        <v>2800</v>
      </c>
      <c r="M993" s="83">
        <f t="shared" si="51"/>
        <v>189.85507246376812</v>
      </c>
      <c r="N993" s="83">
        <f t="shared" si="52"/>
        <v>-41.666666666666671</v>
      </c>
      <c r="O993" s="260">
        <v>2800</v>
      </c>
      <c r="P993" s="83">
        <f t="shared" si="50"/>
        <v>305.79710144927532</v>
      </c>
      <c r="Q993" s="623"/>
      <c r="R993" s="550"/>
    </row>
    <row r="994" spans="1:18" s="258" customFormat="1" ht="56.25" x14ac:dyDescent="0.25">
      <c r="A994" s="884"/>
      <c r="B994" s="881"/>
      <c r="C994" s="503" t="s">
        <v>2116</v>
      </c>
      <c r="D994" s="503" t="s">
        <v>2117</v>
      </c>
      <c r="E994" s="259">
        <v>510</v>
      </c>
      <c r="F994" s="251">
        <v>2500</v>
      </c>
      <c r="G994" s="98">
        <v>5000</v>
      </c>
      <c r="H994" s="131">
        <v>1.3</v>
      </c>
      <c r="I994" s="83">
        <v>663</v>
      </c>
      <c r="J994" s="114">
        <v>3000</v>
      </c>
      <c r="K994" s="114"/>
      <c r="L994" s="260">
        <v>2000</v>
      </c>
      <c r="M994" s="83">
        <f t="shared" si="51"/>
        <v>201.65912518853696</v>
      </c>
      <c r="N994" s="83">
        <f t="shared" si="52"/>
        <v>-33.333333333333329</v>
      </c>
      <c r="O994" s="260">
        <v>2000</v>
      </c>
      <c r="P994" s="83">
        <f t="shared" si="50"/>
        <v>292.15686274509801</v>
      </c>
      <c r="Q994" s="83"/>
      <c r="R994" s="550"/>
    </row>
    <row r="995" spans="1:18" s="258" customFormat="1" ht="37.5" x14ac:dyDescent="0.25">
      <c r="A995" s="884"/>
      <c r="B995" s="881"/>
      <c r="C995" s="503" t="s">
        <v>2118</v>
      </c>
      <c r="D995" s="503" t="s">
        <v>2119</v>
      </c>
      <c r="E995" s="259">
        <v>330</v>
      </c>
      <c r="F995" s="251">
        <v>1500</v>
      </c>
      <c r="G995" s="98">
        <v>3000</v>
      </c>
      <c r="H995" s="131">
        <v>1.2</v>
      </c>
      <c r="I995" s="83">
        <v>396</v>
      </c>
      <c r="J995" s="114">
        <v>1800</v>
      </c>
      <c r="K995" s="114"/>
      <c r="L995" s="260">
        <v>1200</v>
      </c>
      <c r="M995" s="83">
        <f t="shared" si="51"/>
        <v>203.03030303030303</v>
      </c>
      <c r="N995" s="83">
        <f t="shared" si="52"/>
        <v>-33.333333333333329</v>
      </c>
      <c r="O995" s="260">
        <v>1200</v>
      </c>
      <c r="P995" s="83">
        <f t="shared" si="50"/>
        <v>263.63636363636363</v>
      </c>
      <c r="Q995" s="83"/>
      <c r="R995" s="550"/>
    </row>
    <row r="996" spans="1:18" s="258" customFormat="1" x14ac:dyDescent="0.25">
      <c r="A996" s="884"/>
      <c r="B996" s="881"/>
      <c r="C996" s="503" t="s">
        <v>2120</v>
      </c>
      <c r="D996" s="503" t="s">
        <v>2121</v>
      </c>
      <c r="E996" s="259">
        <v>280</v>
      </c>
      <c r="F996" s="251">
        <v>500</v>
      </c>
      <c r="G996" s="98">
        <v>1000</v>
      </c>
      <c r="H996" s="131">
        <v>1.3</v>
      </c>
      <c r="I996" s="83">
        <v>364</v>
      </c>
      <c r="J996" s="114">
        <v>600</v>
      </c>
      <c r="K996" s="114"/>
      <c r="L996" s="114">
        <v>600</v>
      </c>
      <c r="M996" s="83">
        <f t="shared" si="51"/>
        <v>64.835164835164832</v>
      </c>
      <c r="N996" s="83">
        <f t="shared" si="52"/>
        <v>0</v>
      </c>
      <c r="O996" s="114">
        <v>600</v>
      </c>
      <c r="P996" s="83">
        <f t="shared" si="50"/>
        <v>114.28571428571428</v>
      </c>
      <c r="Q996" s="83"/>
      <c r="R996" s="550"/>
    </row>
    <row r="997" spans="1:18" s="258" customFormat="1" ht="37.5" x14ac:dyDescent="0.25">
      <c r="A997" s="884"/>
      <c r="B997" s="881"/>
      <c r="C997" s="503" t="s">
        <v>2121</v>
      </c>
      <c r="D997" s="503" t="s">
        <v>2122</v>
      </c>
      <c r="E997" s="259">
        <v>180</v>
      </c>
      <c r="F997" s="251">
        <v>400</v>
      </c>
      <c r="G997" s="98">
        <v>800</v>
      </c>
      <c r="H997" s="131">
        <v>1.3</v>
      </c>
      <c r="I997" s="83">
        <v>234</v>
      </c>
      <c r="J997" s="114">
        <v>480</v>
      </c>
      <c r="K997" s="114"/>
      <c r="L997" s="114">
        <v>480</v>
      </c>
      <c r="M997" s="83">
        <f t="shared" si="51"/>
        <v>105.12820512820514</v>
      </c>
      <c r="N997" s="83">
        <f t="shared" si="52"/>
        <v>0</v>
      </c>
      <c r="O997" s="114">
        <v>480</v>
      </c>
      <c r="P997" s="83">
        <f t="shared" si="50"/>
        <v>166.66666666666669</v>
      </c>
      <c r="Q997" s="83"/>
      <c r="R997" s="550"/>
    </row>
    <row r="998" spans="1:18" s="258" customFormat="1" ht="37.5" x14ac:dyDescent="0.25">
      <c r="A998" s="885"/>
      <c r="B998" s="882"/>
      <c r="C998" s="503" t="s">
        <v>2122</v>
      </c>
      <c r="D998" s="503" t="s">
        <v>2123</v>
      </c>
      <c r="E998" s="259">
        <v>130</v>
      </c>
      <c r="F998" s="251">
        <v>250</v>
      </c>
      <c r="G998" s="98">
        <v>500</v>
      </c>
      <c r="H998" s="131">
        <v>1.3</v>
      </c>
      <c r="I998" s="83">
        <v>169</v>
      </c>
      <c r="J998" s="114">
        <v>300</v>
      </c>
      <c r="K998" s="114"/>
      <c r="L998" s="114">
        <v>300</v>
      </c>
      <c r="M998" s="83">
        <f t="shared" si="51"/>
        <v>77.514792899408278</v>
      </c>
      <c r="N998" s="83">
        <f t="shared" si="52"/>
        <v>0</v>
      </c>
      <c r="O998" s="114">
        <v>300</v>
      </c>
      <c r="P998" s="83">
        <f t="shared" si="50"/>
        <v>130.76923076923077</v>
      </c>
      <c r="Q998" s="83"/>
      <c r="R998" s="550"/>
    </row>
    <row r="999" spans="1:18" s="258" customFormat="1" ht="37.5" x14ac:dyDescent="0.25">
      <c r="A999" s="883">
        <v>6</v>
      </c>
      <c r="B999" s="880" t="s">
        <v>2124</v>
      </c>
      <c r="C999" s="503" t="s">
        <v>2125</v>
      </c>
      <c r="D999" s="503" t="s">
        <v>2126</v>
      </c>
      <c r="E999" s="259"/>
      <c r="F999" s="251"/>
      <c r="G999" s="98"/>
      <c r="H999" s="131"/>
      <c r="I999" s="83"/>
      <c r="J999" s="114"/>
      <c r="K999" s="114"/>
      <c r="L999" s="120"/>
      <c r="M999" s="83"/>
      <c r="N999" s="83"/>
      <c r="O999" s="120"/>
      <c r="P999" s="83"/>
      <c r="Q999" s="83"/>
      <c r="R999" s="550"/>
    </row>
    <row r="1000" spans="1:18" s="258" customFormat="1" x14ac:dyDescent="0.25">
      <c r="A1000" s="884"/>
      <c r="B1000" s="881"/>
      <c r="C1000" s="503"/>
      <c r="D1000" s="521" t="s">
        <v>39</v>
      </c>
      <c r="E1000" s="259">
        <v>250</v>
      </c>
      <c r="F1000" s="251">
        <v>125</v>
      </c>
      <c r="G1000" s="98">
        <v>250</v>
      </c>
      <c r="H1000" s="131">
        <v>1.4</v>
      </c>
      <c r="I1000" s="83">
        <v>350</v>
      </c>
      <c r="J1000" s="114">
        <v>250</v>
      </c>
      <c r="K1000" s="114"/>
      <c r="L1000" s="120">
        <v>250</v>
      </c>
      <c r="M1000" s="83">
        <f t="shared" si="51"/>
        <v>-28.571428571428569</v>
      </c>
      <c r="N1000" s="83">
        <f t="shared" si="52"/>
        <v>0</v>
      </c>
      <c r="O1000" s="120">
        <v>250</v>
      </c>
      <c r="P1000" s="83">
        <f t="shared" si="50"/>
        <v>0</v>
      </c>
      <c r="Q1000" s="83"/>
      <c r="R1000" s="550"/>
    </row>
    <row r="1001" spans="1:18" s="258" customFormat="1" x14ac:dyDescent="0.25">
      <c r="A1001" s="884"/>
      <c r="B1001" s="881"/>
      <c r="C1001" s="503"/>
      <c r="D1001" s="521" t="s">
        <v>40</v>
      </c>
      <c r="E1001" s="259"/>
      <c r="F1001" s="251">
        <v>125</v>
      </c>
      <c r="G1001" s="98">
        <v>250</v>
      </c>
      <c r="H1001" s="131">
        <v>1.4</v>
      </c>
      <c r="I1001" s="83">
        <v>350</v>
      </c>
      <c r="J1001" s="114">
        <v>250</v>
      </c>
      <c r="K1001" s="114"/>
      <c r="L1001" s="120">
        <v>170</v>
      </c>
      <c r="M1001" s="83">
        <f t="shared" si="51"/>
        <v>-51.428571428571423</v>
      </c>
      <c r="N1001" s="83">
        <f t="shared" si="52"/>
        <v>-32</v>
      </c>
      <c r="O1001" s="120">
        <v>170</v>
      </c>
      <c r="P1001" s="83"/>
      <c r="Q1001" s="83"/>
      <c r="R1001" s="550"/>
    </row>
    <row r="1002" spans="1:18" s="258" customFormat="1" x14ac:dyDescent="0.25">
      <c r="A1002" s="884"/>
      <c r="B1002" s="881"/>
      <c r="C1002" s="503" t="s">
        <v>2127</v>
      </c>
      <c r="D1002" s="503" t="s">
        <v>2128</v>
      </c>
      <c r="E1002" s="259"/>
      <c r="F1002" s="251"/>
      <c r="G1002" s="98"/>
      <c r="H1002" s="131"/>
      <c r="I1002" s="83"/>
      <c r="J1002" s="114"/>
      <c r="K1002" s="114"/>
      <c r="L1002" s="120"/>
      <c r="M1002" s="83"/>
      <c r="N1002" s="83"/>
      <c r="O1002" s="120"/>
      <c r="P1002" s="83"/>
      <c r="Q1002" s="83"/>
      <c r="R1002" s="550"/>
    </row>
    <row r="1003" spans="1:18" s="258" customFormat="1" x14ac:dyDescent="0.25">
      <c r="A1003" s="884"/>
      <c r="B1003" s="881"/>
      <c r="C1003" s="503"/>
      <c r="D1003" s="521" t="s">
        <v>39</v>
      </c>
      <c r="E1003" s="259">
        <v>180</v>
      </c>
      <c r="F1003" s="251">
        <v>90</v>
      </c>
      <c r="G1003" s="98">
        <v>180</v>
      </c>
      <c r="H1003" s="131">
        <v>1.3</v>
      </c>
      <c r="I1003" s="83">
        <v>234</v>
      </c>
      <c r="J1003" s="114">
        <v>180</v>
      </c>
      <c r="K1003" s="114"/>
      <c r="L1003" s="120">
        <v>180</v>
      </c>
      <c r="M1003" s="83">
        <f t="shared" si="51"/>
        <v>-23.076923076923077</v>
      </c>
      <c r="N1003" s="83">
        <f t="shared" si="52"/>
        <v>0</v>
      </c>
      <c r="O1003" s="120">
        <v>180</v>
      </c>
      <c r="P1003" s="83">
        <f t="shared" si="50"/>
        <v>0</v>
      </c>
      <c r="Q1003" s="83"/>
      <c r="R1003" s="550"/>
    </row>
    <row r="1004" spans="1:18" s="258" customFormat="1" x14ac:dyDescent="0.25">
      <c r="A1004" s="884"/>
      <c r="B1004" s="881"/>
      <c r="C1004" s="503"/>
      <c r="D1004" s="521" t="s">
        <v>40</v>
      </c>
      <c r="E1004" s="259"/>
      <c r="F1004" s="251">
        <v>90</v>
      </c>
      <c r="G1004" s="98">
        <v>180</v>
      </c>
      <c r="H1004" s="131">
        <v>1.3</v>
      </c>
      <c r="I1004" s="83">
        <v>234</v>
      </c>
      <c r="J1004" s="114">
        <v>180</v>
      </c>
      <c r="K1004" s="114"/>
      <c r="L1004" s="120">
        <v>120</v>
      </c>
      <c r="M1004" s="83">
        <f t="shared" si="51"/>
        <v>-48.717948717948715</v>
      </c>
      <c r="N1004" s="83">
        <f t="shared" si="52"/>
        <v>-33.333333333333329</v>
      </c>
      <c r="O1004" s="120">
        <v>120</v>
      </c>
      <c r="P1004" s="83"/>
      <c r="Q1004" s="83"/>
      <c r="R1004" s="550"/>
    </row>
    <row r="1005" spans="1:18" s="258" customFormat="1" x14ac:dyDescent="0.25">
      <c r="A1005" s="884"/>
      <c r="B1005" s="881"/>
      <c r="C1005" s="503" t="s">
        <v>2128</v>
      </c>
      <c r="D1005" s="503" t="s">
        <v>2129</v>
      </c>
      <c r="E1005" s="259"/>
      <c r="F1005" s="251"/>
      <c r="G1005" s="98"/>
      <c r="H1005" s="131"/>
      <c r="I1005" s="83"/>
      <c r="J1005" s="114"/>
      <c r="K1005" s="114"/>
      <c r="L1005" s="120"/>
      <c r="M1005" s="83"/>
      <c r="N1005" s="83"/>
      <c r="O1005" s="120"/>
      <c r="P1005" s="83"/>
      <c r="Q1005" s="83"/>
      <c r="R1005" s="550"/>
    </row>
    <row r="1006" spans="1:18" s="258" customFormat="1" x14ac:dyDescent="0.25">
      <c r="A1006" s="884"/>
      <c r="B1006" s="881"/>
      <c r="C1006" s="503"/>
      <c r="D1006" s="521" t="s">
        <v>39</v>
      </c>
      <c r="E1006" s="259">
        <v>100</v>
      </c>
      <c r="F1006" s="251">
        <v>50</v>
      </c>
      <c r="G1006" s="98">
        <v>100</v>
      </c>
      <c r="H1006" s="131">
        <v>2.1</v>
      </c>
      <c r="I1006" s="83">
        <v>210</v>
      </c>
      <c r="J1006" s="114">
        <v>100</v>
      </c>
      <c r="K1006" s="114"/>
      <c r="L1006" s="120">
        <v>100</v>
      </c>
      <c r="M1006" s="83">
        <f t="shared" si="51"/>
        <v>-52.380952380952387</v>
      </c>
      <c r="N1006" s="83">
        <f t="shared" si="52"/>
        <v>0</v>
      </c>
      <c r="O1006" s="120">
        <v>100</v>
      </c>
      <c r="P1006" s="83">
        <f t="shared" si="50"/>
        <v>0</v>
      </c>
      <c r="Q1006" s="83"/>
      <c r="R1006" s="550"/>
    </row>
    <row r="1007" spans="1:18" s="258" customFormat="1" x14ac:dyDescent="0.25">
      <c r="A1007" s="885"/>
      <c r="B1007" s="882"/>
      <c r="C1007" s="503"/>
      <c r="D1007" s="521" t="s">
        <v>40</v>
      </c>
      <c r="E1007" s="259"/>
      <c r="F1007" s="251">
        <v>50</v>
      </c>
      <c r="G1007" s="98">
        <v>100</v>
      </c>
      <c r="H1007" s="131">
        <v>2.1</v>
      </c>
      <c r="I1007" s="83">
        <v>210</v>
      </c>
      <c r="J1007" s="114">
        <v>100</v>
      </c>
      <c r="K1007" s="114"/>
      <c r="L1007" s="120">
        <v>70</v>
      </c>
      <c r="M1007" s="83">
        <f t="shared" si="51"/>
        <v>-66.666666666666657</v>
      </c>
      <c r="N1007" s="83">
        <f t="shared" si="52"/>
        <v>-30</v>
      </c>
      <c r="O1007" s="120">
        <v>70</v>
      </c>
      <c r="P1007" s="83"/>
      <c r="Q1007" s="83"/>
      <c r="R1007" s="550"/>
    </row>
    <row r="1008" spans="1:18" s="258" customFormat="1" ht="24.75" customHeight="1" x14ac:dyDescent="0.25">
      <c r="A1008" s="500">
        <v>7</v>
      </c>
      <c r="B1008" s="886" t="s">
        <v>2130</v>
      </c>
      <c r="C1008" s="890"/>
      <c r="D1008" s="887"/>
      <c r="E1008" s="259">
        <v>290</v>
      </c>
      <c r="F1008" s="251">
        <v>450</v>
      </c>
      <c r="G1008" s="98">
        <v>900</v>
      </c>
      <c r="H1008" s="131">
        <v>1.3</v>
      </c>
      <c r="I1008" s="83">
        <v>377</v>
      </c>
      <c r="J1008" s="114">
        <v>540</v>
      </c>
      <c r="K1008" s="114"/>
      <c r="L1008" s="260">
        <v>360</v>
      </c>
      <c r="M1008" s="83">
        <f t="shared" si="51"/>
        <v>-4.5092838196286467</v>
      </c>
      <c r="N1008" s="83">
        <f t="shared" si="52"/>
        <v>-33.333333333333329</v>
      </c>
      <c r="O1008" s="260">
        <v>360</v>
      </c>
      <c r="P1008" s="83">
        <f t="shared" si="50"/>
        <v>24.137931034482758</v>
      </c>
      <c r="Q1008" s="83"/>
      <c r="R1008" s="550"/>
    </row>
    <row r="1009" spans="1:18" s="258" customFormat="1" ht="24.75" customHeight="1" x14ac:dyDescent="0.25">
      <c r="A1009" s="500">
        <v>8</v>
      </c>
      <c r="B1009" s="886" t="s">
        <v>474</v>
      </c>
      <c r="C1009" s="890"/>
      <c r="D1009" s="887"/>
      <c r="E1009" s="259">
        <v>180</v>
      </c>
      <c r="F1009" s="251">
        <v>300</v>
      </c>
      <c r="G1009" s="98">
        <v>600</v>
      </c>
      <c r="H1009" s="131">
        <v>1.3</v>
      </c>
      <c r="I1009" s="83">
        <v>234</v>
      </c>
      <c r="J1009" s="114">
        <v>360</v>
      </c>
      <c r="K1009" s="114"/>
      <c r="L1009" s="260">
        <v>240</v>
      </c>
      <c r="M1009" s="83">
        <f t="shared" si="51"/>
        <v>2.5641025641025639</v>
      </c>
      <c r="N1009" s="83">
        <f t="shared" si="52"/>
        <v>-33.333333333333329</v>
      </c>
      <c r="O1009" s="260">
        <v>240</v>
      </c>
      <c r="P1009" s="83">
        <f t="shared" si="50"/>
        <v>33.333333333333329</v>
      </c>
      <c r="Q1009" s="83"/>
      <c r="R1009" s="550"/>
    </row>
    <row r="1010" spans="1:18" s="258" customFormat="1" ht="24.75" customHeight="1" x14ac:dyDescent="0.25">
      <c r="A1010" s="500">
        <v>9</v>
      </c>
      <c r="B1010" s="886" t="s">
        <v>2131</v>
      </c>
      <c r="C1010" s="890"/>
      <c r="D1010" s="887"/>
      <c r="E1010" s="259">
        <v>130</v>
      </c>
      <c r="F1010" s="251">
        <v>250</v>
      </c>
      <c r="G1010" s="98">
        <v>500</v>
      </c>
      <c r="H1010" s="131">
        <v>1.3</v>
      </c>
      <c r="I1010" s="83">
        <v>169</v>
      </c>
      <c r="J1010" s="114">
        <v>300</v>
      </c>
      <c r="K1010" s="114"/>
      <c r="L1010" s="260">
        <v>200</v>
      </c>
      <c r="M1010" s="83">
        <f t="shared" si="51"/>
        <v>18.34319526627219</v>
      </c>
      <c r="N1010" s="83">
        <f t="shared" si="52"/>
        <v>-33.333333333333329</v>
      </c>
      <c r="O1010" s="260">
        <v>200</v>
      </c>
      <c r="P1010" s="83">
        <f t="shared" si="50"/>
        <v>53.846153846153847</v>
      </c>
      <c r="Q1010" s="83"/>
      <c r="R1010" s="550"/>
    </row>
    <row r="1011" spans="1:18" s="258" customFormat="1" ht="24.75" customHeight="1" x14ac:dyDescent="0.25">
      <c r="A1011" s="500">
        <v>10</v>
      </c>
      <c r="B1011" s="886" t="s">
        <v>477</v>
      </c>
      <c r="C1011" s="890"/>
      <c r="D1011" s="887"/>
      <c r="E1011" s="259">
        <v>110</v>
      </c>
      <c r="F1011" s="251">
        <v>200</v>
      </c>
      <c r="G1011" s="98">
        <v>400</v>
      </c>
      <c r="H1011" s="131">
        <v>1.9</v>
      </c>
      <c r="I1011" s="83">
        <v>209</v>
      </c>
      <c r="J1011" s="114">
        <v>240</v>
      </c>
      <c r="K1011" s="114"/>
      <c r="L1011" s="260">
        <v>160</v>
      </c>
      <c r="M1011" s="83">
        <f t="shared" si="51"/>
        <v>-23.444976076555022</v>
      </c>
      <c r="N1011" s="83">
        <f t="shared" si="52"/>
        <v>-33.333333333333329</v>
      </c>
      <c r="O1011" s="260">
        <v>110</v>
      </c>
      <c r="P1011" s="83">
        <f t="shared" si="50"/>
        <v>0</v>
      </c>
      <c r="Q1011" s="83"/>
      <c r="R1011" s="550"/>
    </row>
    <row r="1012" spans="1:18" s="258" customFormat="1" ht="24.75" customHeight="1" x14ac:dyDescent="0.25">
      <c r="A1012" s="504" t="s">
        <v>2082</v>
      </c>
      <c r="B1012" s="517" t="s">
        <v>2132</v>
      </c>
      <c r="C1012" s="517"/>
      <c r="D1012" s="517"/>
      <c r="E1012" s="247"/>
      <c r="F1012" s="251">
        <v>0</v>
      </c>
      <c r="G1012" s="192"/>
      <c r="H1012" s="261"/>
      <c r="I1012" s="83"/>
      <c r="J1012" s="83"/>
      <c r="K1012" s="83"/>
      <c r="L1012" s="84"/>
      <c r="M1012" s="83"/>
      <c r="N1012" s="83"/>
      <c r="O1012" s="84"/>
      <c r="P1012" s="83"/>
      <c r="Q1012" s="83"/>
      <c r="R1012" s="550"/>
    </row>
    <row r="1013" spans="1:18" s="258" customFormat="1" ht="18.75" customHeight="1" x14ac:dyDescent="0.25">
      <c r="A1013" s="884">
        <v>1</v>
      </c>
      <c r="B1013" s="881"/>
      <c r="C1013" s="886" t="s">
        <v>2134</v>
      </c>
      <c r="D1013" s="887"/>
      <c r="E1013" s="259">
        <v>250</v>
      </c>
      <c r="F1013" s="251">
        <v>600</v>
      </c>
      <c r="G1013" s="98">
        <v>1200</v>
      </c>
      <c r="H1013" s="131">
        <v>1.4</v>
      </c>
      <c r="I1013" s="83">
        <v>350</v>
      </c>
      <c r="J1013" s="114">
        <v>720</v>
      </c>
      <c r="K1013" s="114"/>
      <c r="L1013" s="114">
        <v>720</v>
      </c>
      <c r="M1013" s="83">
        <f t="shared" si="51"/>
        <v>105.71428571428572</v>
      </c>
      <c r="N1013" s="83">
        <f t="shared" si="52"/>
        <v>0</v>
      </c>
      <c r="O1013" s="114">
        <v>720</v>
      </c>
      <c r="P1013" s="83">
        <f t="shared" si="50"/>
        <v>188</v>
      </c>
      <c r="Q1013" s="83"/>
      <c r="R1013" s="550"/>
    </row>
    <row r="1014" spans="1:18" s="258" customFormat="1" ht="42" customHeight="1" x14ac:dyDescent="0.25">
      <c r="A1014" s="884"/>
      <c r="B1014" s="881"/>
      <c r="C1014" s="503" t="s">
        <v>2135</v>
      </c>
      <c r="D1014" s="503" t="s">
        <v>2136</v>
      </c>
      <c r="E1014" s="259">
        <v>200</v>
      </c>
      <c r="F1014" s="251">
        <v>500</v>
      </c>
      <c r="G1014" s="98">
        <v>1000</v>
      </c>
      <c r="H1014" s="131">
        <v>1.4</v>
      </c>
      <c r="I1014" s="83">
        <v>280</v>
      </c>
      <c r="J1014" s="114">
        <v>600</v>
      </c>
      <c r="K1014" s="114"/>
      <c r="L1014" s="114">
        <v>600</v>
      </c>
      <c r="M1014" s="83">
        <f t="shared" si="51"/>
        <v>114.28571428571428</v>
      </c>
      <c r="N1014" s="83">
        <f t="shared" si="52"/>
        <v>0</v>
      </c>
      <c r="O1014" s="114">
        <v>600</v>
      </c>
      <c r="P1014" s="83">
        <f t="shared" si="50"/>
        <v>200</v>
      </c>
      <c r="Q1014" s="83"/>
      <c r="R1014" s="550"/>
    </row>
    <row r="1015" spans="1:18" s="258" customFormat="1" x14ac:dyDescent="0.25">
      <c r="A1015" s="884"/>
      <c r="B1015" s="881"/>
      <c r="C1015" s="503" t="s">
        <v>2136</v>
      </c>
      <c r="D1015" s="503" t="s">
        <v>2137</v>
      </c>
      <c r="E1015" s="259">
        <v>120</v>
      </c>
      <c r="F1015" s="251">
        <v>350</v>
      </c>
      <c r="G1015" s="98">
        <v>700</v>
      </c>
      <c r="H1015" s="131">
        <v>1.3</v>
      </c>
      <c r="I1015" s="83">
        <v>156</v>
      </c>
      <c r="J1015" s="114">
        <v>420</v>
      </c>
      <c r="K1015" s="114"/>
      <c r="L1015" s="114">
        <v>420</v>
      </c>
      <c r="M1015" s="83">
        <f t="shared" si="51"/>
        <v>169.23076923076923</v>
      </c>
      <c r="N1015" s="83">
        <f t="shared" si="52"/>
        <v>0</v>
      </c>
      <c r="O1015" s="114">
        <v>420</v>
      </c>
      <c r="P1015" s="83">
        <f t="shared" si="50"/>
        <v>250</v>
      </c>
      <c r="Q1015" s="83"/>
      <c r="R1015" s="550"/>
    </row>
    <row r="1016" spans="1:18" s="258" customFormat="1" ht="37.5" x14ac:dyDescent="0.25">
      <c r="A1016" s="884"/>
      <c r="B1016" s="881"/>
      <c r="C1016" s="503" t="s">
        <v>2138</v>
      </c>
      <c r="D1016" s="503" t="s">
        <v>2139</v>
      </c>
      <c r="E1016" s="259">
        <v>150</v>
      </c>
      <c r="F1016" s="251">
        <v>300</v>
      </c>
      <c r="G1016" s="98">
        <v>600</v>
      </c>
      <c r="H1016" s="131">
        <v>1.3</v>
      </c>
      <c r="I1016" s="83">
        <v>234</v>
      </c>
      <c r="J1016" s="114">
        <v>360</v>
      </c>
      <c r="K1016" s="114"/>
      <c r="L1016" s="114">
        <v>360</v>
      </c>
      <c r="M1016" s="83">
        <f t="shared" si="51"/>
        <v>53.846153846153847</v>
      </c>
      <c r="N1016" s="83">
        <f t="shared" si="52"/>
        <v>0</v>
      </c>
      <c r="O1016" s="114">
        <v>360</v>
      </c>
      <c r="P1016" s="83">
        <f t="shared" si="50"/>
        <v>140</v>
      </c>
      <c r="Q1016" s="83"/>
      <c r="R1016" s="550"/>
    </row>
    <row r="1017" spans="1:18" s="258" customFormat="1" x14ac:dyDescent="0.25">
      <c r="A1017" s="884"/>
      <c r="B1017" s="881"/>
      <c r="C1017" s="503" t="s">
        <v>2139</v>
      </c>
      <c r="D1017" s="503" t="s">
        <v>2140</v>
      </c>
      <c r="E1017" s="259">
        <v>80</v>
      </c>
      <c r="F1017" s="251">
        <v>200</v>
      </c>
      <c r="G1017" s="98">
        <v>400</v>
      </c>
      <c r="H1017" s="131">
        <v>1.3</v>
      </c>
      <c r="I1017" s="83">
        <v>104</v>
      </c>
      <c r="J1017" s="114">
        <v>240</v>
      </c>
      <c r="K1017" s="114"/>
      <c r="L1017" s="114">
        <v>240</v>
      </c>
      <c r="M1017" s="83">
        <f t="shared" si="51"/>
        <v>130.76923076923077</v>
      </c>
      <c r="N1017" s="83">
        <f t="shared" si="52"/>
        <v>0</v>
      </c>
      <c r="O1017" s="114">
        <v>240</v>
      </c>
      <c r="P1017" s="83">
        <f t="shared" si="50"/>
        <v>200</v>
      </c>
      <c r="Q1017" s="83"/>
      <c r="R1017" s="550"/>
    </row>
    <row r="1018" spans="1:18" s="258" customFormat="1" x14ac:dyDescent="0.25">
      <c r="A1018" s="884"/>
      <c r="B1018" s="881"/>
      <c r="C1018" s="503" t="s">
        <v>2136</v>
      </c>
      <c r="D1018" s="503" t="s">
        <v>2141</v>
      </c>
      <c r="E1018" s="259"/>
      <c r="F1018" s="251">
        <v>500</v>
      </c>
      <c r="G1018" s="98">
        <v>1000</v>
      </c>
      <c r="H1018" s="131"/>
      <c r="I1018" s="83"/>
      <c r="J1018" s="114">
        <v>600</v>
      </c>
      <c r="K1018" s="114"/>
      <c r="L1018" s="114">
        <v>600</v>
      </c>
      <c r="M1018" s="83"/>
      <c r="N1018" s="83">
        <f t="shared" si="52"/>
        <v>0</v>
      </c>
      <c r="O1018" s="114">
        <v>600</v>
      </c>
      <c r="P1018" s="83"/>
      <c r="Q1018" s="83"/>
      <c r="R1018" s="554"/>
    </row>
    <row r="1019" spans="1:18" s="258" customFormat="1" ht="37.5" x14ac:dyDescent="0.25">
      <c r="A1019" s="884"/>
      <c r="B1019" s="881"/>
      <c r="C1019" s="503" t="s">
        <v>2142</v>
      </c>
      <c r="D1019" s="503" t="s">
        <v>2143</v>
      </c>
      <c r="E1019" s="259"/>
      <c r="F1019" s="251">
        <v>200</v>
      </c>
      <c r="G1019" s="98">
        <v>400</v>
      </c>
      <c r="H1019" s="131"/>
      <c r="I1019" s="83"/>
      <c r="J1019" s="114">
        <v>240</v>
      </c>
      <c r="K1019" s="114"/>
      <c r="L1019" s="114">
        <v>240</v>
      </c>
      <c r="M1019" s="83"/>
      <c r="N1019" s="83">
        <f t="shared" si="52"/>
        <v>0</v>
      </c>
      <c r="O1019" s="114">
        <v>240</v>
      </c>
      <c r="P1019" s="83"/>
      <c r="Q1019" s="83"/>
      <c r="R1019" s="554"/>
    </row>
    <row r="1020" spans="1:18" s="258" customFormat="1" ht="37.5" x14ac:dyDescent="0.25">
      <c r="A1020" s="885"/>
      <c r="B1020" s="882"/>
      <c r="C1020" s="503" t="s">
        <v>2143</v>
      </c>
      <c r="D1020" s="503" t="s">
        <v>2144</v>
      </c>
      <c r="E1020" s="259"/>
      <c r="F1020" s="251">
        <v>150</v>
      </c>
      <c r="G1020" s="98">
        <v>300</v>
      </c>
      <c r="H1020" s="131"/>
      <c r="I1020" s="83"/>
      <c r="J1020" s="114">
        <v>180</v>
      </c>
      <c r="K1020" s="114"/>
      <c r="L1020" s="114">
        <v>180</v>
      </c>
      <c r="M1020" s="83"/>
      <c r="N1020" s="83">
        <f t="shared" si="52"/>
        <v>0</v>
      </c>
      <c r="O1020" s="114">
        <v>180</v>
      </c>
      <c r="P1020" s="83"/>
      <c r="Q1020" s="83"/>
      <c r="R1020" s="554"/>
    </row>
    <row r="1021" spans="1:18" s="258" customFormat="1" ht="27.75" customHeight="1" x14ac:dyDescent="0.25">
      <c r="A1021" s="500">
        <v>2</v>
      </c>
      <c r="B1021" s="886" t="s">
        <v>2145</v>
      </c>
      <c r="C1021" s="890"/>
      <c r="D1021" s="887"/>
      <c r="E1021" s="259"/>
      <c r="F1021" s="251">
        <v>200</v>
      </c>
      <c r="G1021" s="98">
        <v>400</v>
      </c>
      <c r="H1021" s="131"/>
      <c r="I1021" s="83"/>
      <c r="J1021" s="114">
        <v>240</v>
      </c>
      <c r="K1021" s="114"/>
      <c r="L1021" s="114">
        <v>240</v>
      </c>
      <c r="M1021" s="83"/>
      <c r="N1021" s="83">
        <f t="shared" si="52"/>
        <v>0</v>
      </c>
      <c r="O1021" s="114">
        <v>240</v>
      </c>
      <c r="P1021" s="83"/>
      <c r="Q1021" s="83"/>
      <c r="R1021" s="554"/>
    </row>
    <row r="1022" spans="1:18" s="258" customFormat="1" ht="27.75" customHeight="1" x14ac:dyDescent="0.25">
      <c r="A1022" s="500">
        <v>3</v>
      </c>
      <c r="B1022" s="886" t="s">
        <v>474</v>
      </c>
      <c r="C1022" s="890"/>
      <c r="D1022" s="887"/>
      <c r="E1022" s="259">
        <v>80</v>
      </c>
      <c r="F1022" s="251">
        <v>200</v>
      </c>
      <c r="G1022" s="98">
        <v>400</v>
      </c>
      <c r="H1022" s="131">
        <v>1.3</v>
      </c>
      <c r="I1022" s="83">
        <v>104</v>
      </c>
      <c r="J1022" s="114">
        <v>240</v>
      </c>
      <c r="K1022" s="114"/>
      <c r="L1022" s="114">
        <v>240</v>
      </c>
      <c r="M1022" s="83">
        <f t="shared" si="51"/>
        <v>130.76923076923077</v>
      </c>
      <c r="N1022" s="83">
        <f t="shared" si="52"/>
        <v>0</v>
      </c>
      <c r="O1022" s="114">
        <v>80</v>
      </c>
      <c r="P1022" s="83">
        <f t="shared" si="50"/>
        <v>0</v>
      </c>
      <c r="Q1022" s="83"/>
      <c r="R1022" s="550"/>
    </row>
    <row r="1023" spans="1:18" s="258" customFormat="1" ht="27.75" customHeight="1" x14ac:dyDescent="0.25">
      <c r="A1023" s="500">
        <v>4</v>
      </c>
      <c r="B1023" s="886" t="s">
        <v>2146</v>
      </c>
      <c r="C1023" s="890"/>
      <c r="D1023" s="887"/>
      <c r="E1023" s="259"/>
      <c r="F1023" s="251">
        <v>175</v>
      </c>
      <c r="G1023" s="98">
        <v>350</v>
      </c>
      <c r="H1023" s="131"/>
      <c r="I1023" s="83"/>
      <c r="J1023" s="114">
        <v>210</v>
      </c>
      <c r="K1023" s="114"/>
      <c r="L1023" s="114">
        <v>210</v>
      </c>
      <c r="M1023" s="83"/>
      <c r="N1023" s="83">
        <f t="shared" si="52"/>
        <v>0</v>
      </c>
      <c r="O1023" s="114">
        <v>80</v>
      </c>
      <c r="P1023" s="83"/>
      <c r="Q1023" s="83"/>
      <c r="R1023" s="554"/>
    </row>
    <row r="1024" spans="1:18" s="258" customFormat="1" ht="27.75" customHeight="1" x14ac:dyDescent="0.25">
      <c r="A1024" s="500">
        <v>5</v>
      </c>
      <c r="B1024" s="886" t="s">
        <v>2147</v>
      </c>
      <c r="C1024" s="890"/>
      <c r="D1024" s="887"/>
      <c r="E1024" s="259">
        <v>60</v>
      </c>
      <c r="F1024" s="251">
        <v>150</v>
      </c>
      <c r="G1024" s="98">
        <v>300</v>
      </c>
      <c r="H1024" s="131">
        <v>1.3</v>
      </c>
      <c r="I1024" s="83">
        <v>78</v>
      </c>
      <c r="J1024" s="114">
        <v>180</v>
      </c>
      <c r="K1024" s="114"/>
      <c r="L1024" s="114">
        <v>180</v>
      </c>
      <c r="M1024" s="83">
        <f t="shared" si="51"/>
        <v>130.76923076923077</v>
      </c>
      <c r="N1024" s="83">
        <f t="shared" si="52"/>
        <v>0</v>
      </c>
      <c r="O1024" s="114">
        <v>60</v>
      </c>
      <c r="P1024" s="83">
        <f t="shared" si="50"/>
        <v>0</v>
      </c>
      <c r="Q1024" s="83"/>
      <c r="R1024" s="550"/>
    </row>
    <row r="1025" spans="1:18" s="258" customFormat="1" ht="27.75" customHeight="1" x14ac:dyDescent="0.25">
      <c r="A1025" s="500">
        <v>6</v>
      </c>
      <c r="B1025" s="886" t="s">
        <v>477</v>
      </c>
      <c r="C1025" s="890"/>
      <c r="D1025" s="887"/>
      <c r="E1025" s="259">
        <v>50</v>
      </c>
      <c r="F1025" s="251">
        <v>125</v>
      </c>
      <c r="G1025" s="98">
        <v>250</v>
      </c>
      <c r="H1025" s="131">
        <v>1.3</v>
      </c>
      <c r="I1025" s="83">
        <v>65</v>
      </c>
      <c r="J1025" s="114">
        <v>150</v>
      </c>
      <c r="K1025" s="114"/>
      <c r="L1025" s="114">
        <v>150</v>
      </c>
      <c r="M1025" s="83">
        <f t="shared" si="51"/>
        <v>130.76923076923077</v>
      </c>
      <c r="N1025" s="83">
        <f t="shared" si="52"/>
        <v>0</v>
      </c>
      <c r="O1025" s="114">
        <v>50</v>
      </c>
      <c r="P1025" s="83">
        <f t="shared" si="50"/>
        <v>0</v>
      </c>
      <c r="Q1025" s="83"/>
      <c r="R1025" s="550"/>
    </row>
    <row r="1026" spans="1:18" s="258" customFormat="1" ht="27.75" customHeight="1" x14ac:dyDescent="0.25">
      <c r="A1026" s="504" t="s">
        <v>463</v>
      </c>
      <c r="B1026" s="517" t="s">
        <v>464</v>
      </c>
      <c r="C1026" s="517"/>
      <c r="D1026" s="517"/>
      <c r="E1026" s="247"/>
      <c r="F1026" s="251">
        <v>0</v>
      </c>
      <c r="G1026" s="192"/>
      <c r="H1026" s="261"/>
      <c r="I1026" s="83"/>
      <c r="J1026" s="114"/>
      <c r="K1026" s="114"/>
      <c r="L1026" s="120"/>
      <c r="M1026" s="83"/>
      <c r="N1026" s="83"/>
      <c r="O1026" s="120"/>
      <c r="P1026" s="83"/>
      <c r="Q1026" s="83"/>
      <c r="R1026" s="517"/>
    </row>
    <row r="1027" spans="1:18" s="258" customFormat="1" ht="37.5" x14ac:dyDescent="0.25">
      <c r="A1027" s="901">
        <v>1</v>
      </c>
      <c r="B1027" s="900" t="s">
        <v>358</v>
      </c>
      <c r="C1027" s="701" t="s">
        <v>3199</v>
      </c>
      <c r="D1027" s="503" t="s">
        <v>303</v>
      </c>
      <c r="E1027" s="259"/>
      <c r="F1027" s="251"/>
      <c r="G1027" s="98"/>
      <c r="H1027" s="131"/>
      <c r="I1027" s="83"/>
      <c r="J1027" s="114"/>
      <c r="K1027" s="114"/>
      <c r="L1027" s="120"/>
      <c r="M1027" s="83"/>
      <c r="N1027" s="83"/>
      <c r="O1027" s="120"/>
      <c r="P1027" s="83"/>
      <c r="Q1027" s="83"/>
      <c r="R1027" s="550"/>
    </row>
    <row r="1028" spans="1:18" s="258" customFormat="1" x14ac:dyDescent="0.25">
      <c r="A1028" s="901"/>
      <c r="B1028" s="900"/>
      <c r="C1028" s="512"/>
      <c r="D1028" s="521" t="s">
        <v>39</v>
      </c>
      <c r="E1028" s="259">
        <v>300</v>
      </c>
      <c r="F1028" s="251">
        <v>1000</v>
      </c>
      <c r="G1028" s="98">
        <v>2000</v>
      </c>
      <c r="H1028" s="131">
        <v>1.2</v>
      </c>
      <c r="I1028" s="83">
        <v>360</v>
      </c>
      <c r="J1028" s="114">
        <v>1200</v>
      </c>
      <c r="K1028" s="114"/>
      <c r="L1028" s="120">
        <v>1200</v>
      </c>
      <c r="M1028" s="83">
        <f t="shared" si="51"/>
        <v>233.33333333333334</v>
      </c>
      <c r="N1028" s="83">
        <f t="shared" si="52"/>
        <v>0</v>
      </c>
      <c r="O1028" s="120">
        <v>1200</v>
      </c>
      <c r="P1028" s="83">
        <f t="shared" si="50"/>
        <v>300</v>
      </c>
      <c r="Q1028" s="83"/>
      <c r="R1028" s="550"/>
    </row>
    <row r="1029" spans="1:18" s="258" customFormat="1" x14ac:dyDescent="0.25">
      <c r="A1029" s="901"/>
      <c r="B1029" s="900"/>
      <c r="C1029" s="512"/>
      <c r="D1029" s="521" t="s">
        <v>40</v>
      </c>
      <c r="E1029" s="259"/>
      <c r="F1029" s="251">
        <v>1000</v>
      </c>
      <c r="G1029" s="98">
        <v>2000</v>
      </c>
      <c r="H1029" s="131">
        <v>1.2</v>
      </c>
      <c r="I1029" s="83">
        <v>360</v>
      </c>
      <c r="J1029" s="114">
        <v>1200</v>
      </c>
      <c r="K1029" s="114"/>
      <c r="L1029" s="120">
        <v>800</v>
      </c>
      <c r="M1029" s="83">
        <f t="shared" si="51"/>
        <v>122.22222222222223</v>
      </c>
      <c r="N1029" s="83">
        <f t="shared" si="52"/>
        <v>-33.333333333333329</v>
      </c>
      <c r="O1029" s="120">
        <v>700</v>
      </c>
      <c r="P1029" s="83"/>
      <c r="Q1029" s="83"/>
      <c r="R1029" s="550"/>
    </row>
    <row r="1030" spans="1:18" s="258" customFormat="1" ht="37.5" x14ac:dyDescent="0.25">
      <c r="A1030" s="901"/>
      <c r="B1030" s="900"/>
      <c r="C1030" s="503" t="s">
        <v>303</v>
      </c>
      <c r="D1030" s="503" t="s">
        <v>465</v>
      </c>
      <c r="E1030" s="259"/>
      <c r="F1030" s="251"/>
      <c r="G1030" s="98"/>
      <c r="H1030" s="131"/>
      <c r="I1030" s="83"/>
      <c r="J1030" s="114"/>
      <c r="K1030" s="114"/>
      <c r="L1030" s="120"/>
      <c r="M1030" s="83"/>
      <c r="N1030" s="83"/>
      <c r="O1030" s="120"/>
      <c r="P1030" s="83"/>
      <c r="Q1030" s="83"/>
      <c r="R1030" s="550"/>
    </row>
    <row r="1031" spans="1:18" s="258" customFormat="1" x14ac:dyDescent="0.25">
      <c r="A1031" s="901"/>
      <c r="B1031" s="900"/>
      <c r="C1031" s="512"/>
      <c r="D1031" s="521" t="s">
        <v>39</v>
      </c>
      <c r="E1031" s="259">
        <v>200</v>
      </c>
      <c r="F1031" s="251">
        <v>750</v>
      </c>
      <c r="G1031" s="98">
        <v>1500</v>
      </c>
      <c r="H1031" s="131">
        <v>1.9</v>
      </c>
      <c r="I1031" s="83">
        <v>380</v>
      </c>
      <c r="J1031" s="114">
        <v>900</v>
      </c>
      <c r="K1031" s="114"/>
      <c r="L1031" s="120">
        <v>900</v>
      </c>
      <c r="M1031" s="83">
        <f t="shared" si="51"/>
        <v>136.84210526315789</v>
      </c>
      <c r="N1031" s="83">
        <f t="shared" si="52"/>
        <v>0</v>
      </c>
      <c r="O1031" s="120">
        <v>900</v>
      </c>
      <c r="P1031" s="83">
        <f t="shared" si="50"/>
        <v>350</v>
      </c>
      <c r="Q1031" s="83"/>
      <c r="R1031" s="550"/>
    </row>
    <row r="1032" spans="1:18" s="258" customFormat="1" x14ac:dyDescent="0.25">
      <c r="A1032" s="901"/>
      <c r="B1032" s="900"/>
      <c r="C1032" s="512"/>
      <c r="D1032" s="521" t="s">
        <v>40</v>
      </c>
      <c r="E1032" s="259"/>
      <c r="F1032" s="251">
        <v>750</v>
      </c>
      <c r="G1032" s="98">
        <v>1500</v>
      </c>
      <c r="H1032" s="131">
        <v>1.9</v>
      </c>
      <c r="I1032" s="83">
        <v>380</v>
      </c>
      <c r="J1032" s="114">
        <v>900</v>
      </c>
      <c r="K1032" s="114"/>
      <c r="L1032" s="120">
        <v>600</v>
      </c>
      <c r="M1032" s="83">
        <f t="shared" si="51"/>
        <v>57.894736842105267</v>
      </c>
      <c r="N1032" s="83">
        <f t="shared" si="52"/>
        <v>-33.333333333333329</v>
      </c>
      <c r="O1032" s="120">
        <v>400</v>
      </c>
      <c r="P1032" s="83"/>
      <c r="Q1032" s="83"/>
      <c r="R1032" s="550"/>
    </row>
    <row r="1033" spans="1:18" s="258" customFormat="1" x14ac:dyDescent="0.25">
      <c r="A1033" s="901"/>
      <c r="B1033" s="900"/>
      <c r="C1033" s="503" t="s">
        <v>465</v>
      </c>
      <c r="D1033" s="503" t="s">
        <v>466</v>
      </c>
      <c r="E1033" s="259">
        <v>250</v>
      </c>
      <c r="F1033" s="251">
        <v>850</v>
      </c>
      <c r="G1033" s="98">
        <v>1700</v>
      </c>
      <c r="H1033" s="131">
        <v>1.6</v>
      </c>
      <c r="I1033" s="83">
        <v>400</v>
      </c>
      <c r="J1033" s="114">
        <v>1100</v>
      </c>
      <c r="K1033" s="114"/>
      <c r="L1033" s="114">
        <v>1100</v>
      </c>
      <c r="M1033" s="83">
        <f t="shared" si="51"/>
        <v>175</v>
      </c>
      <c r="N1033" s="83">
        <f t="shared" si="52"/>
        <v>0</v>
      </c>
      <c r="O1033" s="114">
        <v>1100</v>
      </c>
      <c r="P1033" s="83">
        <f t="shared" si="50"/>
        <v>340</v>
      </c>
      <c r="Q1033" s="83"/>
      <c r="R1033" s="550"/>
    </row>
    <row r="1034" spans="1:18" s="258" customFormat="1" x14ac:dyDescent="0.25">
      <c r="A1034" s="901"/>
      <c r="B1034" s="900" t="s">
        <v>358</v>
      </c>
      <c r="C1034" s="503" t="s">
        <v>466</v>
      </c>
      <c r="D1034" s="503" t="s">
        <v>467</v>
      </c>
      <c r="E1034" s="259">
        <v>600</v>
      </c>
      <c r="F1034" s="251">
        <v>1500</v>
      </c>
      <c r="G1034" s="98">
        <v>3000</v>
      </c>
      <c r="H1034" s="131">
        <v>2.1</v>
      </c>
      <c r="I1034" s="83">
        <v>1260</v>
      </c>
      <c r="J1034" s="114">
        <v>1800</v>
      </c>
      <c r="K1034" s="114"/>
      <c r="L1034" s="114">
        <v>1800</v>
      </c>
      <c r="M1034" s="83">
        <f t="shared" si="51"/>
        <v>42.857142857142854</v>
      </c>
      <c r="N1034" s="83">
        <f t="shared" si="52"/>
        <v>0</v>
      </c>
      <c r="O1034" s="114">
        <v>1800</v>
      </c>
      <c r="P1034" s="83">
        <f t="shared" si="50"/>
        <v>200</v>
      </c>
      <c r="Q1034" s="83"/>
      <c r="R1034" s="550"/>
    </row>
    <row r="1035" spans="1:18" s="258" customFormat="1" x14ac:dyDescent="0.25">
      <c r="A1035" s="901"/>
      <c r="B1035" s="900"/>
      <c r="C1035" s="503" t="s">
        <v>467</v>
      </c>
      <c r="D1035" s="503" t="s">
        <v>468</v>
      </c>
      <c r="E1035" s="259">
        <v>400</v>
      </c>
      <c r="F1035" s="251">
        <v>1150</v>
      </c>
      <c r="G1035" s="98">
        <v>2300</v>
      </c>
      <c r="H1035" s="131">
        <v>1.5</v>
      </c>
      <c r="I1035" s="83">
        <v>600</v>
      </c>
      <c r="J1035" s="114">
        <v>1380</v>
      </c>
      <c r="K1035" s="114"/>
      <c r="L1035" s="114">
        <v>1380</v>
      </c>
      <c r="M1035" s="83">
        <f t="shared" si="51"/>
        <v>130</v>
      </c>
      <c r="N1035" s="83">
        <f t="shared" si="52"/>
        <v>0</v>
      </c>
      <c r="O1035" s="114">
        <v>1380</v>
      </c>
      <c r="P1035" s="83">
        <f t="shared" si="50"/>
        <v>245.00000000000003</v>
      </c>
      <c r="Q1035" s="83"/>
      <c r="R1035" s="550"/>
    </row>
    <row r="1036" spans="1:18" s="258" customFormat="1" x14ac:dyDescent="0.25">
      <c r="A1036" s="901"/>
      <c r="B1036" s="900"/>
      <c r="C1036" s="503" t="s">
        <v>468</v>
      </c>
      <c r="D1036" s="503" t="s">
        <v>469</v>
      </c>
      <c r="E1036" s="259">
        <v>250</v>
      </c>
      <c r="F1036" s="251">
        <v>425</v>
      </c>
      <c r="G1036" s="98">
        <v>850</v>
      </c>
      <c r="H1036" s="131">
        <v>1.5</v>
      </c>
      <c r="I1036" s="83">
        <v>375</v>
      </c>
      <c r="J1036" s="114">
        <v>510</v>
      </c>
      <c r="K1036" s="114"/>
      <c r="L1036" s="114">
        <v>510</v>
      </c>
      <c r="M1036" s="83">
        <f t="shared" si="51"/>
        <v>36</v>
      </c>
      <c r="N1036" s="83">
        <f t="shared" si="52"/>
        <v>0</v>
      </c>
      <c r="O1036" s="114">
        <v>510</v>
      </c>
      <c r="P1036" s="83">
        <f t="shared" ref="P1036:P1099" si="53">(O1036-E1036)/E1036*100</f>
        <v>104</v>
      </c>
      <c r="Q1036" s="83"/>
      <c r="R1036" s="550"/>
    </row>
    <row r="1037" spans="1:18" s="258" customFormat="1" x14ac:dyDescent="0.25">
      <c r="A1037" s="901"/>
      <c r="B1037" s="900"/>
      <c r="C1037" s="503" t="s">
        <v>469</v>
      </c>
      <c r="D1037" s="503" t="s">
        <v>470</v>
      </c>
      <c r="E1037" s="259"/>
      <c r="F1037" s="251">
        <v>0</v>
      </c>
      <c r="G1037" s="98"/>
      <c r="H1037" s="131"/>
      <c r="I1037" s="83"/>
      <c r="J1037" s="114"/>
      <c r="K1037" s="114"/>
      <c r="L1037" s="120"/>
      <c r="M1037" s="83"/>
      <c r="N1037" s="83"/>
      <c r="O1037" s="120"/>
      <c r="P1037" s="83"/>
      <c r="Q1037" s="83"/>
      <c r="R1037" s="550"/>
    </row>
    <row r="1038" spans="1:18" s="258" customFormat="1" ht="37.5" x14ac:dyDescent="0.25">
      <c r="A1038" s="500">
        <v>2</v>
      </c>
      <c r="B1038" s="503" t="s">
        <v>471</v>
      </c>
      <c r="C1038" s="503" t="s">
        <v>382</v>
      </c>
      <c r="D1038" s="503" t="s">
        <v>472</v>
      </c>
      <c r="E1038" s="259">
        <v>200</v>
      </c>
      <c r="F1038" s="251">
        <v>275</v>
      </c>
      <c r="G1038" s="98">
        <v>550</v>
      </c>
      <c r="H1038" s="131">
        <v>1.2</v>
      </c>
      <c r="I1038" s="83">
        <v>240</v>
      </c>
      <c r="J1038" s="114">
        <v>330</v>
      </c>
      <c r="K1038" s="114"/>
      <c r="L1038" s="114">
        <v>330</v>
      </c>
      <c r="M1038" s="83">
        <f t="shared" si="51"/>
        <v>37.5</v>
      </c>
      <c r="N1038" s="83">
        <f t="shared" si="52"/>
        <v>0</v>
      </c>
      <c r="O1038" s="114">
        <v>330</v>
      </c>
      <c r="P1038" s="83">
        <f t="shared" si="53"/>
        <v>65</v>
      </c>
      <c r="Q1038" s="83"/>
      <c r="R1038" s="550"/>
    </row>
    <row r="1039" spans="1:18" s="258" customFormat="1" x14ac:dyDescent="0.25">
      <c r="A1039" s="500">
        <v>3</v>
      </c>
      <c r="B1039" s="886" t="s">
        <v>473</v>
      </c>
      <c r="C1039" s="890"/>
      <c r="D1039" s="887"/>
      <c r="E1039" s="259">
        <v>200</v>
      </c>
      <c r="F1039" s="251">
        <v>275</v>
      </c>
      <c r="G1039" s="98">
        <v>550</v>
      </c>
      <c r="H1039" s="131">
        <v>1.2</v>
      </c>
      <c r="I1039" s="83">
        <v>240</v>
      </c>
      <c r="J1039" s="114">
        <v>330</v>
      </c>
      <c r="K1039" s="114"/>
      <c r="L1039" s="114">
        <v>330</v>
      </c>
      <c r="M1039" s="83">
        <f t="shared" si="51"/>
        <v>37.5</v>
      </c>
      <c r="N1039" s="83">
        <f t="shared" si="52"/>
        <v>0</v>
      </c>
      <c r="O1039" s="259">
        <v>200</v>
      </c>
      <c r="P1039" s="83">
        <f t="shared" si="53"/>
        <v>0</v>
      </c>
      <c r="Q1039" s="83"/>
      <c r="R1039" s="550"/>
    </row>
    <row r="1040" spans="1:18" s="258" customFormat="1" x14ac:dyDescent="0.25">
      <c r="A1040" s="500">
        <v>4</v>
      </c>
      <c r="B1040" s="886" t="s">
        <v>474</v>
      </c>
      <c r="C1040" s="890"/>
      <c r="D1040" s="887"/>
      <c r="E1040" s="259">
        <v>150</v>
      </c>
      <c r="F1040" s="251">
        <v>200</v>
      </c>
      <c r="G1040" s="98">
        <v>400</v>
      </c>
      <c r="H1040" s="131">
        <v>1.5</v>
      </c>
      <c r="I1040" s="83">
        <v>225</v>
      </c>
      <c r="J1040" s="114">
        <v>240</v>
      </c>
      <c r="K1040" s="114"/>
      <c r="L1040" s="114">
        <v>240</v>
      </c>
      <c r="M1040" s="83">
        <f t="shared" si="51"/>
        <v>6.666666666666667</v>
      </c>
      <c r="N1040" s="83">
        <f t="shared" si="52"/>
        <v>0</v>
      </c>
      <c r="O1040" s="259">
        <v>150</v>
      </c>
      <c r="P1040" s="83">
        <f t="shared" si="53"/>
        <v>0</v>
      </c>
      <c r="Q1040" s="83"/>
      <c r="R1040" s="550"/>
    </row>
    <row r="1041" spans="1:18" s="258" customFormat="1" x14ac:dyDescent="0.25">
      <c r="A1041" s="500">
        <v>5</v>
      </c>
      <c r="B1041" s="886" t="s">
        <v>475</v>
      </c>
      <c r="C1041" s="890"/>
      <c r="D1041" s="887"/>
      <c r="E1041" s="259">
        <v>100</v>
      </c>
      <c r="F1041" s="251">
        <v>150</v>
      </c>
      <c r="G1041" s="98">
        <v>300</v>
      </c>
      <c r="H1041" s="131">
        <v>1.6</v>
      </c>
      <c r="I1041" s="83">
        <v>160</v>
      </c>
      <c r="J1041" s="114">
        <v>180</v>
      </c>
      <c r="K1041" s="114"/>
      <c r="L1041" s="114">
        <v>180</v>
      </c>
      <c r="M1041" s="83">
        <f t="shared" si="51"/>
        <v>12.5</v>
      </c>
      <c r="N1041" s="83">
        <f t="shared" si="52"/>
        <v>0</v>
      </c>
      <c r="O1041" s="259">
        <v>100</v>
      </c>
      <c r="P1041" s="83">
        <f t="shared" si="53"/>
        <v>0</v>
      </c>
      <c r="Q1041" s="83"/>
      <c r="R1041" s="550"/>
    </row>
    <row r="1042" spans="1:18" s="258" customFormat="1" x14ac:dyDescent="0.25">
      <c r="A1042" s="500">
        <v>6</v>
      </c>
      <c r="B1042" s="886" t="s">
        <v>476</v>
      </c>
      <c r="C1042" s="890"/>
      <c r="D1042" s="887"/>
      <c r="E1042" s="259">
        <v>80</v>
      </c>
      <c r="F1042" s="251">
        <v>125</v>
      </c>
      <c r="G1042" s="98">
        <v>250</v>
      </c>
      <c r="H1042" s="131">
        <v>1.2</v>
      </c>
      <c r="I1042" s="83">
        <v>96</v>
      </c>
      <c r="J1042" s="114">
        <v>150</v>
      </c>
      <c r="K1042" s="114"/>
      <c r="L1042" s="114">
        <v>150</v>
      </c>
      <c r="M1042" s="83">
        <f t="shared" ref="M1042:M1105" si="54">(L1042-I1042)/I1042*100</f>
        <v>56.25</v>
      </c>
      <c r="N1042" s="83">
        <f t="shared" si="52"/>
        <v>0</v>
      </c>
      <c r="O1042" s="259">
        <v>80</v>
      </c>
      <c r="P1042" s="83">
        <f t="shared" si="53"/>
        <v>0</v>
      </c>
      <c r="Q1042" s="83"/>
      <c r="R1042" s="550"/>
    </row>
    <row r="1043" spans="1:18" s="258" customFormat="1" x14ac:dyDescent="0.25">
      <c r="A1043" s="500">
        <v>7</v>
      </c>
      <c r="B1043" s="886" t="s">
        <v>477</v>
      </c>
      <c r="C1043" s="890"/>
      <c r="D1043" s="887"/>
      <c r="E1043" s="259">
        <v>50</v>
      </c>
      <c r="F1043" s="251">
        <v>90</v>
      </c>
      <c r="G1043" s="98">
        <v>180</v>
      </c>
      <c r="H1043" s="131">
        <v>1.2</v>
      </c>
      <c r="I1043" s="83">
        <v>60</v>
      </c>
      <c r="J1043" s="114">
        <v>110</v>
      </c>
      <c r="K1043" s="114"/>
      <c r="L1043" s="114">
        <v>110</v>
      </c>
      <c r="M1043" s="83">
        <f t="shared" si="54"/>
        <v>83.333333333333343</v>
      </c>
      <c r="N1043" s="83">
        <f t="shared" ref="N1043:N1106" si="55">(L1043-J1043)/J1043*100</f>
        <v>0</v>
      </c>
      <c r="O1043" s="259">
        <v>50</v>
      </c>
      <c r="P1043" s="83">
        <f t="shared" si="53"/>
        <v>0</v>
      </c>
      <c r="Q1043" s="83"/>
      <c r="R1043" s="550"/>
    </row>
    <row r="1044" spans="1:18" s="258" customFormat="1" ht="26.25" customHeight="1" x14ac:dyDescent="0.25">
      <c r="A1044" s="108" t="s">
        <v>2083</v>
      </c>
      <c r="B1044" s="520" t="s">
        <v>2148</v>
      </c>
      <c r="C1044" s="520"/>
      <c r="D1044" s="520"/>
      <c r="E1044" s="248"/>
      <c r="F1044" s="251">
        <v>0</v>
      </c>
      <c r="G1044" s="114"/>
      <c r="H1044" s="189"/>
      <c r="I1044" s="262"/>
      <c r="J1044" s="114"/>
      <c r="K1044" s="114"/>
      <c r="L1044" s="114"/>
      <c r="M1044" s="83"/>
      <c r="N1044" s="83"/>
      <c r="O1044" s="114"/>
      <c r="P1044" s="83"/>
      <c r="Q1044" s="83"/>
      <c r="R1044" s="550"/>
    </row>
    <row r="1045" spans="1:18" s="258" customFormat="1" ht="25.5" customHeight="1" x14ac:dyDescent="0.25">
      <c r="A1045" s="514">
        <v>1</v>
      </c>
      <c r="B1045" s="919" t="s">
        <v>2149</v>
      </c>
      <c r="C1045" s="920"/>
      <c r="D1045" s="921"/>
      <c r="E1045" s="250">
        <v>120</v>
      </c>
      <c r="F1045" s="251">
        <v>300</v>
      </c>
      <c r="G1045" s="189">
        <v>600</v>
      </c>
      <c r="H1045" s="117">
        <v>1.1000000000000001</v>
      </c>
      <c r="I1045" s="189">
        <v>132</v>
      </c>
      <c r="J1045" s="114">
        <v>360</v>
      </c>
      <c r="K1045" s="114"/>
      <c r="L1045" s="114">
        <v>360</v>
      </c>
      <c r="M1045" s="83">
        <f t="shared" si="54"/>
        <v>172.72727272727272</v>
      </c>
      <c r="N1045" s="83">
        <f t="shared" si="55"/>
        <v>0</v>
      </c>
      <c r="O1045" s="114">
        <v>360</v>
      </c>
      <c r="P1045" s="83">
        <f t="shared" si="53"/>
        <v>200</v>
      </c>
      <c r="Q1045" s="83"/>
      <c r="R1045" s="550"/>
    </row>
    <row r="1046" spans="1:18" s="258" customFormat="1" ht="18.75" customHeight="1" x14ac:dyDescent="0.25">
      <c r="A1046" s="897">
        <v>2</v>
      </c>
      <c r="B1046" s="894" t="s">
        <v>2150</v>
      </c>
      <c r="C1046" s="511" t="s">
        <v>2151</v>
      </c>
      <c r="D1046" s="511" t="s">
        <v>2152</v>
      </c>
      <c r="E1046" s="250">
        <v>100</v>
      </c>
      <c r="F1046" s="251">
        <v>200</v>
      </c>
      <c r="G1046" s="189">
        <v>400</v>
      </c>
      <c r="H1046" s="117">
        <v>1.1000000000000001</v>
      </c>
      <c r="I1046" s="189">
        <v>110.00000000000001</v>
      </c>
      <c r="J1046" s="114">
        <v>240</v>
      </c>
      <c r="K1046" s="114"/>
      <c r="L1046" s="114">
        <v>240</v>
      </c>
      <c r="M1046" s="83">
        <f t="shared" si="54"/>
        <v>118.18181818181816</v>
      </c>
      <c r="N1046" s="83">
        <f t="shared" si="55"/>
        <v>0</v>
      </c>
      <c r="O1046" s="114">
        <v>240</v>
      </c>
      <c r="P1046" s="83">
        <f t="shared" si="53"/>
        <v>140</v>
      </c>
      <c r="Q1046" s="83"/>
      <c r="R1046" s="550"/>
    </row>
    <row r="1047" spans="1:18" s="258" customFormat="1" ht="37.5" x14ac:dyDescent="0.25">
      <c r="A1047" s="899"/>
      <c r="B1047" s="896"/>
      <c r="C1047" s="511" t="s">
        <v>2152</v>
      </c>
      <c r="D1047" s="511" t="s">
        <v>2153</v>
      </c>
      <c r="E1047" s="250">
        <v>70</v>
      </c>
      <c r="F1047" s="251">
        <v>100</v>
      </c>
      <c r="G1047" s="189">
        <v>200</v>
      </c>
      <c r="H1047" s="117">
        <v>1.1000000000000001</v>
      </c>
      <c r="I1047" s="189">
        <v>77</v>
      </c>
      <c r="J1047" s="114">
        <v>120</v>
      </c>
      <c r="K1047" s="114"/>
      <c r="L1047" s="114">
        <v>120</v>
      </c>
      <c r="M1047" s="83">
        <f t="shared" si="54"/>
        <v>55.844155844155843</v>
      </c>
      <c r="N1047" s="83">
        <f t="shared" si="55"/>
        <v>0</v>
      </c>
      <c r="O1047" s="114">
        <v>120</v>
      </c>
      <c r="P1047" s="83">
        <f t="shared" si="53"/>
        <v>71.428571428571431</v>
      </c>
      <c r="Q1047" s="83"/>
      <c r="R1047" s="550"/>
    </row>
    <row r="1048" spans="1:18" s="258" customFormat="1" x14ac:dyDescent="0.25">
      <c r="A1048" s="514">
        <v>3</v>
      </c>
      <c r="B1048" s="891" t="s">
        <v>2154</v>
      </c>
      <c r="C1048" s="892"/>
      <c r="D1048" s="893"/>
      <c r="E1048" s="250">
        <v>70</v>
      </c>
      <c r="F1048" s="251">
        <v>115</v>
      </c>
      <c r="G1048" s="189">
        <v>230</v>
      </c>
      <c r="H1048" s="117">
        <v>1.2</v>
      </c>
      <c r="I1048" s="189">
        <v>84</v>
      </c>
      <c r="J1048" s="114">
        <v>140</v>
      </c>
      <c r="K1048" s="114"/>
      <c r="L1048" s="114">
        <v>140</v>
      </c>
      <c r="M1048" s="83">
        <f t="shared" si="54"/>
        <v>66.666666666666657</v>
      </c>
      <c r="N1048" s="83">
        <f t="shared" si="55"/>
        <v>0</v>
      </c>
      <c r="O1048" s="114">
        <v>140</v>
      </c>
      <c r="P1048" s="83">
        <f t="shared" si="53"/>
        <v>100</v>
      </c>
      <c r="Q1048" s="83"/>
      <c r="R1048" s="550"/>
    </row>
    <row r="1049" spans="1:18" s="258" customFormat="1" x14ac:dyDescent="0.25">
      <c r="A1049" s="897">
        <v>4</v>
      </c>
      <c r="B1049" s="894" t="s">
        <v>230</v>
      </c>
      <c r="C1049" s="511" t="s">
        <v>2155</v>
      </c>
      <c r="D1049" s="511" t="s">
        <v>2156</v>
      </c>
      <c r="E1049" s="250">
        <v>70</v>
      </c>
      <c r="F1049" s="251">
        <v>100</v>
      </c>
      <c r="G1049" s="189">
        <v>200</v>
      </c>
      <c r="H1049" s="117">
        <v>1.1000000000000001</v>
      </c>
      <c r="I1049" s="189">
        <v>77</v>
      </c>
      <c r="J1049" s="114">
        <v>120</v>
      </c>
      <c r="K1049" s="114"/>
      <c r="L1049" s="114">
        <v>120</v>
      </c>
      <c r="M1049" s="83">
        <f t="shared" si="54"/>
        <v>55.844155844155843</v>
      </c>
      <c r="N1049" s="83">
        <f t="shared" si="55"/>
        <v>0</v>
      </c>
      <c r="O1049" s="114">
        <v>120</v>
      </c>
      <c r="P1049" s="83">
        <f t="shared" si="53"/>
        <v>71.428571428571431</v>
      </c>
      <c r="Q1049" s="83"/>
      <c r="R1049" s="550"/>
    </row>
    <row r="1050" spans="1:18" s="258" customFormat="1" x14ac:dyDescent="0.25">
      <c r="A1050" s="899"/>
      <c r="B1050" s="896"/>
      <c r="C1050" s="511" t="s">
        <v>2157</v>
      </c>
      <c r="D1050" s="511" t="s">
        <v>2158</v>
      </c>
      <c r="E1050" s="250">
        <v>70</v>
      </c>
      <c r="F1050" s="251">
        <v>100</v>
      </c>
      <c r="G1050" s="189">
        <v>200</v>
      </c>
      <c r="H1050" s="117">
        <v>1.1000000000000001</v>
      </c>
      <c r="I1050" s="189">
        <v>77</v>
      </c>
      <c r="J1050" s="114">
        <v>120</v>
      </c>
      <c r="K1050" s="114"/>
      <c r="L1050" s="114">
        <v>120</v>
      </c>
      <c r="M1050" s="83">
        <f t="shared" si="54"/>
        <v>55.844155844155843</v>
      </c>
      <c r="N1050" s="83">
        <f t="shared" si="55"/>
        <v>0</v>
      </c>
      <c r="O1050" s="114">
        <v>120</v>
      </c>
      <c r="P1050" s="83">
        <f t="shared" si="53"/>
        <v>71.428571428571431</v>
      </c>
      <c r="Q1050" s="83"/>
      <c r="R1050" s="550"/>
    </row>
    <row r="1051" spans="1:18" s="258" customFormat="1" x14ac:dyDescent="0.25">
      <c r="A1051" s="514">
        <v>5</v>
      </c>
      <c r="B1051" s="891" t="s">
        <v>474</v>
      </c>
      <c r="C1051" s="892"/>
      <c r="D1051" s="893"/>
      <c r="E1051" s="250">
        <v>80</v>
      </c>
      <c r="F1051" s="251">
        <v>105</v>
      </c>
      <c r="G1051" s="189">
        <v>210</v>
      </c>
      <c r="H1051" s="117">
        <v>1</v>
      </c>
      <c r="I1051" s="189">
        <v>80</v>
      </c>
      <c r="J1051" s="114">
        <v>130</v>
      </c>
      <c r="K1051" s="114"/>
      <c r="L1051" s="114">
        <v>130</v>
      </c>
      <c r="M1051" s="83">
        <f t="shared" si="54"/>
        <v>62.5</v>
      </c>
      <c r="N1051" s="83">
        <f t="shared" si="55"/>
        <v>0</v>
      </c>
      <c r="O1051" s="114">
        <v>130</v>
      </c>
      <c r="P1051" s="83">
        <f t="shared" si="53"/>
        <v>62.5</v>
      </c>
      <c r="Q1051" s="83"/>
      <c r="R1051" s="550"/>
    </row>
    <row r="1052" spans="1:18" s="258" customFormat="1" ht="56.25" x14ac:dyDescent="0.25">
      <c r="A1052" s="514">
        <v>6</v>
      </c>
      <c r="B1052" s="511" t="s">
        <v>2159</v>
      </c>
      <c r="C1052" s="511" t="s">
        <v>2160</v>
      </c>
      <c r="D1052" s="511" t="s">
        <v>2161</v>
      </c>
      <c r="E1052" s="250"/>
      <c r="F1052" s="251">
        <v>100</v>
      </c>
      <c r="G1052" s="189">
        <v>200</v>
      </c>
      <c r="H1052" s="117"/>
      <c r="I1052" s="189"/>
      <c r="J1052" s="114">
        <v>120</v>
      </c>
      <c r="K1052" s="114"/>
      <c r="L1052" s="114">
        <v>120</v>
      </c>
      <c r="M1052" s="83"/>
      <c r="N1052" s="83">
        <f t="shared" si="55"/>
        <v>0</v>
      </c>
      <c r="O1052" s="114">
        <v>120</v>
      </c>
      <c r="P1052" s="83"/>
      <c r="Q1052" s="83"/>
      <c r="R1052" s="554"/>
    </row>
    <row r="1053" spans="1:18" s="258" customFormat="1" x14ac:dyDescent="0.25">
      <c r="A1053" s="514">
        <v>7</v>
      </c>
      <c r="B1053" s="891" t="s">
        <v>2162</v>
      </c>
      <c r="C1053" s="892"/>
      <c r="D1053" s="893"/>
      <c r="E1053" s="250">
        <v>50</v>
      </c>
      <c r="F1053" s="251">
        <v>75</v>
      </c>
      <c r="G1053" s="189">
        <v>150</v>
      </c>
      <c r="H1053" s="117">
        <v>1.1000000000000001</v>
      </c>
      <c r="I1053" s="189">
        <v>55.000000000000007</v>
      </c>
      <c r="J1053" s="114">
        <v>90</v>
      </c>
      <c r="K1053" s="114"/>
      <c r="L1053" s="114">
        <v>90</v>
      </c>
      <c r="M1053" s="83">
        <f t="shared" si="54"/>
        <v>63.636363636363612</v>
      </c>
      <c r="N1053" s="83">
        <f t="shared" si="55"/>
        <v>0</v>
      </c>
      <c r="O1053" s="114">
        <v>50</v>
      </c>
      <c r="P1053" s="83">
        <f t="shared" si="53"/>
        <v>0</v>
      </c>
      <c r="Q1053" s="83"/>
      <c r="R1053" s="550"/>
    </row>
    <row r="1054" spans="1:18" s="99" customFormat="1" ht="21" customHeight="1" x14ac:dyDescent="0.3">
      <c r="A1054" s="504" t="s">
        <v>2163</v>
      </c>
      <c r="B1054" s="517" t="s">
        <v>2164</v>
      </c>
      <c r="C1054" s="517"/>
      <c r="D1054" s="517"/>
      <c r="E1054" s="259"/>
      <c r="F1054" s="251">
        <v>0</v>
      </c>
      <c r="G1054" s="83"/>
      <c r="H1054" s="264"/>
      <c r="I1054" s="104"/>
      <c r="J1054" s="114"/>
      <c r="K1054" s="114"/>
      <c r="L1054" s="120"/>
      <c r="M1054" s="83"/>
      <c r="N1054" s="83"/>
      <c r="O1054" s="120"/>
      <c r="P1054" s="83"/>
      <c r="Q1054" s="83"/>
      <c r="R1054" s="550"/>
    </row>
    <row r="1055" spans="1:18" s="99" customFormat="1" ht="37.5" x14ac:dyDescent="0.3">
      <c r="A1055" s="901">
        <v>1</v>
      </c>
      <c r="B1055" s="901" t="s">
        <v>381</v>
      </c>
      <c r="C1055" s="503" t="s">
        <v>2165</v>
      </c>
      <c r="D1055" s="503"/>
      <c r="E1055" s="259"/>
      <c r="F1055" s="251"/>
      <c r="G1055" s="83"/>
      <c r="H1055" s="131"/>
      <c r="I1055" s="83"/>
      <c r="J1055" s="114"/>
      <c r="K1055" s="114"/>
      <c r="L1055" s="120"/>
      <c r="M1055" s="83"/>
      <c r="N1055" s="83"/>
      <c r="O1055" s="120"/>
      <c r="P1055" s="83"/>
      <c r="Q1055" s="83"/>
      <c r="R1055" s="550"/>
    </row>
    <row r="1056" spans="1:18" s="99" customFormat="1" x14ac:dyDescent="0.3">
      <c r="A1056" s="901"/>
      <c r="B1056" s="901"/>
      <c r="C1056" s="503"/>
      <c r="D1056" s="521" t="s">
        <v>39</v>
      </c>
      <c r="E1056" s="259">
        <v>400</v>
      </c>
      <c r="F1056" s="251">
        <v>562.5</v>
      </c>
      <c r="G1056" s="83">
        <v>1125</v>
      </c>
      <c r="H1056" s="131">
        <v>1.3</v>
      </c>
      <c r="I1056" s="83">
        <v>520</v>
      </c>
      <c r="J1056" s="114">
        <v>680</v>
      </c>
      <c r="K1056" s="114"/>
      <c r="L1056" s="120">
        <v>680</v>
      </c>
      <c r="M1056" s="83">
        <f t="shared" si="54"/>
        <v>30.76923076923077</v>
      </c>
      <c r="N1056" s="83">
        <f t="shared" si="55"/>
        <v>0</v>
      </c>
      <c r="O1056" s="120">
        <v>680</v>
      </c>
      <c r="P1056" s="83">
        <f t="shared" si="53"/>
        <v>70</v>
      </c>
      <c r="Q1056" s="83"/>
      <c r="R1056" s="550"/>
    </row>
    <row r="1057" spans="1:18" s="99" customFormat="1" x14ac:dyDescent="0.3">
      <c r="A1057" s="901"/>
      <c r="B1057" s="901"/>
      <c r="C1057" s="503"/>
      <c r="D1057" s="521" t="s">
        <v>40</v>
      </c>
      <c r="E1057" s="259"/>
      <c r="F1057" s="251">
        <v>562.5</v>
      </c>
      <c r="G1057" s="83">
        <v>1125</v>
      </c>
      <c r="H1057" s="131">
        <v>1.3</v>
      </c>
      <c r="I1057" s="83">
        <v>520</v>
      </c>
      <c r="J1057" s="114">
        <v>680</v>
      </c>
      <c r="K1057" s="114"/>
      <c r="L1057" s="120">
        <v>450</v>
      </c>
      <c r="M1057" s="83">
        <f t="shared" si="54"/>
        <v>-13.461538461538462</v>
      </c>
      <c r="N1057" s="83">
        <f t="shared" si="55"/>
        <v>-33.82352941176471</v>
      </c>
      <c r="O1057" s="120">
        <v>450</v>
      </c>
      <c r="P1057" s="83"/>
      <c r="Q1057" s="83"/>
      <c r="R1057" s="550"/>
    </row>
    <row r="1058" spans="1:18" s="99" customFormat="1" ht="37.5" x14ac:dyDescent="0.3">
      <c r="A1058" s="901"/>
      <c r="B1058" s="901"/>
      <c r="C1058" s="503" t="s">
        <v>2166</v>
      </c>
      <c r="D1058" s="503" t="s">
        <v>2167</v>
      </c>
      <c r="E1058" s="259"/>
      <c r="F1058" s="251"/>
      <c r="G1058" s="83"/>
      <c r="H1058" s="131"/>
      <c r="I1058" s="83"/>
      <c r="J1058" s="114"/>
      <c r="K1058" s="114"/>
      <c r="L1058" s="120"/>
      <c r="M1058" s="83"/>
      <c r="N1058" s="83"/>
      <c r="O1058" s="120"/>
      <c r="P1058" s="83"/>
      <c r="Q1058" s="83"/>
      <c r="R1058" s="550"/>
    </row>
    <row r="1059" spans="1:18" s="99" customFormat="1" x14ac:dyDescent="0.3">
      <c r="A1059" s="901"/>
      <c r="B1059" s="901"/>
      <c r="C1059" s="503"/>
      <c r="D1059" s="521" t="s">
        <v>39</v>
      </c>
      <c r="E1059" s="259">
        <v>300</v>
      </c>
      <c r="F1059" s="251">
        <v>300</v>
      </c>
      <c r="G1059" s="83">
        <v>600</v>
      </c>
      <c r="H1059" s="131">
        <v>1.2</v>
      </c>
      <c r="I1059" s="83">
        <v>360</v>
      </c>
      <c r="J1059" s="114">
        <v>360</v>
      </c>
      <c r="K1059" s="114"/>
      <c r="L1059" s="120">
        <v>360</v>
      </c>
      <c r="M1059" s="83">
        <f t="shared" si="54"/>
        <v>0</v>
      </c>
      <c r="N1059" s="83">
        <f t="shared" si="55"/>
        <v>0</v>
      </c>
      <c r="O1059" s="120">
        <v>360</v>
      </c>
      <c r="P1059" s="83">
        <f t="shared" si="53"/>
        <v>20</v>
      </c>
      <c r="Q1059" s="83"/>
      <c r="R1059" s="550"/>
    </row>
    <row r="1060" spans="1:18" s="99" customFormat="1" x14ac:dyDescent="0.3">
      <c r="A1060" s="901"/>
      <c r="B1060" s="901"/>
      <c r="C1060" s="503"/>
      <c r="D1060" s="521" t="s">
        <v>40</v>
      </c>
      <c r="E1060" s="259"/>
      <c r="F1060" s="251">
        <v>300</v>
      </c>
      <c r="G1060" s="83">
        <v>600</v>
      </c>
      <c r="H1060" s="131">
        <v>1.2</v>
      </c>
      <c r="I1060" s="83">
        <v>360</v>
      </c>
      <c r="J1060" s="114">
        <v>360</v>
      </c>
      <c r="K1060" s="114"/>
      <c r="L1060" s="120">
        <v>240</v>
      </c>
      <c r="M1060" s="83">
        <f t="shared" si="54"/>
        <v>-33.333333333333329</v>
      </c>
      <c r="N1060" s="83">
        <f t="shared" si="55"/>
        <v>-33.333333333333329</v>
      </c>
      <c r="O1060" s="120">
        <v>240</v>
      </c>
      <c r="P1060" s="83"/>
      <c r="Q1060" s="83"/>
      <c r="R1060" s="550"/>
    </row>
    <row r="1061" spans="1:18" s="99" customFormat="1" x14ac:dyDescent="0.3">
      <c r="A1061" s="901"/>
      <c r="B1061" s="901"/>
      <c r="C1061" s="503" t="s">
        <v>2167</v>
      </c>
      <c r="D1061" s="503" t="s">
        <v>2168</v>
      </c>
      <c r="E1061" s="259"/>
      <c r="F1061" s="251"/>
      <c r="G1061" s="83"/>
      <c r="H1061" s="131"/>
      <c r="I1061" s="83"/>
      <c r="J1061" s="114"/>
      <c r="K1061" s="114"/>
      <c r="L1061" s="120"/>
      <c r="M1061" s="83"/>
      <c r="N1061" s="83"/>
      <c r="O1061" s="120"/>
      <c r="P1061" s="83"/>
      <c r="Q1061" s="83"/>
      <c r="R1061" s="550"/>
    </row>
    <row r="1062" spans="1:18" s="99" customFormat="1" x14ac:dyDescent="0.3">
      <c r="A1062" s="901"/>
      <c r="B1062" s="901"/>
      <c r="C1062" s="503"/>
      <c r="D1062" s="521" t="s">
        <v>39</v>
      </c>
      <c r="E1062" s="259">
        <v>250</v>
      </c>
      <c r="F1062" s="251">
        <v>250</v>
      </c>
      <c r="G1062" s="83">
        <v>500</v>
      </c>
      <c r="H1062" s="131">
        <v>1.2</v>
      </c>
      <c r="I1062" s="83">
        <v>300</v>
      </c>
      <c r="J1062" s="114">
        <v>300</v>
      </c>
      <c r="K1062" s="114"/>
      <c r="L1062" s="120">
        <v>300</v>
      </c>
      <c r="M1062" s="83">
        <f t="shared" si="54"/>
        <v>0</v>
      </c>
      <c r="N1062" s="83">
        <f t="shared" si="55"/>
        <v>0</v>
      </c>
      <c r="O1062" s="120">
        <v>300</v>
      </c>
      <c r="P1062" s="83">
        <f t="shared" si="53"/>
        <v>20</v>
      </c>
      <c r="Q1062" s="83"/>
      <c r="R1062" s="550"/>
    </row>
    <row r="1063" spans="1:18" s="99" customFormat="1" x14ac:dyDescent="0.3">
      <c r="A1063" s="901"/>
      <c r="B1063" s="901"/>
      <c r="C1063" s="503"/>
      <c r="D1063" s="521" t="s">
        <v>40</v>
      </c>
      <c r="E1063" s="259"/>
      <c r="F1063" s="251">
        <v>250</v>
      </c>
      <c r="G1063" s="83">
        <v>500</v>
      </c>
      <c r="H1063" s="131">
        <v>1.2</v>
      </c>
      <c r="I1063" s="83">
        <v>300</v>
      </c>
      <c r="J1063" s="114">
        <v>300</v>
      </c>
      <c r="K1063" s="114"/>
      <c r="L1063" s="120">
        <v>200</v>
      </c>
      <c r="M1063" s="83">
        <f t="shared" si="54"/>
        <v>-33.333333333333329</v>
      </c>
      <c r="N1063" s="83">
        <f t="shared" si="55"/>
        <v>-33.333333333333329</v>
      </c>
      <c r="O1063" s="120">
        <v>200</v>
      </c>
      <c r="P1063" s="83"/>
      <c r="Q1063" s="83"/>
      <c r="R1063" s="550"/>
    </row>
    <row r="1064" spans="1:18" s="99" customFormat="1" ht="32.25" customHeight="1" x14ac:dyDescent="0.3">
      <c r="A1064" s="901"/>
      <c r="B1064" s="901" t="s">
        <v>381</v>
      </c>
      <c r="C1064" s="503" t="s">
        <v>2168</v>
      </c>
      <c r="D1064" s="503" t="s">
        <v>2169</v>
      </c>
      <c r="E1064" s="259"/>
      <c r="F1064" s="251"/>
      <c r="G1064" s="83"/>
      <c r="H1064" s="131"/>
      <c r="I1064" s="83"/>
      <c r="J1064" s="114"/>
      <c r="K1064" s="114"/>
      <c r="L1064" s="120"/>
      <c r="M1064" s="83"/>
      <c r="N1064" s="83"/>
      <c r="O1064" s="120"/>
      <c r="P1064" s="83"/>
      <c r="Q1064" s="83"/>
      <c r="R1064" s="550"/>
    </row>
    <row r="1065" spans="1:18" s="99" customFormat="1" x14ac:dyDescent="0.3">
      <c r="A1065" s="901"/>
      <c r="B1065" s="901"/>
      <c r="C1065" s="503"/>
      <c r="D1065" s="521" t="s">
        <v>39</v>
      </c>
      <c r="E1065" s="259">
        <v>150</v>
      </c>
      <c r="F1065" s="251">
        <v>100</v>
      </c>
      <c r="G1065" s="83">
        <v>200</v>
      </c>
      <c r="H1065" s="131">
        <v>1.3</v>
      </c>
      <c r="I1065" s="83">
        <v>195</v>
      </c>
      <c r="J1065" s="114">
        <v>150</v>
      </c>
      <c r="K1065" s="114"/>
      <c r="L1065" s="120">
        <v>150</v>
      </c>
      <c r="M1065" s="83">
        <f t="shared" si="54"/>
        <v>-23.076923076923077</v>
      </c>
      <c r="N1065" s="83">
        <f t="shared" si="55"/>
        <v>0</v>
      </c>
      <c r="O1065" s="120">
        <v>150</v>
      </c>
      <c r="P1065" s="83">
        <f t="shared" si="53"/>
        <v>0</v>
      </c>
      <c r="Q1065" s="83"/>
      <c r="R1065" s="550"/>
    </row>
    <row r="1066" spans="1:18" s="99" customFormat="1" x14ac:dyDescent="0.3">
      <c r="A1066" s="901"/>
      <c r="B1066" s="901"/>
      <c r="C1066" s="503"/>
      <c r="D1066" s="521" t="s">
        <v>40</v>
      </c>
      <c r="E1066" s="259"/>
      <c r="F1066" s="251">
        <v>100</v>
      </c>
      <c r="G1066" s="83">
        <v>200</v>
      </c>
      <c r="H1066" s="131">
        <v>1.3</v>
      </c>
      <c r="I1066" s="83">
        <v>195</v>
      </c>
      <c r="J1066" s="114">
        <v>150</v>
      </c>
      <c r="K1066" s="114"/>
      <c r="L1066" s="120">
        <v>100</v>
      </c>
      <c r="M1066" s="83">
        <f t="shared" si="54"/>
        <v>-48.717948717948715</v>
      </c>
      <c r="N1066" s="83">
        <f t="shared" si="55"/>
        <v>-33.333333333333329</v>
      </c>
      <c r="O1066" s="120">
        <v>100</v>
      </c>
      <c r="P1066" s="83"/>
      <c r="Q1066" s="83"/>
      <c r="R1066" s="550"/>
    </row>
    <row r="1067" spans="1:18" s="99" customFormat="1" x14ac:dyDescent="0.3">
      <c r="A1067" s="901"/>
      <c r="B1067" s="901"/>
      <c r="C1067" s="503" t="s">
        <v>2170</v>
      </c>
      <c r="D1067" s="503" t="s">
        <v>2171</v>
      </c>
      <c r="E1067" s="259"/>
      <c r="F1067" s="251"/>
      <c r="G1067" s="83"/>
      <c r="H1067" s="131"/>
      <c r="I1067" s="83"/>
      <c r="J1067" s="114"/>
      <c r="K1067" s="114"/>
      <c r="L1067" s="120"/>
      <c r="M1067" s="83"/>
      <c r="N1067" s="83"/>
      <c r="O1067" s="120"/>
      <c r="P1067" s="83"/>
      <c r="Q1067" s="83"/>
      <c r="R1067" s="550"/>
    </row>
    <row r="1068" spans="1:18" s="99" customFormat="1" x14ac:dyDescent="0.3">
      <c r="A1068" s="901"/>
      <c r="B1068" s="901"/>
      <c r="C1068" s="503"/>
      <c r="D1068" s="521" t="s">
        <v>39</v>
      </c>
      <c r="E1068" s="259">
        <v>250</v>
      </c>
      <c r="F1068" s="251">
        <v>375</v>
      </c>
      <c r="G1068" s="83">
        <v>750</v>
      </c>
      <c r="H1068" s="131">
        <v>1.2</v>
      </c>
      <c r="I1068" s="83">
        <v>300</v>
      </c>
      <c r="J1068" s="114">
        <v>450</v>
      </c>
      <c r="K1068" s="114"/>
      <c r="L1068" s="120">
        <v>450</v>
      </c>
      <c r="M1068" s="83">
        <f t="shared" si="54"/>
        <v>50</v>
      </c>
      <c r="N1068" s="83">
        <f t="shared" si="55"/>
        <v>0</v>
      </c>
      <c r="O1068" s="120">
        <v>450</v>
      </c>
      <c r="P1068" s="83">
        <f t="shared" si="53"/>
        <v>80</v>
      </c>
      <c r="Q1068" s="83"/>
      <c r="R1068" s="550"/>
    </row>
    <row r="1069" spans="1:18" s="99" customFormat="1" x14ac:dyDescent="0.3">
      <c r="A1069" s="901"/>
      <c r="B1069" s="901"/>
      <c r="C1069" s="503"/>
      <c r="D1069" s="521" t="s">
        <v>40</v>
      </c>
      <c r="E1069" s="259"/>
      <c r="F1069" s="251">
        <v>375</v>
      </c>
      <c r="G1069" s="83">
        <v>750</v>
      </c>
      <c r="H1069" s="131">
        <v>1.2</v>
      </c>
      <c r="I1069" s="83">
        <v>300</v>
      </c>
      <c r="J1069" s="114">
        <v>450</v>
      </c>
      <c r="K1069" s="114"/>
      <c r="L1069" s="120">
        <v>300</v>
      </c>
      <c r="M1069" s="83">
        <f t="shared" si="54"/>
        <v>0</v>
      </c>
      <c r="N1069" s="83">
        <f t="shared" si="55"/>
        <v>-33.333333333333329</v>
      </c>
      <c r="O1069" s="120">
        <v>300</v>
      </c>
      <c r="P1069" s="83"/>
      <c r="Q1069" s="83"/>
      <c r="R1069" s="550"/>
    </row>
    <row r="1070" spans="1:18" s="99" customFormat="1" x14ac:dyDescent="0.3">
      <c r="A1070" s="901"/>
      <c r="B1070" s="901"/>
      <c r="C1070" s="503" t="s">
        <v>2171</v>
      </c>
      <c r="D1070" s="503" t="s">
        <v>2172</v>
      </c>
      <c r="E1070" s="259"/>
      <c r="F1070" s="251"/>
      <c r="G1070" s="83"/>
      <c r="H1070" s="131"/>
      <c r="I1070" s="83"/>
      <c r="J1070" s="114"/>
      <c r="K1070" s="114"/>
      <c r="L1070" s="120"/>
      <c r="M1070" s="83"/>
      <c r="N1070" s="83"/>
      <c r="O1070" s="120"/>
      <c r="P1070" s="83"/>
      <c r="Q1070" s="83"/>
      <c r="R1070" s="550"/>
    </row>
    <row r="1071" spans="1:18" s="99" customFormat="1" x14ac:dyDescent="0.3">
      <c r="A1071" s="901"/>
      <c r="B1071" s="901"/>
      <c r="C1071" s="503"/>
      <c r="D1071" s="521" t="s">
        <v>39</v>
      </c>
      <c r="E1071" s="259">
        <v>200</v>
      </c>
      <c r="F1071" s="251">
        <v>300</v>
      </c>
      <c r="G1071" s="83">
        <v>600</v>
      </c>
      <c r="H1071" s="131">
        <v>1.2</v>
      </c>
      <c r="I1071" s="83">
        <v>240</v>
      </c>
      <c r="J1071" s="114">
        <v>360</v>
      </c>
      <c r="K1071" s="114"/>
      <c r="L1071" s="120">
        <v>360</v>
      </c>
      <c r="M1071" s="83">
        <f t="shared" si="54"/>
        <v>50</v>
      </c>
      <c r="N1071" s="83">
        <f t="shared" si="55"/>
        <v>0</v>
      </c>
      <c r="O1071" s="120">
        <v>360</v>
      </c>
      <c r="P1071" s="83">
        <f t="shared" si="53"/>
        <v>80</v>
      </c>
      <c r="Q1071" s="83"/>
      <c r="R1071" s="550"/>
    </row>
    <row r="1072" spans="1:18" s="99" customFormat="1" x14ac:dyDescent="0.3">
      <c r="A1072" s="901"/>
      <c r="B1072" s="901"/>
      <c r="C1072" s="503"/>
      <c r="D1072" s="521" t="s">
        <v>40</v>
      </c>
      <c r="E1072" s="259"/>
      <c r="F1072" s="251">
        <v>300</v>
      </c>
      <c r="G1072" s="83">
        <v>600</v>
      </c>
      <c r="H1072" s="131">
        <v>1.2</v>
      </c>
      <c r="I1072" s="83">
        <v>240</v>
      </c>
      <c r="J1072" s="114">
        <v>360</v>
      </c>
      <c r="K1072" s="114"/>
      <c r="L1072" s="120">
        <v>240</v>
      </c>
      <c r="M1072" s="83">
        <f t="shared" si="54"/>
        <v>0</v>
      </c>
      <c r="N1072" s="83">
        <f t="shared" si="55"/>
        <v>-33.333333333333329</v>
      </c>
      <c r="O1072" s="120">
        <v>240</v>
      </c>
      <c r="P1072" s="83"/>
      <c r="Q1072" s="83"/>
      <c r="R1072" s="550"/>
    </row>
    <row r="1073" spans="1:18" s="99" customFormat="1" x14ac:dyDescent="0.3">
      <c r="A1073" s="901"/>
      <c r="B1073" s="901"/>
      <c r="C1073" s="503" t="s">
        <v>2172</v>
      </c>
      <c r="D1073" s="503" t="s">
        <v>267</v>
      </c>
      <c r="E1073" s="259"/>
      <c r="F1073" s="251"/>
      <c r="G1073" s="83"/>
      <c r="H1073" s="131"/>
      <c r="I1073" s="83"/>
      <c r="J1073" s="114"/>
      <c r="K1073" s="114"/>
      <c r="L1073" s="120"/>
      <c r="M1073" s="83"/>
      <c r="N1073" s="83"/>
      <c r="O1073" s="120"/>
      <c r="P1073" s="83"/>
      <c r="Q1073" s="83"/>
      <c r="R1073" s="550"/>
    </row>
    <row r="1074" spans="1:18" s="99" customFormat="1" x14ac:dyDescent="0.3">
      <c r="A1074" s="901"/>
      <c r="B1074" s="901"/>
      <c r="C1074" s="503"/>
      <c r="D1074" s="521" t="s">
        <v>39</v>
      </c>
      <c r="E1074" s="259">
        <v>150</v>
      </c>
      <c r="F1074" s="251">
        <v>125</v>
      </c>
      <c r="G1074" s="83">
        <v>250</v>
      </c>
      <c r="H1074" s="131">
        <v>1.3</v>
      </c>
      <c r="I1074" s="83">
        <v>195</v>
      </c>
      <c r="J1074" s="114">
        <v>150</v>
      </c>
      <c r="K1074" s="114"/>
      <c r="L1074" s="120">
        <v>150</v>
      </c>
      <c r="M1074" s="83">
        <f t="shared" si="54"/>
        <v>-23.076923076923077</v>
      </c>
      <c r="N1074" s="83">
        <f t="shared" si="55"/>
        <v>0</v>
      </c>
      <c r="O1074" s="120">
        <v>150</v>
      </c>
      <c r="P1074" s="83">
        <f t="shared" si="53"/>
        <v>0</v>
      </c>
      <c r="Q1074" s="83"/>
      <c r="R1074" s="550"/>
    </row>
    <row r="1075" spans="1:18" s="99" customFormat="1" x14ac:dyDescent="0.3">
      <c r="A1075" s="901"/>
      <c r="B1075" s="901"/>
      <c r="C1075" s="503"/>
      <c r="D1075" s="521" t="s">
        <v>40</v>
      </c>
      <c r="E1075" s="259"/>
      <c r="F1075" s="251">
        <v>125</v>
      </c>
      <c r="G1075" s="83">
        <v>250</v>
      </c>
      <c r="H1075" s="131">
        <v>1.3</v>
      </c>
      <c r="I1075" s="83">
        <v>195</v>
      </c>
      <c r="J1075" s="114">
        <v>150</v>
      </c>
      <c r="K1075" s="114"/>
      <c r="L1075" s="120">
        <v>100</v>
      </c>
      <c r="M1075" s="83">
        <f t="shared" si="54"/>
        <v>-48.717948717948715</v>
      </c>
      <c r="N1075" s="83">
        <f t="shared" si="55"/>
        <v>-33.333333333333329</v>
      </c>
      <c r="O1075" s="120">
        <v>100</v>
      </c>
      <c r="P1075" s="83"/>
      <c r="Q1075" s="83"/>
      <c r="R1075" s="550"/>
    </row>
    <row r="1076" spans="1:18" s="99" customFormat="1" ht="33" customHeight="1" x14ac:dyDescent="0.3">
      <c r="A1076" s="883">
        <v>2</v>
      </c>
      <c r="B1076" s="880" t="s">
        <v>2173</v>
      </c>
      <c r="C1076" s="503" t="s">
        <v>2174</v>
      </c>
      <c r="D1076" s="503" t="s">
        <v>2175</v>
      </c>
      <c r="E1076" s="259"/>
      <c r="F1076" s="251">
        <v>600</v>
      </c>
      <c r="G1076" s="83">
        <v>1200</v>
      </c>
      <c r="H1076" s="131"/>
      <c r="I1076" s="83"/>
      <c r="J1076" s="114"/>
      <c r="K1076" s="114"/>
      <c r="L1076" s="120"/>
      <c r="M1076" s="83"/>
      <c r="N1076" s="83"/>
      <c r="O1076" s="120"/>
      <c r="P1076" s="83"/>
      <c r="Q1076" s="83"/>
      <c r="R1076" s="265" t="s">
        <v>131</v>
      </c>
    </row>
    <row r="1077" spans="1:18" s="99" customFormat="1" x14ac:dyDescent="0.3">
      <c r="A1077" s="884"/>
      <c r="B1077" s="881"/>
      <c r="C1077" s="503"/>
      <c r="D1077" s="521" t="s">
        <v>39</v>
      </c>
      <c r="E1077" s="259"/>
      <c r="F1077" s="251"/>
      <c r="G1077" s="98"/>
      <c r="H1077" s="131"/>
      <c r="I1077" s="83"/>
      <c r="J1077" s="114">
        <v>720</v>
      </c>
      <c r="K1077" s="114"/>
      <c r="L1077" s="120">
        <v>720</v>
      </c>
      <c r="M1077" s="83"/>
      <c r="N1077" s="83">
        <f t="shared" si="55"/>
        <v>0</v>
      </c>
      <c r="O1077" s="120">
        <v>720</v>
      </c>
      <c r="P1077" s="83"/>
      <c r="Q1077" s="83"/>
      <c r="R1077" s="550"/>
    </row>
    <row r="1078" spans="1:18" s="99" customFormat="1" x14ac:dyDescent="0.3">
      <c r="A1078" s="884"/>
      <c r="B1078" s="881"/>
      <c r="C1078" s="503"/>
      <c r="D1078" s="521" t="s">
        <v>40</v>
      </c>
      <c r="E1078" s="259"/>
      <c r="F1078" s="251"/>
      <c r="G1078" s="98"/>
      <c r="H1078" s="131"/>
      <c r="I1078" s="83"/>
      <c r="J1078" s="114">
        <v>720</v>
      </c>
      <c r="K1078" s="114"/>
      <c r="L1078" s="120">
        <v>480</v>
      </c>
      <c r="M1078" s="83"/>
      <c r="N1078" s="83">
        <f t="shared" si="55"/>
        <v>-33.333333333333329</v>
      </c>
      <c r="O1078" s="120">
        <v>480</v>
      </c>
      <c r="P1078" s="83"/>
      <c r="Q1078" s="83"/>
      <c r="R1078" s="550"/>
    </row>
    <row r="1079" spans="1:18" s="99" customFormat="1" x14ac:dyDescent="0.3">
      <c r="A1079" s="884"/>
      <c r="B1079" s="881"/>
      <c r="C1079" s="503" t="s">
        <v>2175</v>
      </c>
      <c r="D1079" s="503" t="s">
        <v>189</v>
      </c>
      <c r="E1079" s="259"/>
      <c r="F1079" s="251">
        <v>350</v>
      </c>
      <c r="G1079" s="83">
        <v>700</v>
      </c>
      <c r="H1079" s="131"/>
      <c r="I1079" s="83"/>
      <c r="J1079" s="114"/>
      <c r="K1079" s="114"/>
      <c r="L1079" s="120"/>
      <c r="M1079" s="83"/>
      <c r="N1079" s="83"/>
      <c r="O1079" s="120"/>
      <c r="P1079" s="83"/>
      <c r="Q1079" s="83"/>
      <c r="R1079" s="265" t="s">
        <v>131</v>
      </c>
    </row>
    <row r="1080" spans="1:18" s="99" customFormat="1" x14ac:dyDescent="0.3">
      <c r="A1080" s="884"/>
      <c r="B1080" s="881"/>
      <c r="C1080" s="503"/>
      <c r="D1080" s="521" t="s">
        <v>39</v>
      </c>
      <c r="E1080" s="259"/>
      <c r="F1080" s="251"/>
      <c r="G1080" s="98"/>
      <c r="H1080" s="131"/>
      <c r="I1080" s="83"/>
      <c r="J1080" s="114">
        <v>420</v>
      </c>
      <c r="K1080" s="114"/>
      <c r="L1080" s="120">
        <v>280</v>
      </c>
      <c r="M1080" s="83"/>
      <c r="N1080" s="83">
        <f t="shared" si="55"/>
        <v>-33.333333333333329</v>
      </c>
      <c r="O1080" s="120">
        <v>280</v>
      </c>
      <c r="P1080" s="83"/>
      <c r="Q1080" s="83"/>
      <c r="R1080" s="550"/>
    </row>
    <row r="1081" spans="1:18" s="99" customFormat="1" x14ac:dyDescent="0.3">
      <c r="A1081" s="885"/>
      <c r="B1081" s="882"/>
      <c r="C1081" s="503"/>
      <c r="D1081" s="521" t="s">
        <v>40</v>
      </c>
      <c r="E1081" s="259"/>
      <c r="F1081" s="251"/>
      <c r="G1081" s="98"/>
      <c r="H1081" s="131"/>
      <c r="I1081" s="83"/>
      <c r="J1081" s="114">
        <v>420</v>
      </c>
      <c r="K1081" s="114"/>
      <c r="L1081" s="120">
        <v>190</v>
      </c>
      <c r="M1081" s="83"/>
      <c r="N1081" s="83">
        <f t="shared" si="55"/>
        <v>-54.761904761904766</v>
      </c>
      <c r="O1081" s="120">
        <v>190</v>
      </c>
      <c r="P1081" s="83"/>
      <c r="Q1081" s="83"/>
      <c r="R1081" s="550"/>
    </row>
    <row r="1082" spans="1:18" s="99" customFormat="1" ht="30.75" customHeight="1" x14ac:dyDescent="0.3">
      <c r="A1082" s="883">
        <v>3</v>
      </c>
      <c r="B1082" s="880" t="s">
        <v>2176</v>
      </c>
      <c r="C1082" s="503" t="s">
        <v>2177</v>
      </c>
      <c r="D1082" s="503" t="s">
        <v>2178</v>
      </c>
      <c r="E1082" s="259"/>
      <c r="F1082" s="251"/>
      <c r="G1082" s="83"/>
      <c r="H1082" s="131"/>
      <c r="I1082" s="83"/>
      <c r="J1082" s="114"/>
      <c r="K1082" s="114"/>
      <c r="L1082" s="120"/>
      <c r="M1082" s="83"/>
      <c r="N1082" s="83"/>
      <c r="O1082" s="120"/>
      <c r="P1082" s="83"/>
      <c r="Q1082" s="83"/>
      <c r="R1082" s="265"/>
    </row>
    <row r="1083" spans="1:18" s="99" customFormat="1" x14ac:dyDescent="0.3">
      <c r="A1083" s="884"/>
      <c r="B1083" s="881"/>
      <c r="C1083" s="503"/>
      <c r="D1083" s="521" t="s">
        <v>39</v>
      </c>
      <c r="E1083" s="259">
        <v>200</v>
      </c>
      <c r="F1083" s="251">
        <v>100</v>
      </c>
      <c r="G1083" s="83">
        <v>200</v>
      </c>
      <c r="H1083" s="131">
        <v>1</v>
      </c>
      <c r="I1083" s="83">
        <v>200</v>
      </c>
      <c r="J1083" s="114">
        <v>200</v>
      </c>
      <c r="K1083" s="114"/>
      <c r="L1083" s="120">
        <v>200</v>
      </c>
      <c r="M1083" s="83">
        <f t="shared" si="54"/>
        <v>0</v>
      </c>
      <c r="N1083" s="83">
        <f t="shared" si="55"/>
        <v>0</v>
      </c>
      <c r="O1083" s="120">
        <v>200</v>
      </c>
      <c r="P1083" s="83">
        <f t="shared" si="53"/>
        <v>0</v>
      </c>
      <c r="Q1083" s="83"/>
      <c r="R1083" s="550"/>
    </row>
    <row r="1084" spans="1:18" s="99" customFormat="1" x14ac:dyDescent="0.3">
      <c r="A1084" s="884"/>
      <c r="B1084" s="881"/>
      <c r="C1084" s="503"/>
      <c r="D1084" s="521" t="s">
        <v>40</v>
      </c>
      <c r="E1084" s="259"/>
      <c r="F1084" s="251">
        <v>100</v>
      </c>
      <c r="G1084" s="83">
        <v>200</v>
      </c>
      <c r="H1084" s="131">
        <v>1</v>
      </c>
      <c r="I1084" s="83">
        <v>200</v>
      </c>
      <c r="J1084" s="114">
        <v>200</v>
      </c>
      <c r="K1084" s="114"/>
      <c r="L1084" s="120">
        <v>130</v>
      </c>
      <c r="M1084" s="83">
        <f t="shared" si="54"/>
        <v>-35</v>
      </c>
      <c r="N1084" s="83">
        <f t="shared" si="55"/>
        <v>-35</v>
      </c>
      <c r="O1084" s="120">
        <v>130</v>
      </c>
      <c r="P1084" s="83"/>
      <c r="Q1084" s="83"/>
      <c r="R1084" s="550"/>
    </row>
    <row r="1085" spans="1:18" s="99" customFormat="1" ht="33" customHeight="1" x14ac:dyDescent="0.3">
      <c r="A1085" s="884"/>
      <c r="B1085" s="881"/>
      <c r="C1085" s="503" t="s">
        <v>2179</v>
      </c>
      <c r="D1085" s="503" t="s">
        <v>2180</v>
      </c>
      <c r="E1085" s="259"/>
      <c r="F1085" s="251"/>
      <c r="G1085" s="83"/>
      <c r="H1085" s="131"/>
      <c r="I1085" s="83"/>
      <c r="J1085" s="114"/>
      <c r="K1085" s="114"/>
      <c r="L1085" s="120"/>
      <c r="M1085" s="83"/>
      <c r="N1085" s="83"/>
      <c r="O1085" s="120"/>
      <c r="P1085" s="83"/>
      <c r="Q1085" s="83"/>
      <c r="R1085" s="265"/>
    </row>
    <row r="1086" spans="1:18" s="99" customFormat="1" x14ac:dyDescent="0.3">
      <c r="A1086" s="884"/>
      <c r="B1086" s="881"/>
      <c r="C1086" s="503"/>
      <c r="D1086" s="521" t="s">
        <v>39</v>
      </c>
      <c r="E1086" s="259">
        <v>100</v>
      </c>
      <c r="F1086" s="251">
        <v>60</v>
      </c>
      <c r="G1086" s="83">
        <v>120</v>
      </c>
      <c r="H1086" s="131">
        <v>1.1000000000000001</v>
      </c>
      <c r="I1086" s="83">
        <v>110.00000000000001</v>
      </c>
      <c r="J1086" s="114">
        <v>100</v>
      </c>
      <c r="K1086" s="114"/>
      <c r="L1086" s="120">
        <v>100</v>
      </c>
      <c r="M1086" s="83">
        <f t="shared" si="54"/>
        <v>-9.0909090909091024</v>
      </c>
      <c r="N1086" s="83">
        <f t="shared" si="55"/>
        <v>0</v>
      </c>
      <c r="O1086" s="120">
        <v>100</v>
      </c>
      <c r="P1086" s="83">
        <f t="shared" si="53"/>
        <v>0</v>
      </c>
      <c r="Q1086" s="83"/>
      <c r="R1086" s="550"/>
    </row>
    <row r="1087" spans="1:18" s="99" customFormat="1" x14ac:dyDescent="0.3">
      <c r="A1087" s="885"/>
      <c r="B1087" s="882"/>
      <c r="C1087" s="503"/>
      <c r="D1087" s="521" t="s">
        <v>40</v>
      </c>
      <c r="E1087" s="259"/>
      <c r="F1087" s="251">
        <v>60</v>
      </c>
      <c r="G1087" s="83">
        <v>120</v>
      </c>
      <c r="H1087" s="131">
        <v>1.1000000000000001</v>
      </c>
      <c r="I1087" s="83">
        <v>110.00000000000001</v>
      </c>
      <c r="J1087" s="114">
        <v>100</v>
      </c>
      <c r="K1087" s="114"/>
      <c r="L1087" s="120">
        <v>70</v>
      </c>
      <c r="M1087" s="83">
        <f t="shared" si="54"/>
        <v>-36.363636363636367</v>
      </c>
      <c r="N1087" s="83">
        <f t="shared" si="55"/>
        <v>-30</v>
      </c>
      <c r="O1087" s="120">
        <v>70</v>
      </c>
      <c r="P1087" s="83"/>
      <c r="Q1087" s="83"/>
      <c r="R1087" s="550"/>
    </row>
    <row r="1088" spans="1:18" s="99" customFormat="1" ht="18.75" customHeight="1" x14ac:dyDescent="0.3">
      <c r="A1088" s="500">
        <v>4</v>
      </c>
      <c r="B1088" s="886" t="s">
        <v>2181</v>
      </c>
      <c r="C1088" s="890"/>
      <c r="D1088" s="887"/>
      <c r="E1088" s="259">
        <v>150</v>
      </c>
      <c r="F1088" s="251">
        <v>562.5</v>
      </c>
      <c r="G1088" s="83">
        <v>1125</v>
      </c>
      <c r="H1088" s="131">
        <v>1.1000000000000001</v>
      </c>
      <c r="I1088" s="83">
        <v>165</v>
      </c>
      <c r="J1088" s="114">
        <v>680</v>
      </c>
      <c r="K1088" s="114"/>
      <c r="L1088" s="114">
        <v>680</v>
      </c>
      <c r="M1088" s="83">
        <f t="shared" si="54"/>
        <v>312.12121212121212</v>
      </c>
      <c r="N1088" s="83">
        <f t="shared" si="55"/>
        <v>0</v>
      </c>
      <c r="O1088" s="114">
        <v>680</v>
      </c>
      <c r="P1088" s="83">
        <f t="shared" si="53"/>
        <v>353.33333333333331</v>
      </c>
      <c r="Q1088" s="83"/>
      <c r="R1088" s="550"/>
    </row>
    <row r="1089" spans="1:19" s="99" customFormat="1" ht="18.75" customHeight="1" x14ac:dyDescent="0.3">
      <c r="A1089" s="500">
        <v>5</v>
      </c>
      <c r="B1089" s="886" t="s">
        <v>2182</v>
      </c>
      <c r="C1089" s="890"/>
      <c r="D1089" s="887"/>
      <c r="E1089" s="259">
        <v>100</v>
      </c>
      <c r="F1089" s="251">
        <v>60</v>
      </c>
      <c r="G1089" s="83">
        <v>120</v>
      </c>
      <c r="H1089" s="131">
        <v>1.1000000000000001</v>
      </c>
      <c r="I1089" s="83">
        <v>110.00000000000001</v>
      </c>
      <c r="J1089" s="114">
        <v>100</v>
      </c>
      <c r="K1089" s="114"/>
      <c r="L1089" s="114">
        <v>100</v>
      </c>
      <c r="M1089" s="83">
        <f t="shared" si="54"/>
        <v>-9.0909090909091024</v>
      </c>
      <c r="N1089" s="83">
        <f t="shared" si="55"/>
        <v>0</v>
      </c>
      <c r="O1089" s="114">
        <v>100</v>
      </c>
      <c r="P1089" s="83">
        <f t="shared" si="53"/>
        <v>0</v>
      </c>
      <c r="Q1089" s="83"/>
      <c r="R1089" s="550"/>
    </row>
    <row r="1090" spans="1:19" s="99" customFormat="1" ht="18.75" customHeight="1" x14ac:dyDescent="0.3">
      <c r="A1090" s="500">
        <v>6</v>
      </c>
      <c r="B1090" s="886" t="s">
        <v>2183</v>
      </c>
      <c r="C1090" s="890"/>
      <c r="D1090" s="887"/>
      <c r="E1090" s="259"/>
      <c r="F1090" s="251">
        <v>60</v>
      </c>
      <c r="G1090" s="83">
        <v>120</v>
      </c>
      <c r="H1090" s="131"/>
      <c r="I1090" s="83"/>
      <c r="J1090" s="114">
        <v>80</v>
      </c>
      <c r="K1090" s="114"/>
      <c r="L1090" s="114">
        <v>80</v>
      </c>
      <c r="M1090" s="83"/>
      <c r="N1090" s="83">
        <f t="shared" si="55"/>
        <v>0</v>
      </c>
      <c r="O1090" s="114">
        <v>80</v>
      </c>
      <c r="P1090" s="83"/>
      <c r="Q1090" s="83"/>
      <c r="R1090" s="265" t="s">
        <v>131</v>
      </c>
    </row>
    <row r="1091" spans="1:19" s="99" customFormat="1" ht="18.75" customHeight="1" x14ac:dyDescent="0.3">
      <c r="A1091" s="500">
        <v>7</v>
      </c>
      <c r="B1091" s="886" t="s">
        <v>2184</v>
      </c>
      <c r="C1091" s="890"/>
      <c r="D1091" s="887"/>
      <c r="E1091" s="259">
        <v>100</v>
      </c>
      <c r="F1091" s="251">
        <v>65</v>
      </c>
      <c r="G1091" s="83">
        <v>130</v>
      </c>
      <c r="H1091" s="131">
        <v>1.4</v>
      </c>
      <c r="I1091" s="83">
        <v>140</v>
      </c>
      <c r="J1091" s="114">
        <v>100</v>
      </c>
      <c r="K1091" s="114"/>
      <c r="L1091" s="114">
        <v>100</v>
      </c>
      <c r="M1091" s="83">
        <f t="shared" si="54"/>
        <v>-28.571428571428569</v>
      </c>
      <c r="N1091" s="83">
        <f t="shared" si="55"/>
        <v>0</v>
      </c>
      <c r="O1091" s="114">
        <v>100</v>
      </c>
      <c r="P1091" s="83">
        <f t="shared" si="53"/>
        <v>0</v>
      </c>
      <c r="Q1091" s="83"/>
      <c r="R1091" s="550"/>
    </row>
    <row r="1092" spans="1:19" s="99" customFormat="1" ht="18.75" customHeight="1" x14ac:dyDescent="0.3">
      <c r="A1092" s="500">
        <v>8</v>
      </c>
      <c r="B1092" s="886" t="s">
        <v>474</v>
      </c>
      <c r="C1092" s="890"/>
      <c r="D1092" s="887"/>
      <c r="E1092" s="259">
        <v>90</v>
      </c>
      <c r="F1092" s="251">
        <v>50</v>
      </c>
      <c r="G1092" s="83">
        <v>100</v>
      </c>
      <c r="H1092" s="131">
        <v>1.2</v>
      </c>
      <c r="I1092" s="83">
        <v>108</v>
      </c>
      <c r="J1092" s="114">
        <v>90</v>
      </c>
      <c r="K1092" s="114"/>
      <c r="L1092" s="114">
        <v>90</v>
      </c>
      <c r="M1092" s="83">
        <f t="shared" si="54"/>
        <v>-16.666666666666664</v>
      </c>
      <c r="N1092" s="83">
        <f t="shared" si="55"/>
        <v>0</v>
      </c>
      <c r="O1092" s="114">
        <v>90</v>
      </c>
      <c r="P1092" s="83">
        <f t="shared" si="53"/>
        <v>0</v>
      </c>
      <c r="Q1092" s="83"/>
      <c r="R1092" s="550"/>
    </row>
    <row r="1093" spans="1:19" s="99" customFormat="1" ht="18.75" customHeight="1" x14ac:dyDescent="0.3">
      <c r="A1093" s="500">
        <v>9</v>
      </c>
      <c r="B1093" s="886" t="s">
        <v>2185</v>
      </c>
      <c r="C1093" s="890"/>
      <c r="D1093" s="887"/>
      <c r="E1093" s="259">
        <v>80</v>
      </c>
      <c r="F1093" s="251">
        <v>40</v>
      </c>
      <c r="G1093" s="83">
        <v>80</v>
      </c>
      <c r="H1093" s="131">
        <v>1.1000000000000001</v>
      </c>
      <c r="I1093" s="83">
        <v>88</v>
      </c>
      <c r="J1093" s="114">
        <v>80</v>
      </c>
      <c r="K1093" s="114"/>
      <c r="L1093" s="114">
        <v>80</v>
      </c>
      <c r="M1093" s="83">
        <f t="shared" si="54"/>
        <v>-9.0909090909090917</v>
      </c>
      <c r="N1093" s="83">
        <f t="shared" si="55"/>
        <v>0</v>
      </c>
      <c r="O1093" s="114">
        <v>80</v>
      </c>
      <c r="P1093" s="83">
        <f t="shared" si="53"/>
        <v>0</v>
      </c>
      <c r="Q1093" s="83"/>
      <c r="R1093" s="550"/>
    </row>
    <row r="1094" spans="1:19" s="99" customFormat="1" ht="18.75" customHeight="1" x14ac:dyDescent="0.3">
      <c r="A1094" s="500">
        <v>10</v>
      </c>
      <c r="B1094" s="886" t="s">
        <v>477</v>
      </c>
      <c r="C1094" s="890"/>
      <c r="D1094" s="887"/>
      <c r="E1094" s="259">
        <v>50</v>
      </c>
      <c r="F1094" s="251">
        <v>25</v>
      </c>
      <c r="G1094" s="83">
        <v>50</v>
      </c>
      <c r="H1094" s="131">
        <v>1.1000000000000001</v>
      </c>
      <c r="I1094" s="83">
        <v>55.000000000000007</v>
      </c>
      <c r="J1094" s="114">
        <v>50</v>
      </c>
      <c r="K1094" s="114"/>
      <c r="L1094" s="114">
        <v>50</v>
      </c>
      <c r="M1094" s="83">
        <f t="shared" si="54"/>
        <v>-9.0909090909091024</v>
      </c>
      <c r="N1094" s="83">
        <f t="shared" si="55"/>
        <v>0</v>
      </c>
      <c r="O1094" s="114">
        <v>50</v>
      </c>
      <c r="P1094" s="83">
        <f t="shared" si="53"/>
        <v>0</v>
      </c>
      <c r="Q1094" s="83"/>
      <c r="R1094" s="550"/>
    </row>
    <row r="1095" spans="1:19" s="99" customFormat="1" ht="27" customHeight="1" x14ac:dyDescent="0.3">
      <c r="A1095" s="504" t="s">
        <v>2186</v>
      </c>
      <c r="B1095" s="517" t="s">
        <v>2187</v>
      </c>
      <c r="C1095" s="517"/>
      <c r="D1095" s="517"/>
      <c r="E1095" s="259"/>
      <c r="F1095" s="251">
        <v>0</v>
      </c>
      <c r="G1095" s="83"/>
      <c r="H1095" s="264"/>
      <c r="I1095" s="104"/>
      <c r="J1095" s="114"/>
      <c r="K1095" s="114"/>
      <c r="L1095" s="120"/>
      <c r="M1095" s="83"/>
      <c r="N1095" s="83"/>
      <c r="O1095" s="120"/>
      <c r="P1095" s="83"/>
      <c r="Q1095" s="83"/>
      <c r="R1095" s="550"/>
    </row>
    <row r="1096" spans="1:19" s="99" customFormat="1" ht="18.75" customHeight="1" x14ac:dyDescent="0.3">
      <c r="A1096" s="883">
        <v>1</v>
      </c>
      <c r="B1096" s="880" t="s">
        <v>2188</v>
      </c>
      <c r="C1096" s="503" t="s">
        <v>267</v>
      </c>
      <c r="D1096" s="503" t="s">
        <v>2189</v>
      </c>
      <c r="E1096" s="259">
        <v>150</v>
      </c>
      <c r="F1096" s="251">
        <v>125</v>
      </c>
      <c r="G1096" s="98">
        <v>250</v>
      </c>
      <c r="H1096" s="131">
        <v>1.6</v>
      </c>
      <c r="I1096" s="83">
        <v>240</v>
      </c>
      <c r="J1096" s="114">
        <v>150</v>
      </c>
      <c r="K1096" s="114"/>
      <c r="L1096" s="120">
        <v>240</v>
      </c>
      <c r="M1096" s="83">
        <f t="shared" si="54"/>
        <v>0</v>
      </c>
      <c r="N1096" s="83">
        <f t="shared" si="55"/>
        <v>60</v>
      </c>
      <c r="O1096" s="120">
        <v>240</v>
      </c>
      <c r="P1096" s="83">
        <f t="shared" si="53"/>
        <v>60</v>
      </c>
      <c r="Q1096" s="83"/>
      <c r="R1096" s="550"/>
    </row>
    <row r="1097" spans="1:19" s="99" customFormat="1" x14ac:dyDescent="0.3">
      <c r="A1097" s="885"/>
      <c r="B1097" s="882"/>
      <c r="C1097" s="503" t="s">
        <v>2189</v>
      </c>
      <c r="D1097" s="503" t="s">
        <v>2190</v>
      </c>
      <c r="E1097" s="259">
        <v>150</v>
      </c>
      <c r="F1097" s="251">
        <v>150</v>
      </c>
      <c r="G1097" s="98">
        <v>300</v>
      </c>
      <c r="H1097" s="131">
        <v>1.6</v>
      </c>
      <c r="I1097" s="83">
        <v>240</v>
      </c>
      <c r="J1097" s="114">
        <v>150</v>
      </c>
      <c r="K1097" s="114"/>
      <c r="L1097" s="120">
        <v>240</v>
      </c>
      <c r="M1097" s="83">
        <f t="shared" si="54"/>
        <v>0</v>
      </c>
      <c r="N1097" s="83">
        <f t="shared" si="55"/>
        <v>60</v>
      </c>
      <c r="O1097" s="120">
        <v>240</v>
      </c>
      <c r="P1097" s="83">
        <f t="shared" si="53"/>
        <v>60</v>
      </c>
      <c r="Q1097" s="83"/>
      <c r="R1097" s="550"/>
    </row>
    <row r="1098" spans="1:19" s="99" customFormat="1" ht="18.75" customHeight="1" x14ac:dyDescent="0.3">
      <c r="A1098" s="500">
        <v>2</v>
      </c>
      <c r="B1098" s="886" t="s">
        <v>2191</v>
      </c>
      <c r="C1098" s="890"/>
      <c r="D1098" s="887"/>
      <c r="E1098" s="259"/>
      <c r="F1098" s="251">
        <v>100</v>
      </c>
      <c r="G1098" s="98">
        <v>200</v>
      </c>
      <c r="H1098" s="131"/>
      <c r="I1098" s="83"/>
      <c r="J1098" s="114">
        <v>120</v>
      </c>
      <c r="K1098" s="114"/>
      <c r="L1098" s="120"/>
      <c r="M1098" s="83"/>
      <c r="N1098" s="83"/>
      <c r="O1098" s="120">
        <v>70</v>
      </c>
      <c r="P1098" s="83"/>
      <c r="Q1098" s="83"/>
      <c r="R1098" s="519" t="s">
        <v>131</v>
      </c>
    </row>
    <row r="1099" spans="1:19" s="99" customFormat="1" ht="18.75" customHeight="1" x14ac:dyDescent="0.3">
      <c r="A1099" s="500">
        <v>3</v>
      </c>
      <c r="B1099" s="886" t="s">
        <v>474</v>
      </c>
      <c r="C1099" s="890"/>
      <c r="D1099" s="887"/>
      <c r="E1099" s="259">
        <v>70</v>
      </c>
      <c r="F1099" s="251">
        <v>75</v>
      </c>
      <c r="G1099" s="98">
        <v>150</v>
      </c>
      <c r="H1099" s="131">
        <v>1.3</v>
      </c>
      <c r="I1099" s="83">
        <v>91</v>
      </c>
      <c r="J1099" s="114">
        <v>70</v>
      </c>
      <c r="K1099" s="114"/>
      <c r="L1099" s="120">
        <v>90</v>
      </c>
      <c r="M1099" s="83">
        <f t="shared" si="54"/>
        <v>-1.098901098901099</v>
      </c>
      <c r="N1099" s="83">
        <f t="shared" si="55"/>
        <v>28.571428571428569</v>
      </c>
      <c r="O1099" s="259">
        <v>70</v>
      </c>
      <c r="P1099" s="83">
        <f t="shared" si="53"/>
        <v>0</v>
      </c>
      <c r="Q1099" s="83"/>
      <c r="R1099" s="550"/>
    </row>
    <row r="1100" spans="1:19" s="99" customFormat="1" ht="18.75" customHeight="1" x14ac:dyDescent="0.3">
      <c r="A1100" s="500">
        <v>4</v>
      </c>
      <c r="B1100" s="886" t="s">
        <v>2192</v>
      </c>
      <c r="C1100" s="890"/>
      <c r="D1100" s="887"/>
      <c r="E1100" s="259">
        <v>70</v>
      </c>
      <c r="F1100" s="251">
        <v>75</v>
      </c>
      <c r="G1100" s="98">
        <v>150</v>
      </c>
      <c r="H1100" s="131">
        <v>1.3</v>
      </c>
      <c r="I1100" s="83">
        <v>91</v>
      </c>
      <c r="J1100" s="114">
        <v>70</v>
      </c>
      <c r="K1100" s="114"/>
      <c r="L1100" s="120">
        <v>90</v>
      </c>
      <c r="M1100" s="83">
        <f t="shared" si="54"/>
        <v>-1.098901098901099</v>
      </c>
      <c r="N1100" s="83">
        <f t="shared" si="55"/>
        <v>28.571428571428569</v>
      </c>
      <c r="O1100" s="259">
        <v>70</v>
      </c>
      <c r="P1100" s="83">
        <f t="shared" ref="P1100:P1163" si="56">(O1100-E1100)/E1100*100</f>
        <v>0</v>
      </c>
      <c r="Q1100" s="83"/>
      <c r="R1100" s="550"/>
    </row>
    <row r="1101" spans="1:19" s="99" customFormat="1" ht="18.75" customHeight="1" x14ac:dyDescent="0.3">
      <c r="A1101" s="500">
        <v>5</v>
      </c>
      <c r="B1101" s="886" t="s">
        <v>477</v>
      </c>
      <c r="C1101" s="890"/>
      <c r="D1101" s="887"/>
      <c r="E1101" s="259">
        <v>50</v>
      </c>
      <c r="F1101" s="266">
        <v>55</v>
      </c>
      <c r="G1101" s="98">
        <v>110</v>
      </c>
      <c r="H1101" s="131">
        <v>1.3</v>
      </c>
      <c r="I1101" s="155">
        <v>65</v>
      </c>
      <c r="J1101" s="114">
        <v>50</v>
      </c>
      <c r="K1101" s="114"/>
      <c r="L1101" s="120">
        <v>65</v>
      </c>
      <c r="M1101" s="83">
        <f t="shared" si="54"/>
        <v>0</v>
      </c>
      <c r="N1101" s="83">
        <f t="shared" si="55"/>
        <v>30</v>
      </c>
      <c r="O1101" s="259">
        <v>50</v>
      </c>
      <c r="P1101" s="83">
        <f t="shared" si="56"/>
        <v>0</v>
      </c>
      <c r="Q1101" s="83"/>
      <c r="R1101" s="550"/>
    </row>
    <row r="1102" spans="1:19" s="99" customFormat="1" ht="26.25" customHeight="1" x14ac:dyDescent="0.3">
      <c r="A1102" s="126" t="s">
        <v>2193</v>
      </c>
      <c r="B1102" s="128" t="s">
        <v>2194</v>
      </c>
      <c r="C1102" s="162"/>
      <c r="D1102" s="162"/>
      <c r="E1102" s="104"/>
      <c r="F1102" s="98"/>
      <c r="G1102" s="104"/>
      <c r="H1102" s="96"/>
      <c r="I1102" s="96"/>
      <c r="J1102" s="96"/>
      <c r="K1102" s="96"/>
      <c r="L1102" s="96"/>
      <c r="M1102" s="83"/>
      <c r="N1102" s="83"/>
      <c r="O1102" s="96"/>
      <c r="P1102" s="83"/>
      <c r="Q1102" s="83"/>
      <c r="R1102" s="550"/>
    </row>
    <row r="1103" spans="1:19" s="202" customFormat="1" ht="26.25" customHeight="1" x14ac:dyDescent="0.3">
      <c r="A1103" s="504" t="s">
        <v>2195</v>
      </c>
      <c r="B1103" s="517" t="s">
        <v>2196</v>
      </c>
      <c r="C1103" s="517"/>
      <c r="D1103" s="517"/>
      <c r="E1103" s="100"/>
      <c r="F1103" s="98"/>
      <c r="G1103" s="98"/>
      <c r="H1103" s="83"/>
      <c r="I1103" s="83"/>
      <c r="J1103" s="83"/>
      <c r="K1103" s="83"/>
      <c r="L1103" s="83"/>
      <c r="M1103" s="83"/>
      <c r="N1103" s="83"/>
      <c r="O1103" s="83"/>
      <c r="P1103" s="83"/>
      <c r="Q1103" s="83"/>
      <c r="R1103" s="550"/>
      <c r="S1103" s="99"/>
    </row>
    <row r="1104" spans="1:19" s="202" customFormat="1" ht="18.75" customHeight="1" x14ac:dyDescent="0.3">
      <c r="A1104" s="883">
        <v>1</v>
      </c>
      <c r="B1104" s="880" t="s">
        <v>268</v>
      </c>
      <c r="C1104" s="503" t="s">
        <v>2197</v>
      </c>
      <c r="D1104" s="521" t="s">
        <v>2198</v>
      </c>
      <c r="E1104" s="104">
        <v>380</v>
      </c>
      <c r="F1104" s="98">
        <v>700</v>
      </c>
      <c r="G1104" s="98">
        <v>1400</v>
      </c>
      <c r="H1104" s="131">
        <v>1.7</v>
      </c>
      <c r="I1104" s="98">
        <v>646</v>
      </c>
      <c r="J1104" s="98">
        <v>840</v>
      </c>
      <c r="K1104" s="98"/>
      <c r="L1104" s="267">
        <v>450</v>
      </c>
      <c r="M1104" s="83">
        <f t="shared" si="54"/>
        <v>-30.340557275541798</v>
      </c>
      <c r="N1104" s="83">
        <f t="shared" si="55"/>
        <v>-46.428571428571431</v>
      </c>
      <c r="O1104" s="267">
        <v>450</v>
      </c>
      <c r="P1104" s="83">
        <f t="shared" si="56"/>
        <v>18.421052631578945</v>
      </c>
      <c r="Q1104" s="83"/>
      <c r="R1104" s="550"/>
      <c r="S1104" s="99"/>
    </row>
    <row r="1105" spans="1:19" s="202" customFormat="1" ht="37.5" x14ac:dyDescent="0.3">
      <c r="A1105" s="884"/>
      <c r="B1105" s="881"/>
      <c r="C1105" s="521" t="s">
        <v>2198</v>
      </c>
      <c r="D1105" s="521" t="s">
        <v>2199</v>
      </c>
      <c r="E1105" s="104">
        <v>420</v>
      </c>
      <c r="F1105" s="98">
        <v>1800</v>
      </c>
      <c r="G1105" s="98">
        <v>1600</v>
      </c>
      <c r="H1105" s="131">
        <v>4.3</v>
      </c>
      <c r="I1105" s="98">
        <v>1806</v>
      </c>
      <c r="J1105" s="98">
        <v>1800</v>
      </c>
      <c r="K1105" s="98"/>
      <c r="L1105" s="267">
        <v>500</v>
      </c>
      <c r="M1105" s="83">
        <f t="shared" si="54"/>
        <v>-72.314507198228128</v>
      </c>
      <c r="N1105" s="83">
        <f t="shared" si="55"/>
        <v>-72.222222222222214</v>
      </c>
      <c r="O1105" s="267">
        <v>500</v>
      </c>
      <c r="P1105" s="83">
        <f t="shared" si="56"/>
        <v>19.047619047619047</v>
      </c>
      <c r="Q1105" s="83"/>
      <c r="R1105" s="550"/>
      <c r="S1105" s="99"/>
    </row>
    <row r="1106" spans="1:19" s="202" customFormat="1" ht="37.5" x14ac:dyDescent="0.3">
      <c r="A1106" s="884"/>
      <c r="B1106" s="881"/>
      <c r="C1106" s="521" t="s">
        <v>2199</v>
      </c>
      <c r="D1106" s="521" t="s">
        <v>2200</v>
      </c>
      <c r="E1106" s="104">
        <v>710</v>
      </c>
      <c r="F1106" s="98">
        <v>2130</v>
      </c>
      <c r="G1106" s="98">
        <v>4000</v>
      </c>
      <c r="H1106" s="131">
        <v>3</v>
      </c>
      <c r="I1106" s="98">
        <v>2130</v>
      </c>
      <c r="J1106" s="98">
        <v>2400</v>
      </c>
      <c r="K1106" s="98"/>
      <c r="L1106" s="267">
        <v>850</v>
      </c>
      <c r="M1106" s="83">
        <f t="shared" ref="M1106:M1168" si="57">(L1106-I1106)/I1106*100</f>
        <v>-60.093896713615024</v>
      </c>
      <c r="N1106" s="83">
        <f t="shared" si="55"/>
        <v>-64.583333333333343</v>
      </c>
      <c r="O1106" s="267">
        <v>850</v>
      </c>
      <c r="P1106" s="83">
        <f t="shared" si="56"/>
        <v>19.718309859154928</v>
      </c>
      <c r="Q1106" s="83"/>
      <c r="R1106" s="550"/>
      <c r="S1106" s="99"/>
    </row>
    <row r="1107" spans="1:19" s="202" customFormat="1" x14ac:dyDescent="0.3">
      <c r="A1107" s="884"/>
      <c r="B1107" s="881"/>
      <c r="C1107" s="521" t="s">
        <v>2200</v>
      </c>
      <c r="D1107" s="503" t="s">
        <v>2201</v>
      </c>
      <c r="E1107" s="98">
        <v>1100</v>
      </c>
      <c r="F1107" s="98">
        <v>3300</v>
      </c>
      <c r="G1107" s="98">
        <v>6600</v>
      </c>
      <c r="H1107" s="131">
        <v>3</v>
      </c>
      <c r="I1107" s="98">
        <v>3300</v>
      </c>
      <c r="J1107" s="98">
        <v>3960</v>
      </c>
      <c r="K1107" s="98"/>
      <c r="L1107" s="92">
        <v>2500</v>
      </c>
      <c r="M1107" s="83">
        <f t="shared" si="57"/>
        <v>-24.242424242424242</v>
      </c>
      <c r="N1107" s="83">
        <f t="shared" ref="N1107:N1170" si="58">(L1107-J1107)/J1107*100</f>
        <v>-36.868686868686865</v>
      </c>
      <c r="O1107" s="92">
        <v>2500</v>
      </c>
      <c r="P1107" s="83">
        <f t="shared" si="56"/>
        <v>127.27272727272727</v>
      </c>
      <c r="Q1107" s="83"/>
      <c r="R1107" s="550"/>
      <c r="S1107" s="99"/>
    </row>
    <row r="1108" spans="1:19" s="202" customFormat="1" x14ac:dyDescent="0.3">
      <c r="A1108" s="885"/>
      <c r="B1108" s="882"/>
      <c r="C1108" s="503" t="s">
        <v>2201</v>
      </c>
      <c r="D1108" s="503" t="s">
        <v>2202</v>
      </c>
      <c r="E1108" s="104">
        <v>640</v>
      </c>
      <c r="F1108" s="98">
        <v>1400</v>
      </c>
      <c r="G1108" s="98">
        <v>4000</v>
      </c>
      <c r="H1108" s="131">
        <v>1.5</v>
      </c>
      <c r="I1108" s="98">
        <v>960</v>
      </c>
      <c r="J1108" s="98">
        <v>2400</v>
      </c>
      <c r="K1108" s="98"/>
      <c r="L1108" s="267">
        <v>2000</v>
      </c>
      <c r="M1108" s="83">
        <f t="shared" si="57"/>
        <v>108.33333333333333</v>
      </c>
      <c r="N1108" s="83">
        <f t="shared" si="58"/>
        <v>-16.666666666666664</v>
      </c>
      <c r="O1108" s="267">
        <v>2000</v>
      </c>
      <c r="P1108" s="83">
        <f t="shared" si="56"/>
        <v>212.5</v>
      </c>
      <c r="Q1108" s="83"/>
      <c r="R1108" s="550"/>
      <c r="S1108" s="99"/>
    </row>
    <row r="1109" spans="1:19" s="202" customFormat="1" x14ac:dyDescent="0.3">
      <c r="A1109" s="883">
        <v>2</v>
      </c>
      <c r="B1109" s="880" t="s">
        <v>2203</v>
      </c>
      <c r="C1109" s="503" t="s">
        <v>2204</v>
      </c>
      <c r="D1109" s="503" t="s">
        <v>2205</v>
      </c>
      <c r="E1109" s="104">
        <v>370</v>
      </c>
      <c r="F1109" s="98">
        <v>750</v>
      </c>
      <c r="G1109" s="98">
        <v>1500</v>
      </c>
      <c r="H1109" s="131">
        <v>1.3</v>
      </c>
      <c r="I1109" s="98">
        <v>481</v>
      </c>
      <c r="J1109" s="98">
        <v>900</v>
      </c>
      <c r="K1109" s="98"/>
      <c r="L1109" s="267">
        <v>900</v>
      </c>
      <c r="M1109" s="83">
        <f t="shared" si="57"/>
        <v>87.110187110187113</v>
      </c>
      <c r="N1109" s="83">
        <f t="shared" si="58"/>
        <v>0</v>
      </c>
      <c r="O1109" s="267">
        <v>900</v>
      </c>
      <c r="P1109" s="83">
        <f t="shared" si="56"/>
        <v>143.24324324324326</v>
      </c>
      <c r="Q1109" s="83"/>
      <c r="R1109" s="550"/>
      <c r="S1109" s="99"/>
    </row>
    <row r="1110" spans="1:19" s="202" customFormat="1" x14ac:dyDescent="0.3">
      <c r="A1110" s="885"/>
      <c r="B1110" s="882"/>
      <c r="C1110" s="503" t="s">
        <v>2205</v>
      </c>
      <c r="D1110" s="503" t="s">
        <v>2206</v>
      </c>
      <c r="E1110" s="104">
        <v>290</v>
      </c>
      <c r="F1110" s="98">
        <v>550</v>
      </c>
      <c r="G1110" s="98">
        <v>1000</v>
      </c>
      <c r="H1110" s="131">
        <v>1.9</v>
      </c>
      <c r="I1110" s="98">
        <v>551</v>
      </c>
      <c r="J1110" s="98">
        <v>600</v>
      </c>
      <c r="K1110" s="98"/>
      <c r="L1110" s="267">
        <v>600</v>
      </c>
      <c r="M1110" s="83">
        <f t="shared" si="57"/>
        <v>8.8929219600725951</v>
      </c>
      <c r="N1110" s="83">
        <f t="shared" si="58"/>
        <v>0</v>
      </c>
      <c r="O1110" s="267">
        <v>600</v>
      </c>
      <c r="P1110" s="83">
        <f t="shared" si="56"/>
        <v>106.89655172413792</v>
      </c>
      <c r="Q1110" s="83"/>
      <c r="R1110" s="550"/>
      <c r="S1110" s="99"/>
    </row>
    <row r="1111" spans="1:19" s="202" customFormat="1" x14ac:dyDescent="0.3">
      <c r="A1111" s="883">
        <v>3</v>
      </c>
      <c r="B1111" s="880" t="s">
        <v>1596</v>
      </c>
      <c r="C1111" s="503" t="s">
        <v>2207</v>
      </c>
      <c r="D1111" s="503" t="s">
        <v>2208</v>
      </c>
      <c r="E1111" s="104">
        <v>440</v>
      </c>
      <c r="F1111" s="98">
        <v>1100</v>
      </c>
      <c r="G1111" s="98">
        <v>2000</v>
      </c>
      <c r="H1111" s="131">
        <v>2.4</v>
      </c>
      <c r="I1111" s="98">
        <v>1056</v>
      </c>
      <c r="J1111" s="98">
        <v>1200</v>
      </c>
      <c r="K1111" s="98"/>
      <c r="L1111" s="267">
        <v>1200</v>
      </c>
      <c r="M1111" s="83">
        <f t="shared" si="57"/>
        <v>13.636363636363635</v>
      </c>
      <c r="N1111" s="83">
        <f t="shared" si="58"/>
        <v>0</v>
      </c>
      <c r="O1111" s="267">
        <v>1200</v>
      </c>
      <c r="P1111" s="83">
        <f t="shared" si="56"/>
        <v>172.72727272727272</v>
      </c>
      <c r="Q1111" s="83"/>
      <c r="R1111" s="550"/>
      <c r="S1111" s="99"/>
    </row>
    <row r="1112" spans="1:19" s="202" customFormat="1" x14ac:dyDescent="0.3">
      <c r="A1112" s="885"/>
      <c r="B1112" s="882"/>
      <c r="C1112" s="503" t="s">
        <v>2208</v>
      </c>
      <c r="D1112" s="503" t="s">
        <v>2209</v>
      </c>
      <c r="E1112" s="104">
        <v>340</v>
      </c>
      <c r="F1112" s="98">
        <v>950</v>
      </c>
      <c r="G1112" s="98">
        <v>1400</v>
      </c>
      <c r="H1112" s="131">
        <v>2.8</v>
      </c>
      <c r="I1112" s="98">
        <v>951.99999999999989</v>
      </c>
      <c r="J1112" s="98">
        <v>950</v>
      </c>
      <c r="K1112" s="98"/>
      <c r="L1112" s="267">
        <v>950</v>
      </c>
      <c r="M1112" s="83">
        <f t="shared" si="57"/>
        <v>-0.21008403361343345</v>
      </c>
      <c r="N1112" s="83">
        <f t="shared" si="58"/>
        <v>0</v>
      </c>
      <c r="O1112" s="267">
        <v>950</v>
      </c>
      <c r="P1112" s="83">
        <f t="shared" si="56"/>
        <v>179.41176470588235</v>
      </c>
      <c r="Q1112" s="83"/>
      <c r="R1112" s="550"/>
      <c r="S1112" s="99"/>
    </row>
    <row r="1113" spans="1:19" s="202" customFormat="1" x14ac:dyDescent="0.3">
      <c r="A1113" s="883">
        <v>4</v>
      </c>
      <c r="B1113" s="880" t="s">
        <v>703</v>
      </c>
      <c r="C1113" s="503" t="s">
        <v>2210</v>
      </c>
      <c r="D1113" s="503" t="s">
        <v>2211</v>
      </c>
      <c r="E1113" s="104">
        <v>690</v>
      </c>
      <c r="F1113" s="98">
        <v>1300</v>
      </c>
      <c r="G1113" s="98">
        <v>2000</v>
      </c>
      <c r="H1113" s="131">
        <v>1.9</v>
      </c>
      <c r="I1113" s="98">
        <v>1311</v>
      </c>
      <c r="J1113" s="98">
        <v>1300</v>
      </c>
      <c r="K1113" s="98"/>
      <c r="L1113" s="267">
        <v>1300</v>
      </c>
      <c r="M1113" s="83">
        <f t="shared" si="57"/>
        <v>-0.83905415713196041</v>
      </c>
      <c r="N1113" s="83">
        <f t="shared" si="58"/>
        <v>0</v>
      </c>
      <c r="O1113" s="267">
        <v>1300</v>
      </c>
      <c r="P1113" s="83">
        <f t="shared" si="56"/>
        <v>88.405797101449281</v>
      </c>
      <c r="Q1113" s="83"/>
      <c r="R1113" s="550"/>
      <c r="S1113" s="99"/>
    </row>
    <row r="1114" spans="1:19" s="202" customFormat="1" x14ac:dyDescent="0.3">
      <c r="A1114" s="884"/>
      <c r="B1114" s="881"/>
      <c r="C1114" s="503" t="s">
        <v>2211</v>
      </c>
      <c r="D1114" s="503" t="s">
        <v>2212</v>
      </c>
      <c r="E1114" s="104">
        <v>340</v>
      </c>
      <c r="F1114" s="98">
        <v>600</v>
      </c>
      <c r="G1114" s="98">
        <v>1200</v>
      </c>
      <c r="H1114" s="131">
        <v>1.2</v>
      </c>
      <c r="I1114" s="98">
        <v>408</v>
      </c>
      <c r="J1114" s="98">
        <v>720</v>
      </c>
      <c r="K1114" s="98"/>
      <c r="L1114" s="267">
        <v>720</v>
      </c>
      <c r="M1114" s="83">
        <f t="shared" si="57"/>
        <v>76.470588235294116</v>
      </c>
      <c r="N1114" s="83">
        <f t="shared" si="58"/>
        <v>0</v>
      </c>
      <c r="O1114" s="267">
        <v>720</v>
      </c>
      <c r="P1114" s="83">
        <f t="shared" si="56"/>
        <v>111.76470588235294</v>
      </c>
      <c r="Q1114" s="83"/>
      <c r="R1114" s="550"/>
      <c r="S1114" s="99"/>
    </row>
    <row r="1115" spans="1:19" s="202" customFormat="1" ht="18.75" customHeight="1" x14ac:dyDescent="0.3">
      <c r="A1115" s="884"/>
      <c r="B1115" s="881"/>
      <c r="C1115" s="503" t="s">
        <v>2213</v>
      </c>
      <c r="D1115" s="503" t="s">
        <v>2214</v>
      </c>
      <c r="E1115" s="104">
        <v>120</v>
      </c>
      <c r="F1115" s="98">
        <v>280</v>
      </c>
      <c r="G1115" s="98">
        <v>550</v>
      </c>
      <c r="H1115" s="131">
        <v>1.2</v>
      </c>
      <c r="I1115" s="98">
        <v>144</v>
      </c>
      <c r="J1115" s="98">
        <v>330</v>
      </c>
      <c r="K1115" s="98"/>
      <c r="L1115" s="267">
        <v>330</v>
      </c>
      <c r="M1115" s="83">
        <f t="shared" si="57"/>
        <v>129.16666666666669</v>
      </c>
      <c r="N1115" s="83">
        <f t="shared" si="58"/>
        <v>0</v>
      </c>
      <c r="O1115" s="267">
        <v>330</v>
      </c>
      <c r="P1115" s="83">
        <f t="shared" si="56"/>
        <v>175</v>
      </c>
      <c r="Q1115" s="83"/>
      <c r="R1115" s="550"/>
      <c r="S1115" s="99"/>
    </row>
    <row r="1116" spans="1:19" s="202" customFormat="1" ht="21.75" customHeight="1" x14ac:dyDescent="0.3">
      <c r="A1116" s="884"/>
      <c r="B1116" s="881"/>
      <c r="C1116" s="503" t="s">
        <v>2215</v>
      </c>
      <c r="D1116" s="503" t="s">
        <v>2216</v>
      </c>
      <c r="E1116" s="104">
        <v>340</v>
      </c>
      <c r="F1116" s="98">
        <v>950</v>
      </c>
      <c r="G1116" s="98">
        <v>1900</v>
      </c>
      <c r="H1116" s="131">
        <v>1.2</v>
      </c>
      <c r="I1116" s="98">
        <v>408</v>
      </c>
      <c r="J1116" s="98">
        <v>1140</v>
      </c>
      <c r="K1116" s="98"/>
      <c r="L1116" s="267">
        <v>1140</v>
      </c>
      <c r="M1116" s="83">
        <f t="shared" si="57"/>
        <v>179.41176470588235</v>
      </c>
      <c r="N1116" s="83">
        <f t="shared" si="58"/>
        <v>0</v>
      </c>
      <c r="O1116" s="267">
        <v>1140</v>
      </c>
      <c r="P1116" s="83">
        <f t="shared" si="56"/>
        <v>235.29411764705884</v>
      </c>
      <c r="Q1116" s="83"/>
      <c r="R1116" s="550"/>
      <c r="S1116" s="99"/>
    </row>
    <row r="1117" spans="1:19" s="202" customFormat="1" x14ac:dyDescent="0.3">
      <c r="A1117" s="885"/>
      <c r="B1117" s="882"/>
      <c r="C1117" s="503" t="s">
        <v>2216</v>
      </c>
      <c r="D1117" s="503" t="s">
        <v>843</v>
      </c>
      <c r="E1117" s="104">
        <v>110</v>
      </c>
      <c r="F1117" s="98">
        <v>600</v>
      </c>
      <c r="G1117" s="98">
        <v>1200</v>
      </c>
      <c r="H1117" s="131">
        <v>1.5</v>
      </c>
      <c r="I1117" s="98">
        <v>165</v>
      </c>
      <c r="J1117" s="98">
        <v>720</v>
      </c>
      <c r="K1117" s="98"/>
      <c r="L1117" s="267">
        <v>720</v>
      </c>
      <c r="M1117" s="83">
        <f t="shared" si="57"/>
        <v>336.36363636363637</v>
      </c>
      <c r="N1117" s="83">
        <f t="shared" si="58"/>
        <v>0</v>
      </c>
      <c r="O1117" s="267">
        <v>720</v>
      </c>
      <c r="P1117" s="83">
        <f t="shared" si="56"/>
        <v>554.54545454545462</v>
      </c>
      <c r="Q1117" s="83"/>
      <c r="R1117" s="550"/>
      <c r="S1117" s="99"/>
    </row>
    <row r="1118" spans="1:19" s="202" customFormat="1" ht="18.75" customHeight="1" x14ac:dyDescent="0.3">
      <c r="A1118" s="500">
        <v>5</v>
      </c>
      <c r="B1118" s="886" t="s">
        <v>2217</v>
      </c>
      <c r="C1118" s="890"/>
      <c r="D1118" s="887"/>
      <c r="E1118" s="104">
        <v>330</v>
      </c>
      <c r="F1118" s="98">
        <v>750</v>
      </c>
      <c r="G1118" s="98">
        <v>1500</v>
      </c>
      <c r="H1118" s="131">
        <v>1.5</v>
      </c>
      <c r="I1118" s="98">
        <v>495</v>
      </c>
      <c r="J1118" s="98">
        <v>900</v>
      </c>
      <c r="K1118" s="98"/>
      <c r="L1118" s="267">
        <v>900</v>
      </c>
      <c r="M1118" s="83">
        <f t="shared" si="57"/>
        <v>81.818181818181827</v>
      </c>
      <c r="N1118" s="83">
        <f t="shared" si="58"/>
        <v>0</v>
      </c>
      <c r="O1118" s="267">
        <v>900</v>
      </c>
      <c r="P1118" s="83">
        <f t="shared" si="56"/>
        <v>172.72727272727272</v>
      </c>
      <c r="Q1118" s="83"/>
      <c r="R1118" s="550"/>
      <c r="S1118" s="99"/>
    </row>
    <row r="1119" spans="1:19" s="202" customFormat="1" ht="18.75" customHeight="1" x14ac:dyDescent="0.3">
      <c r="A1119" s="500">
        <v>6</v>
      </c>
      <c r="B1119" s="886" t="s">
        <v>45</v>
      </c>
      <c r="C1119" s="890"/>
      <c r="D1119" s="887"/>
      <c r="E1119" s="104">
        <v>90</v>
      </c>
      <c r="F1119" s="98">
        <v>110</v>
      </c>
      <c r="G1119" s="98">
        <v>200</v>
      </c>
      <c r="H1119" s="131">
        <v>1.2</v>
      </c>
      <c r="I1119" s="98">
        <v>108</v>
      </c>
      <c r="J1119" s="98">
        <v>120</v>
      </c>
      <c r="K1119" s="98"/>
      <c r="L1119" s="267">
        <v>120</v>
      </c>
      <c r="M1119" s="83">
        <f t="shared" si="57"/>
        <v>11.111111111111111</v>
      </c>
      <c r="N1119" s="83">
        <f t="shared" si="58"/>
        <v>0</v>
      </c>
      <c r="O1119" s="267">
        <v>90</v>
      </c>
      <c r="P1119" s="83">
        <f t="shared" si="56"/>
        <v>0</v>
      </c>
      <c r="Q1119" s="83"/>
      <c r="R1119" s="550"/>
      <c r="S1119" s="99"/>
    </row>
    <row r="1120" spans="1:19" s="202" customFormat="1" ht="30" customHeight="1" x14ac:dyDescent="0.3">
      <c r="A1120" s="504" t="s">
        <v>2218</v>
      </c>
      <c r="B1120" s="517" t="s">
        <v>2219</v>
      </c>
      <c r="C1120" s="517"/>
      <c r="D1120" s="517"/>
      <c r="E1120" s="100"/>
      <c r="F1120" s="192"/>
      <c r="G1120" s="192"/>
      <c r="H1120" s="261"/>
      <c r="I1120" s="98"/>
      <c r="J1120" s="98"/>
      <c r="K1120" s="98"/>
      <c r="L1120" s="257"/>
      <c r="M1120" s="83"/>
      <c r="N1120" s="83"/>
      <c r="O1120" s="257"/>
      <c r="P1120" s="83"/>
      <c r="Q1120" s="83"/>
      <c r="R1120" s="550"/>
      <c r="S1120" s="99"/>
    </row>
    <row r="1121" spans="1:19" s="202" customFormat="1" x14ac:dyDescent="0.3">
      <c r="A1121" s="901">
        <v>1</v>
      </c>
      <c r="B1121" s="900" t="s">
        <v>2220</v>
      </c>
      <c r="C1121" s="503" t="s">
        <v>2221</v>
      </c>
      <c r="D1121" s="503" t="s">
        <v>2222</v>
      </c>
      <c r="E1121" s="104">
        <v>200</v>
      </c>
      <c r="F1121" s="98">
        <v>450</v>
      </c>
      <c r="G1121" s="98">
        <v>900</v>
      </c>
      <c r="H1121" s="131">
        <v>1</v>
      </c>
      <c r="I1121" s="98">
        <v>200</v>
      </c>
      <c r="J1121" s="98">
        <v>540</v>
      </c>
      <c r="K1121" s="98"/>
      <c r="L1121" s="267">
        <v>200</v>
      </c>
      <c r="M1121" s="83">
        <f t="shared" si="57"/>
        <v>0</v>
      </c>
      <c r="N1121" s="83">
        <f t="shared" si="58"/>
        <v>-62.962962962962962</v>
      </c>
      <c r="O1121" s="267">
        <v>200</v>
      </c>
      <c r="P1121" s="83">
        <f t="shared" si="56"/>
        <v>0</v>
      </c>
      <c r="Q1121" s="83"/>
      <c r="R1121" s="550"/>
      <c r="S1121" s="99"/>
    </row>
    <row r="1122" spans="1:19" s="202" customFormat="1" x14ac:dyDescent="0.3">
      <c r="A1122" s="901"/>
      <c r="B1122" s="900"/>
      <c r="C1122" s="503" t="s">
        <v>2222</v>
      </c>
      <c r="D1122" s="503" t="s">
        <v>2223</v>
      </c>
      <c r="E1122" s="104">
        <v>200</v>
      </c>
      <c r="F1122" s="98">
        <v>620</v>
      </c>
      <c r="G1122" s="98">
        <v>1100</v>
      </c>
      <c r="H1122" s="131">
        <v>3.1</v>
      </c>
      <c r="I1122" s="98">
        <v>620</v>
      </c>
      <c r="J1122" s="98">
        <v>660</v>
      </c>
      <c r="K1122" s="98"/>
      <c r="L1122" s="267">
        <v>250</v>
      </c>
      <c r="M1122" s="83">
        <f t="shared" si="57"/>
        <v>-59.677419354838712</v>
      </c>
      <c r="N1122" s="83">
        <f t="shared" si="58"/>
        <v>-62.121212121212125</v>
      </c>
      <c r="O1122" s="267">
        <v>250</v>
      </c>
      <c r="P1122" s="83">
        <f t="shared" si="56"/>
        <v>25</v>
      </c>
      <c r="Q1122" s="83"/>
      <c r="R1122" s="550"/>
      <c r="S1122" s="99"/>
    </row>
    <row r="1123" spans="1:19" s="202" customFormat="1" x14ac:dyDescent="0.3">
      <c r="A1123" s="901"/>
      <c r="B1123" s="900" t="s">
        <v>2220</v>
      </c>
      <c r="C1123" s="503" t="s">
        <v>2223</v>
      </c>
      <c r="D1123" s="503" t="s">
        <v>2224</v>
      </c>
      <c r="E1123" s="104">
        <v>250</v>
      </c>
      <c r="F1123" s="98">
        <v>450</v>
      </c>
      <c r="G1123" s="98">
        <v>900</v>
      </c>
      <c r="H1123" s="131">
        <v>1.3</v>
      </c>
      <c r="I1123" s="98">
        <v>325</v>
      </c>
      <c r="J1123" s="98">
        <v>540</v>
      </c>
      <c r="K1123" s="98"/>
      <c r="L1123" s="267">
        <v>250</v>
      </c>
      <c r="M1123" s="83">
        <f t="shared" si="57"/>
        <v>-23.076923076923077</v>
      </c>
      <c r="N1123" s="83">
        <f t="shared" si="58"/>
        <v>-53.703703703703709</v>
      </c>
      <c r="O1123" s="267">
        <v>250</v>
      </c>
      <c r="P1123" s="83">
        <f t="shared" si="56"/>
        <v>0</v>
      </c>
      <c r="Q1123" s="83"/>
      <c r="R1123" s="550"/>
      <c r="S1123" s="99"/>
    </row>
    <row r="1124" spans="1:19" s="202" customFormat="1" x14ac:dyDescent="0.3">
      <c r="A1124" s="901"/>
      <c r="B1124" s="900"/>
      <c r="C1124" s="503" t="s">
        <v>2223</v>
      </c>
      <c r="D1124" s="503" t="s">
        <v>2225</v>
      </c>
      <c r="E1124" s="104">
        <v>200</v>
      </c>
      <c r="F1124" s="98">
        <v>300</v>
      </c>
      <c r="G1124" s="98">
        <v>600</v>
      </c>
      <c r="H1124" s="131">
        <v>1.5</v>
      </c>
      <c r="I1124" s="98">
        <v>300</v>
      </c>
      <c r="J1124" s="98">
        <v>360</v>
      </c>
      <c r="K1124" s="98"/>
      <c r="L1124" s="267">
        <v>200</v>
      </c>
      <c r="M1124" s="83">
        <f t="shared" si="57"/>
        <v>-33.333333333333329</v>
      </c>
      <c r="N1124" s="83">
        <f t="shared" si="58"/>
        <v>-44.444444444444443</v>
      </c>
      <c r="O1124" s="267">
        <v>200</v>
      </c>
      <c r="P1124" s="83">
        <f t="shared" si="56"/>
        <v>0</v>
      </c>
      <c r="Q1124" s="83"/>
      <c r="R1124" s="550"/>
      <c r="S1124" s="99"/>
    </row>
    <row r="1125" spans="1:19" s="202" customFormat="1" x14ac:dyDescent="0.3">
      <c r="A1125" s="901"/>
      <c r="B1125" s="900"/>
      <c r="C1125" s="503" t="s">
        <v>2223</v>
      </c>
      <c r="D1125" s="503" t="s">
        <v>2226</v>
      </c>
      <c r="E1125" s="104">
        <v>250</v>
      </c>
      <c r="F1125" s="98">
        <v>2250</v>
      </c>
      <c r="G1125" s="98">
        <v>4500</v>
      </c>
      <c r="H1125" s="131">
        <v>4.2</v>
      </c>
      <c r="I1125" s="98">
        <v>1050</v>
      </c>
      <c r="J1125" s="98">
        <v>1500</v>
      </c>
      <c r="K1125" s="98"/>
      <c r="L1125" s="267">
        <v>300</v>
      </c>
      <c r="M1125" s="83">
        <f t="shared" si="57"/>
        <v>-71.428571428571431</v>
      </c>
      <c r="N1125" s="83">
        <f t="shared" si="58"/>
        <v>-80</v>
      </c>
      <c r="O1125" s="267">
        <v>300</v>
      </c>
      <c r="P1125" s="83">
        <f t="shared" si="56"/>
        <v>20</v>
      </c>
      <c r="Q1125" s="83"/>
      <c r="R1125" s="550"/>
      <c r="S1125" s="99"/>
    </row>
    <row r="1126" spans="1:19" s="202" customFormat="1" x14ac:dyDescent="0.3">
      <c r="A1126" s="901"/>
      <c r="B1126" s="900"/>
      <c r="C1126" s="521" t="s">
        <v>2223</v>
      </c>
      <c r="D1126" s="503" t="s">
        <v>2227</v>
      </c>
      <c r="E1126" s="104">
        <v>200</v>
      </c>
      <c r="F1126" s="98">
        <v>450</v>
      </c>
      <c r="G1126" s="98">
        <v>900</v>
      </c>
      <c r="H1126" s="131">
        <v>1.2</v>
      </c>
      <c r="I1126" s="98">
        <v>240</v>
      </c>
      <c r="J1126" s="98">
        <v>540</v>
      </c>
      <c r="K1126" s="98"/>
      <c r="L1126" s="267">
        <v>200</v>
      </c>
      <c r="M1126" s="83">
        <f t="shared" si="57"/>
        <v>-16.666666666666664</v>
      </c>
      <c r="N1126" s="83">
        <f t="shared" si="58"/>
        <v>-62.962962962962962</v>
      </c>
      <c r="O1126" s="267">
        <v>200</v>
      </c>
      <c r="P1126" s="83">
        <f t="shared" si="56"/>
        <v>0</v>
      </c>
      <c r="Q1126" s="83"/>
      <c r="R1126" s="550"/>
      <c r="S1126" s="99"/>
    </row>
    <row r="1127" spans="1:19" s="202" customFormat="1" ht="18.75" customHeight="1" x14ac:dyDescent="0.3">
      <c r="A1127" s="500">
        <v>2</v>
      </c>
      <c r="B1127" s="886" t="s">
        <v>2228</v>
      </c>
      <c r="C1127" s="890"/>
      <c r="D1127" s="887"/>
      <c r="E1127" s="104">
        <v>150</v>
      </c>
      <c r="F1127" s="98">
        <v>150</v>
      </c>
      <c r="G1127" s="98">
        <v>300</v>
      </c>
      <c r="H1127" s="131">
        <v>1</v>
      </c>
      <c r="I1127" s="98">
        <v>150</v>
      </c>
      <c r="J1127" s="98">
        <v>180</v>
      </c>
      <c r="K1127" s="98"/>
      <c r="L1127" s="267">
        <v>200</v>
      </c>
      <c r="M1127" s="83">
        <f t="shared" si="57"/>
        <v>33.333333333333329</v>
      </c>
      <c r="N1127" s="83">
        <f t="shared" si="58"/>
        <v>11.111111111111111</v>
      </c>
      <c r="O1127" s="104">
        <v>150</v>
      </c>
      <c r="P1127" s="83">
        <f t="shared" si="56"/>
        <v>0</v>
      </c>
      <c r="Q1127" s="83"/>
      <c r="R1127" s="550"/>
      <c r="S1127" s="99"/>
    </row>
    <row r="1128" spans="1:19" s="202" customFormat="1" ht="18.75" customHeight="1" x14ac:dyDescent="0.3">
      <c r="A1128" s="500">
        <v>3</v>
      </c>
      <c r="B1128" s="886" t="s">
        <v>45</v>
      </c>
      <c r="C1128" s="890"/>
      <c r="D1128" s="887"/>
      <c r="E1128" s="104">
        <v>50</v>
      </c>
      <c r="F1128" s="98">
        <v>160</v>
      </c>
      <c r="G1128" s="98">
        <v>200</v>
      </c>
      <c r="H1128" s="131">
        <v>3.1</v>
      </c>
      <c r="I1128" s="98">
        <v>155</v>
      </c>
      <c r="J1128" s="98">
        <v>160</v>
      </c>
      <c r="K1128" s="98"/>
      <c r="L1128" s="267">
        <v>100</v>
      </c>
      <c r="M1128" s="83">
        <f t="shared" si="57"/>
        <v>-35.483870967741936</v>
      </c>
      <c r="N1128" s="83">
        <f t="shared" si="58"/>
        <v>-37.5</v>
      </c>
      <c r="O1128" s="104">
        <v>50</v>
      </c>
      <c r="P1128" s="83">
        <f t="shared" si="56"/>
        <v>0</v>
      </c>
      <c r="Q1128" s="83"/>
      <c r="R1128" s="550"/>
      <c r="S1128" s="99"/>
    </row>
    <row r="1129" spans="1:19" s="202" customFormat="1" ht="37.5" x14ac:dyDescent="0.3">
      <c r="A1129" s="504" t="s">
        <v>2229</v>
      </c>
      <c r="B1129" s="517" t="s">
        <v>2230</v>
      </c>
      <c r="C1129" s="517"/>
      <c r="D1129" s="517"/>
      <c r="E1129" s="100"/>
      <c r="F1129" s="98"/>
      <c r="G1129" s="192"/>
      <c r="H1129" s="131"/>
      <c r="I1129" s="98"/>
      <c r="J1129" s="98"/>
      <c r="K1129" s="98"/>
      <c r="L1129" s="257"/>
      <c r="M1129" s="83"/>
      <c r="N1129" s="83"/>
      <c r="O1129" s="257"/>
      <c r="P1129" s="83"/>
      <c r="Q1129" s="83"/>
      <c r="R1129" s="550"/>
      <c r="S1129" s="99"/>
    </row>
    <row r="1130" spans="1:19" s="202" customFormat="1" x14ac:dyDescent="0.3">
      <c r="A1130" s="883">
        <v>1</v>
      </c>
      <c r="B1130" s="880" t="s">
        <v>268</v>
      </c>
      <c r="C1130" s="503" t="s">
        <v>2214</v>
      </c>
      <c r="D1130" s="503" t="s">
        <v>2231</v>
      </c>
      <c r="E1130" s="104">
        <v>200</v>
      </c>
      <c r="F1130" s="98">
        <v>800</v>
      </c>
      <c r="G1130" s="234">
        <v>2200</v>
      </c>
      <c r="H1130" s="131">
        <v>4</v>
      </c>
      <c r="I1130" s="98">
        <v>800</v>
      </c>
      <c r="J1130" s="98">
        <v>1320</v>
      </c>
      <c r="K1130" s="98"/>
      <c r="L1130" s="267">
        <v>600</v>
      </c>
      <c r="M1130" s="83">
        <f t="shared" si="57"/>
        <v>-25</v>
      </c>
      <c r="N1130" s="83">
        <f t="shared" si="58"/>
        <v>-54.54545454545454</v>
      </c>
      <c r="O1130" s="267">
        <v>600</v>
      </c>
      <c r="P1130" s="83">
        <f t="shared" si="56"/>
        <v>200</v>
      </c>
      <c r="Q1130" s="83"/>
      <c r="R1130" s="550"/>
      <c r="S1130" s="99"/>
    </row>
    <row r="1131" spans="1:19" s="202" customFormat="1" x14ac:dyDescent="0.3">
      <c r="A1131" s="884"/>
      <c r="B1131" s="881"/>
      <c r="C1131" s="503" t="s">
        <v>2232</v>
      </c>
      <c r="D1131" s="503" t="s">
        <v>2233</v>
      </c>
      <c r="E1131" s="104">
        <v>200</v>
      </c>
      <c r="F1131" s="98">
        <v>860</v>
      </c>
      <c r="G1131" s="234">
        <v>2000</v>
      </c>
      <c r="H1131" s="131">
        <v>4.3</v>
      </c>
      <c r="I1131" s="98">
        <v>860</v>
      </c>
      <c r="J1131" s="98">
        <v>1200</v>
      </c>
      <c r="K1131" s="98"/>
      <c r="L1131" s="267">
        <v>500</v>
      </c>
      <c r="M1131" s="83">
        <f t="shared" si="57"/>
        <v>-41.860465116279073</v>
      </c>
      <c r="N1131" s="83">
        <f t="shared" si="58"/>
        <v>-58.333333333333336</v>
      </c>
      <c r="O1131" s="267">
        <v>500</v>
      </c>
      <c r="P1131" s="83">
        <f t="shared" si="56"/>
        <v>150</v>
      </c>
      <c r="Q1131" s="83"/>
      <c r="R1131" s="550"/>
      <c r="S1131" s="99"/>
    </row>
    <row r="1132" spans="1:19" s="202" customFormat="1" x14ac:dyDescent="0.3">
      <c r="A1132" s="884"/>
      <c r="B1132" s="881"/>
      <c r="C1132" s="503" t="s">
        <v>2233</v>
      </c>
      <c r="D1132" s="503" t="s">
        <v>2234</v>
      </c>
      <c r="E1132" s="104">
        <v>300</v>
      </c>
      <c r="F1132" s="98">
        <v>870</v>
      </c>
      <c r="G1132" s="194">
        <v>750</v>
      </c>
      <c r="H1132" s="131">
        <v>2.9</v>
      </c>
      <c r="I1132" s="98">
        <v>870</v>
      </c>
      <c r="J1132" s="98">
        <v>870</v>
      </c>
      <c r="K1132" s="98"/>
      <c r="L1132" s="267">
        <v>550</v>
      </c>
      <c r="M1132" s="83">
        <f t="shared" si="57"/>
        <v>-36.781609195402297</v>
      </c>
      <c r="N1132" s="83">
        <f t="shared" si="58"/>
        <v>-36.781609195402297</v>
      </c>
      <c r="O1132" s="267">
        <v>550</v>
      </c>
      <c r="P1132" s="83">
        <f t="shared" si="56"/>
        <v>83.333333333333343</v>
      </c>
      <c r="Q1132" s="83"/>
      <c r="R1132" s="550"/>
      <c r="S1132" s="99"/>
    </row>
    <row r="1133" spans="1:19" s="202" customFormat="1" x14ac:dyDescent="0.3">
      <c r="A1133" s="885"/>
      <c r="B1133" s="882"/>
      <c r="C1133" s="503" t="s">
        <v>2234</v>
      </c>
      <c r="D1133" s="503" t="s">
        <v>2235</v>
      </c>
      <c r="E1133" s="104">
        <v>250</v>
      </c>
      <c r="F1133" s="98">
        <v>850</v>
      </c>
      <c r="G1133" s="194">
        <v>870</v>
      </c>
      <c r="H1133" s="131">
        <v>3.4</v>
      </c>
      <c r="I1133" s="98">
        <v>850</v>
      </c>
      <c r="J1133" s="98">
        <v>850</v>
      </c>
      <c r="K1133" s="98"/>
      <c r="L1133" s="267">
        <v>500</v>
      </c>
      <c r="M1133" s="83">
        <f t="shared" si="57"/>
        <v>-41.17647058823529</v>
      </c>
      <c r="N1133" s="83">
        <f t="shared" si="58"/>
        <v>-41.17647058823529</v>
      </c>
      <c r="O1133" s="267">
        <v>500</v>
      </c>
      <c r="P1133" s="83">
        <f t="shared" si="56"/>
        <v>100</v>
      </c>
      <c r="Q1133" s="83"/>
      <c r="R1133" s="550"/>
      <c r="S1133" s="99"/>
    </row>
    <row r="1134" spans="1:19" s="202" customFormat="1" ht="37.5" x14ac:dyDescent="0.3">
      <c r="A1134" s="500">
        <v>2</v>
      </c>
      <c r="B1134" s="503" t="s">
        <v>2236</v>
      </c>
      <c r="C1134" s="503" t="s">
        <v>2237</v>
      </c>
      <c r="D1134" s="503" t="s">
        <v>2238</v>
      </c>
      <c r="E1134" s="104">
        <v>200</v>
      </c>
      <c r="F1134" s="98">
        <v>920</v>
      </c>
      <c r="G1134" s="194">
        <v>250</v>
      </c>
      <c r="H1134" s="131">
        <v>4.5999999999999996</v>
      </c>
      <c r="I1134" s="98">
        <v>919.99999999999989</v>
      </c>
      <c r="J1134" s="98">
        <v>920</v>
      </c>
      <c r="K1134" s="98"/>
      <c r="L1134" s="267">
        <v>600</v>
      </c>
      <c r="M1134" s="83">
        <f t="shared" si="57"/>
        <v>-34.782608695652165</v>
      </c>
      <c r="N1134" s="83">
        <f t="shared" si="58"/>
        <v>-34.782608695652172</v>
      </c>
      <c r="O1134" s="267">
        <v>600</v>
      </c>
      <c r="P1134" s="83">
        <f t="shared" si="56"/>
        <v>200</v>
      </c>
      <c r="Q1134" s="83"/>
      <c r="R1134" s="550"/>
      <c r="S1134" s="99"/>
    </row>
    <row r="1135" spans="1:19" s="202" customFormat="1" x14ac:dyDescent="0.3">
      <c r="A1135" s="901">
        <v>3</v>
      </c>
      <c r="B1135" s="900" t="s">
        <v>2239</v>
      </c>
      <c r="C1135" s="503" t="s">
        <v>2240</v>
      </c>
      <c r="D1135" s="503" t="s">
        <v>2241</v>
      </c>
      <c r="E1135" s="104">
        <v>200</v>
      </c>
      <c r="F1135" s="98">
        <v>720</v>
      </c>
      <c r="G1135" s="194">
        <v>750</v>
      </c>
      <c r="H1135" s="131">
        <v>3.6</v>
      </c>
      <c r="I1135" s="98">
        <v>720</v>
      </c>
      <c r="J1135" s="98">
        <v>720</v>
      </c>
      <c r="K1135" s="98"/>
      <c r="L1135" s="267">
        <v>400</v>
      </c>
      <c r="M1135" s="83">
        <f t="shared" si="57"/>
        <v>-44.444444444444443</v>
      </c>
      <c r="N1135" s="83">
        <f t="shared" si="58"/>
        <v>-44.444444444444443</v>
      </c>
      <c r="O1135" s="267">
        <v>400</v>
      </c>
      <c r="P1135" s="83">
        <f t="shared" si="56"/>
        <v>100</v>
      </c>
      <c r="Q1135" s="83"/>
      <c r="R1135" s="550"/>
      <c r="S1135" s="99"/>
    </row>
    <row r="1136" spans="1:19" s="202" customFormat="1" x14ac:dyDescent="0.3">
      <c r="A1136" s="901"/>
      <c r="B1136" s="900"/>
      <c r="C1136" s="503" t="s">
        <v>2242</v>
      </c>
      <c r="D1136" s="503" t="s">
        <v>483</v>
      </c>
      <c r="E1136" s="104">
        <v>300</v>
      </c>
      <c r="F1136" s="98">
        <v>500</v>
      </c>
      <c r="G1136" s="194">
        <v>1000</v>
      </c>
      <c r="H1136" s="131">
        <v>1.8</v>
      </c>
      <c r="I1136" s="98">
        <v>450</v>
      </c>
      <c r="J1136" s="98">
        <v>600</v>
      </c>
      <c r="K1136" s="98"/>
      <c r="L1136" s="267">
        <v>450</v>
      </c>
      <c r="M1136" s="83">
        <f t="shared" si="57"/>
        <v>0</v>
      </c>
      <c r="N1136" s="83">
        <f t="shared" si="58"/>
        <v>-25</v>
      </c>
      <c r="O1136" s="267">
        <v>450</v>
      </c>
      <c r="P1136" s="83">
        <f t="shared" si="56"/>
        <v>50</v>
      </c>
      <c r="Q1136" s="83"/>
      <c r="R1136" s="550"/>
      <c r="S1136" s="99"/>
    </row>
    <row r="1137" spans="1:19" s="202" customFormat="1" x14ac:dyDescent="0.3">
      <c r="A1137" s="901"/>
      <c r="B1137" s="900"/>
      <c r="C1137" s="503" t="s">
        <v>483</v>
      </c>
      <c r="D1137" s="503" t="s">
        <v>2243</v>
      </c>
      <c r="E1137" s="104">
        <v>400</v>
      </c>
      <c r="F1137" s="98">
        <v>630</v>
      </c>
      <c r="G1137" s="194">
        <v>1250</v>
      </c>
      <c r="H1137" s="131">
        <v>1.3</v>
      </c>
      <c r="I1137" s="98">
        <v>390</v>
      </c>
      <c r="J1137" s="98">
        <v>750</v>
      </c>
      <c r="K1137" s="98"/>
      <c r="L1137" s="267">
        <v>390</v>
      </c>
      <c r="M1137" s="83">
        <f t="shared" si="57"/>
        <v>0</v>
      </c>
      <c r="N1137" s="83">
        <f t="shared" si="58"/>
        <v>-48</v>
      </c>
      <c r="O1137" s="267">
        <v>390</v>
      </c>
      <c r="P1137" s="83">
        <f t="shared" si="56"/>
        <v>-2.5</v>
      </c>
      <c r="Q1137" s="83"/>
      <c r="R1137" s="550"/>
      <c r="S1137" s="99"/>
    </row>
    <row r="1138" spans="1:19" s="202" customFormat="1" x14ac:dyDescent="0.3">
      <c r="A1138" s="901"/>
      <c r="B1138" s="900" t="s">
        <v>2239</v>
      </c>
      <c r="C1138" s="503" t="s">
        <v>2243</v>
      </c>
      <c r="D1138" s="503" t="s">
        <v>2244</v>
      </c>
      <c r="E1138" s="104">
        <v>250</v>
      </c>
      <c r="F1138" s="98">
        <v>630</v>
      </c>
      <c r="G1138" s="194">
        <v>1250</v>
      </c>
      <c r="H1138" s="131">
        <v>1.6</v>
      </c>
      <c r="I1138" s="98">
        <v>400</v>
      </c>
      <c r="J1138" s="98">
        <v>750</v>
      </c>
      <c r="K1138" s="98"/>
      <c r="L1138" s="267">
        <v>300</v>
      </c>
      <c r="M1138" s="83">
        <f t="shared" si="57"/>
        <v>-25</v>
      </c>
      <c r="N1138" s="83">
        <f t="shared" si="58"/>
        <v>-60</v>
      </c>
      <c r="O1138" s="267">
        <v>300</v>
      </c>
      <c r="P1138" s="83">
        <f t="shared" si="56"/>
        <v>20</v>
      </c>
      <c r="Q1138" s="83"/>
      <c r="R1138" s="550"/>
      <c r="S1138" s="99"/>
    </row>
    <row r="1139" spans="1:19" s="202" customFormat="1" x14ac:dyDescent="0.3">
      <c r="A1139" s="901"/>
      <c r="B1139" s="900"/>
      <c r="C1139" s="503" t="s">
        <v>2244</v>
      </c>
      <c r="D1139" s="503" t="s">
        <v>2245</v>
      </c>
      <c r="E1139" s="104">
        <v>350</v>
      </c>
      <c r="F1139" s="98">
        <v>750</v>
      </c>
      <c r="G1139" s="194">
        <v>1500</v>
      </c>
      <c r="H1139" s="131">
        <v>2.5</v>
      </c>
      <c r="I1139" s="98">
        <v>750</v>
      </c>
      <c r="J1139" s="98">
        <v>900</v>
      </c>
      <c r="K1139" s="98"/>
      <c r="L1139" s="267">
        <v>500</v>
      </c>
      <c r="M1139" s="83">
        <f t="shared" si="57"/>
        <v>-33.333333333333329</v>
      </c>
      <c r="N1139" s="83">
        <f t="shared" si="58"/>
        <v>-44.444444444444443</v>
      </c>
      <c r="O1139" s="267">
        <v>500</v>
      </c>
      <c r="P1139" s="83">
        <f t="shared" si="56"/>
        <v>42.857142857142854</v>
      </c>
      <c r="Q1139" s="83"/>
      <c r="R1139" s="550"/>
      <c r="S1139" s="99"/>
    </row>
    <row r="1140" spans="1:19" s="202" customFormat="1" ht="37.5" x14ac:dyDescent="0.3">
      <c r="A1140" s="901"/>
      <c r="B1140" s="900"/>
      <c r="C1140" s="503" t="s">
        <v>2245</v>
      </c>
      <c r="D1140" s="503" t="s">
        <v>2246</v>
      </c>
      <c r="E1140" s="104">
        <v>170</v>
      </c>
      <c r="F1140" s="98">
        <v>870</v>
      </c>
      <c r="G1140" s="194">
        <v>750</v>
      </c>
      <c r="H1140" s="131">
        <v>5.0999999999999996</v>
      </c>
      <c r="I1140" s="98">
        <v>866.99999999999989</v>
      </c>
      <c r="J1140" s="98">
        <v>870</v>
      </c>
      <c r="K1140" s="98"/>
      <c r="L1140" s="267">
        <v>400</v>
      </c>
      <c r="M1140" s="83">
        <f t="shared" si="57"/>
        <v>-53.863898500576688</v>
      </c>
      <c r="N1140" s="83">
        <f t="shared" si="58"/>
        <v>-54.022988505747129</v>
      </c>
      <c r="O1140" s="267">
        <v>400</v>
      </c>
      <c r="P1140" s="83">
        <f t="shared" si="56"/>
        <v>135.29411764705884</v>
      </c>
      <c r="Q1140" s="83"/>
      <c r="R1140" s="550"/>
      <c r="S1140" s="99"/>
    </row>
    <row r="1141" spans="1:19" s="202" customFormat="1" x14ac:dyDescent="0.3">
      <c r="A1141" s="901"/>
      <c r="B1141" s="900"/>
      <c r="C1141" s="503" t="s">
        <v>2240</v>
      </c>
      <c r="D1141" s="503" t="s">
        <v>2247</v>
      </c>
      <c r="E1141" s="104">
        <v>250</v>
      </c>
      <c r="F1141" s="98">
        <v>780</v>
      </c>
      <c r="G1141" s="194">
        <v>1125</v>
      </c>
      <c r="H1141" s="131">
        <v>3.1</v>
      </c>
      <c r="I1141" s="98">
        <v>775</v>
      </c>
      <c r="J1141" s="98">
        <v>780</v>
      </c>
      <c r="K1141" s="98"/>
      <c r="L1141" s="267">
        <v>450</v>
      </c>
      <c r="M1141" s="83">
        <f t="shared" si="57"/>
        <v>-41.935483870967744</v>
      </c>
      <c r="N1141" s="83">
        <f t="shared" si="58"/>
        <v>-42.307692307692307</v>
      </c>
      <c r="O1141" s="267">
        <v>450</v>
      </c>
      <c r="P1141" s="83">
        <f t="shared" si="56"/>
        <v>80</v>
      </c>
      <c r="Q1141" s="83"/>
      <c r="R1141" s="550"/>
      <c r="S1141" s="99"/>
    </row>
    <row r="1142" spans="1:19" s="202" customFormat="1" ht="37.5" x14ac:dyDescent="0.3">
      <c r="A1142" s="901"/>
      <c r="B1142" s="900"/>
      <c r="C1142" s="503" t="s">
        <v>2248</v>
      </c>
      <c r="D1142" s="503" t="s">
        <v>2249</v>
      </c>
      <c r="E1142" s="104">
        <v>150</v>
      </c>
      <c r="F1142" s="98">
        <v>410</v>
      </c>
      <c r="G1142" s="194">
        <v>500</v>
      </c>
      <c r="H1142" s="131">
        <v>2.7</v>
      </c>
      <c r="I1142" s="98">
        <v>405</v>
      </c>
      <c r="J1142" s="98">
        <v>410</v>
      </c>
      <c r="K1142" s="98"/>
      <c r="L1142" s="267">
        <v>400</v>
      </c>
      <c r="M1142" s="83">
        <f t="shared" si="57"/>
        <v>-1.2345679012345678</v>
      </c>
      <c r="N1142" s="83">
        <f t="shared" si="58"/>
        <v>-2.4390243902439024</v>
      </c>
      <c r="O1142" s="267">
        <v>400</v>
      </c>
      <c r="P1142" s="83">
        <f t="shared" si="56"/>
        <v>166.66666666666669</v>
      </c>
      <c r="Q1142" s="83"/>
      <c r="R1142" s="550"/>
      <c r="S1142" s="99"/>
    </row>
    <row r="1143" spans="1:19" s="202" customFormat="1" ht="56.25" x14ac:dyDescent="0.3">
      <c r="A1143" s="500">
        <v>4</v>
      </c>
      <c r="B1143" s="503" t="s">
        <v>2250</v>
      </c>
      <c r="C1143" s="503" t="s">
        <v>2251</v>
      </c>
      <c r="D1143" s="503" t="s">
        <v>2225</v>
      </c>
      <c r="E1143" s="104">
        <v>220</v>
      </c>
      <c r="F1143" s="98">
        <v>690</v>
      </c>
      <c r="G1143" s="194">
        <v>1250</v>
      </c>
      <c r="H1143" s="131">
        <v>3.8</v>
      </c>
      <c r="I1143" s="98">
        <v>684</v>
      </c>
      <c r="J1143" s="98">
        <v>750</v>
      </c>
      <c r="K1143" s="98"/>
      <c r="L1143" s="267">
        <v>400</v>
      </c>
      <c r="M1143" s="83">
        <f t="shared" si="57"/>
        <v>-41.520467836257311</v>
      </c>
      <c r="N1143" s="83">
        <f t="shared" si="58"/>
        <v>-46.666666666666664</v>
      </c>
      <c r="O1143" s="267">
        <v>400</v>
      </c>
      <c r="P1143" s="83">
        <f t="shared" si="56"/>
        <v>81.818181818181827</v>
      </c>
      <c r="Q1143" s="83"/>
      <c r="R1143" s="550"/>
      <c r="S1143" s="99"/>
    </row>
    <row r="1144" spans="1:19" s="202" customFormat="1" x14ac:dyDescent="0.3">
      <c r="A1144" s="500">
        <v>5</v>
      </c>
      <c r="B1144" s="503" t="s">
        <v>703</v>
      </c>
      <c r="C1144" s="503" t="s">
        <v>2252</v>
      </c>
      <c r="D1144" s="503" t="s">
        <v>1154</v>
      </c>
      <c r="E1144" s="104">
        <v>100</v>
      </c>
      <c r="F1144" s="98">
        <v>190</v>
      </c>
      <c r="G1144" s="194">
        <v>380</v>
      </c>
      <c r="H1144" s="131">
        <v>2.6</v>
      </c>
      <c r="I1144" s="98">
        <v>260</v>
      </c>
      <c r="J1144" s="98">
        <v>230</v>
      </c>
      <c r="K1144" s="98"/>
      <c r="L1144" s="267">
        <v>260</v>
      </c>
      <c r="M1144" s="83">
        <f t="shared" si="57"/>
        <v>0</v>
      </c>
      <c r="N1144" s="83">
        <f t="shared" si="58"/>
        <v>13.043478260869565</v>
      </c>
      <c r="O1144" s="267">
        <v>260</v>
      </c>
      <c r="P1144" s="83">
        <f t="shared" si="56"/>
        <v>160</v>
      </c>
      <c r="Q1144" s="83"/>
      <c r="R1144" s="550"/>
      <c r="S1144" s="99"/>
    </row>
    <row r="1145" spans="1:19" s="202" customFormat="1" ht="37.5" x14ac:dyDescent="0.3">
      <c r="A1145" s="500">
        <v>6</v>
      </c>
      <c r="B1145" s="503" t="s">
        <v>846</v>
      </c>
      <c r="C1145" s="503" t="s">
        <v>2214</v>
      </c>
      <c r="D1145" s="503" t="s">
        <v>2253</v>
      </c>
      <c r="E1145" s="104">
        <v>200</v>
      </c>
      <c r="F1145" s="98">
        <v>630</v>
      </c>
      <c r="G1145" s="194">
        <v>1250</v>
      </c>
      <c r="H1145" s="131">
        <v>2.8</v>
      </c>
      <c r="I1145" s="98">
        <v>560</v>
      </c>
      <c r="J1145" s="98">
        <v>750</v>
      </c>
      <c r="K1145" s="98"/>
      <c r="L1145" s="267">
        <v>500</v>
      </c>
      <c r="M1145" s="83">
        <f t="shared" si="57"/>
        <v>-10.714285714285714</v>
      </c>
      <c r="N1145" s="83">
        <f t="shared" si="58"/>
        <v>-33.333333333333329</v>
      </c>
      <c r="O1145" s="267">
        <v>500</v>
      </c>
      <c r="P1145" s="83">
        <f t="shared" si="56"/>
        <v>150</v>
      </c>
      <c r="Q1145" s="83"/>
      <c r="R1145" s="550"/>
      <c r="S1145" s="99"/>
    </row>
    <row r="1146" spans="1:19" s="202" customFormat="1" x14ac:dyDescent="0.3">
      <c r="A1146" s="500">
        <v>7</v>
      </c>
      <c r="B1146" s="503" t="s">
        <v>227</v>
      </c>
      <c r="C1146" s="503" t="s">
        <v>2254</v>
      </c>
      <c r="D1146" s="503" t="s">
        <v>2255</v>
      </c>
      <c r="E1146" s="104">
        <v>100</v>
      </c>
      <c r="F1146" s="98">
        <v>270</v>
      </c>
      <c r="G1146" s="194">
        <v>380</v>
      </c>
      <c r="H1146" s="131">
        <v>2.7</v>
      </c>
      <c r="I1146" s="98">
        <v>270</v>
      </c>
      <c r="J1146" s="98">
        <v>270</v>
      </c>
      <c r="K1146" s="98"/>
      <c r="L1146" s="267">
        <v>200</v>
      </c>
      <c r="M1146" s="83">
        <f t="shared" si="57"/>
        <v>-25.925925925925924</v>
      </c>
      <c r="N1146" s="83">
        <f t="shared" si="58"/>
        <v>-25.925925925925924</v>
      </c>
      <c r="O1146" s="267">
        <v>200</v>
      </c>
      <c r="P1146" s="83">
        <f t="shared" si="56"/>
        <v>100</v>
      </c>
      <c r="Q1146" s="83"/>
      <c r="R1146" s="550"/>
      <c r="S1146" s="99"/>
    </row>
    <row r="1147" spans="1:19" s="202" customFormat="1" ht="18.75" customHeight="1" x14ac:dyDescent="0.3">
      <c r="A1147" s="500">
        <v>8</v>
      </c>
      <c r="B1147" s="886" t="s">
        <v>2256</v>
      </c>
      <c r="C1147" s="890"/>
      <c r="D1147" s="887"/>
      <c r="E1147" s="104">
        <v>100</v>
      </c>
      <c r="F1147" s="98">
        <v>310</v>
      </c>
      <c r="G1147" s="194">
        <v>180</v>
      </c>
      <c r="H1147" s="131">
        <v>3.1</v>
      </c>
      <c r="I1147" s="98">
        <v>310</v>
      </c>
      <c r="J1147" s="98">
        <v>310</v>
      </c>
      <c r="K1147" s="98"/>
      <c r="L1147" s="267">
        <v>200</v>
      </c>
      <c r="M1147" s="83">
        <f t="shared" si="57"/>
        <v>-35.483870967741936</v>
      </c>
      <c r="N1147" s="83">
        <f t="shared" si="58"/>
        <v>-35.483870967741936</v>
      </c>
      <c r="O1147" s="267">
        <v>100</v>
      </c>
      <c r="P1147" s="83">
        <f t="shared" si="56"/>
        <v>0</v>
      </c>
      <c r="Q1147" s="83"/>
      <c r="R1147" s="550"/>
      <c r="S1147" s="99"/>
    </row>
    <row r="1148" spans="1:19" s="202" customFormat="1" ht="37.5" x14ac:dyDescent="0.3">
      <c r="A1148" s="504" t="s">
        <v>2257</v>
      </c>
      <c r="B1148" s="517" t="s">
        <v>2258</v>
      </c>
      <c r="C1148" s="517"/>
      <c r="D1148" s="517"/>
      <c r="E1148" s="100"/>
      <c r="F1148" s="98"/>
      <c r="G1148" s="192"/>
      <c r="H1148" s="83"/>
      <c r="I1148" s="83"/>
      <c r="J1148" s="98"/>
      <c r="K1148" s="98"/>
      <c r="L1148" s="257"/>
      <c r="M1148" s="83"/>
      <c r="N1148" s="83"/>
      <c r="O1148" s="257"/>
      <c r="P1148" s="83"/>
      <c r="Q1148" s="83"/>
      <c r="R1148" s="550"/>
      <c r="S1148" s="99"/>
    </row>
    <row r="1149" spans="1:19" s="202" customFormat="1" ht="37.5" x14ac:dyDescent="0.3">
      <c r="A1149" s="883">
        <v>1</v>
      </c>
      <c r="B1149" s="880" t="s">
        <v>268</v>
      </c>
      <c r="C1149" s="503" t="s">
        <v>2221</v>
      </c>
      <c r="D1149" s="503" t="s">
        <v>2259</v>
      </c>
      <c r="E1149" s="104">
        <v>250</v>
      </c>
      <c r="F1149" s="98">
        <v>500</v>
      </c>
      <c r="G1149" s="98">
        <v>800</v>
      </c>
      <c r="H1149" s="131">
        <v>2</v>
      </c>
      <c r="I1149" s="98">
        <v>500</v>
      </c>
      <c r="J1149" s="98">
        <v>800</v>
      </c>
      <c r="K1149" s="98"/>
      <c r="L1149" s="267">
        <v>400</v>
      </c>
      <c r="M1149" s="83">
        <f t="shared" si="57"/>
        <v>-20</v>
      </c>
      <c r="N1149" s="83">
        <f t="shared" si="58"/>
        <v>-50</v>
      </c>
      <c r="O1149" s="267">
        <v>400</v>
      </c>
      <c r="P1149" s="83">
        <f t="shared" si="56"/>
        <v>60</v>
      </c>
      <c r="Q1149" s="83"/>
      <c r="R1149" s="550"/>
      <c r="S1149" s="99"/>
    </row>
    <row r="1150" spans="1:19" s="202" customFormat="1" ht="37.5" x14ac:dyDescent="0.3">
      <c r="A1150" s="884"/>
      <c r="B1150" s="881"/>
      <c r="C1150" s="503" t="s">
        <v>2259</v>
      </c>
      <c r="D1150" s="503" t="s">
        <v>2260</v>
      </c>
      <c r="E1150" s="104">
        <v>350</v>
      </c>
      <c r="F1150" s="98">
        <v>880</v>
      </c>
      <c r="G1150" s="98">
        <v>1300</v>
      </c>
      <c r="H1150" s="131">
        <v>2.5</v>
      </c>
      <c r="I1150" s="98">
        <v>875</v>
      </c>
      <c r="J1150" s="98">
        <v>880</v>
      </c>
      <c r="K1150" s="98"/>
      <c r="L1150" s="267">
        <v>500</v>
      </c>
      <c r="M1150" s="83">
        <f t="shared" si="57"/>
        <v>-42.857142857142854</v>
      </c>
      <c r="N1150" s="83">
        <f t="shared" si="58"/>
        <v>-43.18181818181818</v>
      </c>
      <c r="O1150" s="267">
        <v>500</v>
      </c>
      <c r="P1150" s="83">
        <f t="shared" si="56"/>
        <v>42.857142857142854</v>
      </c>
      <c r="Q1150" s="83"/>
      <c r="R1150" s="550"/>
      <c r="S1150" s="99"/>
    </row>
    <row r="1151" spans="1:19" s="202" customFormat="1" ht="37.5" x14ac:dyDescent="0.3">
      <c r="A1151" s="884"/>
      <c r="B1151" s="881"/>
      <c r="C1151" s="503" t="s">
        <v>2261</v>
      </c>
      <c r="D1151" s="503" t="s">
        <v>2262</v>
      </c>
      <c r="E1151" s="104">
        <v>200</v>
      </c>
      <c r="F1151" s="98">
        <v>650</v>
      </c>
      <c r="G1151" s="98">
        <v>1300</v>
      </c>
      <c r="H1151" s="131">
        <v>1.8</v>
      </c>
      <c r="I1151" s="98">
        <v>360</v>
      </c>
      <c r="J1151" s="98">
        <v>780</v>
      </c>
      <c r="K1151" s="98"/>
      <c r="L1151" s="267">
        <v>400</v>
      </c>
      <c r="M1151" s="83">
        <f t="shared" si="57"/>
        <v>11.111111111111111</v>
      </c>
      <c r="N1151" s="83">
        <f t="shared" si="58"/>
        <v>-48.717948717948715</v>
      </c>
      <c r="O1151" s="267">
        <v>400</v>
      </c>
      <c r="P1151" s="83">
        <f t="shared" si="56"/>
        <v>100</v>
      </c>
      <c r="Q1151" s="83"/>
      <c r="R1151" s="550"/>
      <c r="S1151" s="99"/>
    </row>
    <row r="1152" spans="1:19" s="202" customFormat="1" ht="37.5" x14ac:dyDescent="0.3">
      <c r="A1152" s="884"/>
      <c r="B1152" s="881"/>
      <c r="C1152" s="503" t="s">
        <v>2260</v>
      </c>
      <c r="D1152" s="503" t="s">
        <v>2263</v>
      </c>
      <c r="E1152" s="104">
        <v>300</v>
      </c>
      <c r="F1152" s="98">
        <v>1260</v>
      </c>
      <c r="G1152" s="98">
        <v>1300</v>
      </c>
      <c r="H1152" s="131">
        <v>4.2</v>
      </c>
      <c r="I1152" s="98">
        <v>1260</v>
      </c>
      <c r="J1152" s="98">
        <v>1260</v>
      </c>
      <c r="K1152" s="98"/>
      <c r="L1152" s="267">
        <v>800</v>
      </c>
      <c r="M1152" s="83">
        <f t="shared" si="57"/>
        <v>-36.507936507936506</v>
      </c>
      <c r="N1152" s="83">
        <f t="shared" si="58"/>
        <v>-36.507936507936506</v>
      </c>
      <c r="O1152" s="267">
        <v>800</v>
      </c>
      <c r="P1152" s="83">
        <f t="shared" si="56"/>
        <v>166.66666666666669</v>
      </c>
      <c r="Q1152" s="83"/>
      <c r="R1152" s="550"/>
      <c r="S1152" s="99"/>
    </row>
    <row r="1153" spans="1:19" s="202" customFormat="1" ht="37.5" x14ac:dyDescent="0.3">
      <c r="A1153" s="885"/>
      <c r="B1153" s="882"/>
      <c r="C1153" s="503" t="s">
        <v>2263</v>
      </c>
      <c r="D1153" s="503" t="s">
        <v>2264</v>
      </c>
      <c r="E1153" s="104">
        <v>350</v>
      </c>
      <c r="F1153" s="98">
        <v>300</v>
      </c>
      <c r="G1153" s="98">
        <v>500</v>
      </c>
      <c r="H1153" s="131">
        <v>1.5</v>
      </c>
      <c r="I1153" s="98">
        <v>300</v>
      </c>
      <c r="J1153" s="98">
        <v>300</v>
      </c>
      <c r="K1153" s="98"/>
      <c r="L1153" s="267">
        <v>250</v>
      </c>
      <c r="M1153" s="83">
        <f t="shared" si="57"/>
        <v>-16.666666666666664</v>
      </c>
      <c r="N1153" s="83">
        <f t="shared" si="58"/>
        <v>-16.666666666666664</v>
      </c>
      <c r="O1153" s="267">
        <v>250</v>
      </c>
      <c r="P1153" s="83">
        <f t="shared" si="56"/>
        <v>-28.571428571428569</v>
      </c>
      <c r="Q1153" s="83"/>
      <c r="R1153" s="550"/>
      <c r="S1153" s="99"/>
    </row>
    <row r="1154" spans="1:19" s="202" customFormat="1" ht="37.5" x14ac:dyDescent="0.3">
      <c r="A1154" s="901">
        <v>2</v>
      </c>
      <c r="B1154" s="900" t="s">
        <v>2265</v>
      </c>
      <c r="C1154" s="503" t="s">
        <v>2263</v>
      </c>
      <c r="D1154" s="503" t="s">
        <v>2266</v>
      </c>
      <c r="E1154" s="104">
        <v>200</v>
      </c>
      <c r="F1154" s="98">
        <v>360</v>
      </c>
      <c r="G1154" s="98">
        <v>500</v>
      </c>
      <c r="H1154" s="131">
        <v>1.8</v>
      </c>
      <c r="I1154" s="98">
        <v>360</v>
      </c>
      <c r="J1154" s="98">
        <v>360</v>
      </c>
      <c r="K1154" s="98"/>
      <c r="L1154" s="267">
        <v>300</v>
      </c>
      <c r="M1154" s="83">
        <f t="shared" si="57"/>
        <v>-16.666666666666664</v>
      </c>
      <c r="N1154" s="83">
        <f t="shared" si="58"/>
        <v>-16.666666666666664</v>
      </c>
      <c r="O1154" s="267">
        <v>300</v>
      </c>
      <c r="P1154" s="83">
        <f t="shared" si="56"/>
        <v>50</v>
      </c>
      <c r="Q1154" s="83"/>
      <c r="R1154" s="550"/>
      <c r="S1154" s="99"/>
    </row>
    <row r="1155" spans="1:19" s="202" customFormat="1" x14ac:dyDescent="0.3">
      <c r="A1155" s="901"/>
      <c r="B1155" s="900"/>
      <c r="C1155" s="503" t="s">
        <v>2266</v>
      </c>
      <c r="D1155" s="503" t="s">
        <v>2267</v>
      </c>
      <c r="E1155" s="104">
        <v>200</v>
      </c>
      <c r="F1155" s="98">
        <v>540</v>
      </c>
      <c r="G1155" s="98">
        <v>600</v>
      </c>
      <c r="H1155" s="131">
        <v>2.7</v>
      </c>
      <c r="I1155" s="98">
        <v>540</v>
      </c>
      <c r="J1155" s="98">
        <v>540</v>
      </c>
      <c r="K1155" s="98"/>
      <c r="L1155" s="267">
        <v>400</v>
      </c>
      <c r="M1155" s="83">
        <f t="shared" si="57"/>
        <v>-25.925925925925924</v>
      </c>
      <c r="N1155" s="83">
        <f t="shared" si="58"/>
        <v>-25.925925925925924</v>
      </c>
      <c r="O1155" s="267">
        <v>400</v>
      </c>
      <c r="P1155" s="83">
        <f t="shared" si="56"/>
        <v>100</v>
      </c>
      <c r="Q1155" s="83"/>
      <c r="R1155" s="550"/>
      <c r="S1155" s="99"/>
    </row>
    <row r="1156" spans="1:19" s="202" customFormat="1" ht="37.5" x14ac:dyDescent="0.3">
      <c r="A1156" s="901"/>
      <c r="B1156" s="900"/>
      <c r="C1156" s="503" t="s">
        <v>2266</v>
      </c>
      <c r="D1156" s="503" t="s">
        <v>2268</v>
      </c>
      <c r="E1156" s="104">
        <v>200</v>
      </c>
      <c r="F1156" s="98">
        <v>420</v>
      </c>
      <c r="G1156" s="98">
        <v>600</v>
      </c>
      <c r="H1156" s="131">
        <v>2.1</v>
      </c>
      <c r="I1156" s="98">
        <v>420</v>
      </c>
      <c r="J1156" s="98">
        <v>420</v>
      </c>
      <c r="K1156" s="98"/>
      <c r="L1156" s="267">
        <v>300</v>
      </c>
      <c r="M1156" s="83">
        <f t="shared" si="57"/>
        <v>-28.571428571428569</v>
      </c>
      <c r="N1156" s="83">
        <f t="shared" si="58"/>
        <v>-28.571428571428569</v>
      </c>
      <c r="O1156" s="267">
        <v>300</v>
      </c>
      <c r="P1156" s="83">
        <f t="shared" si="56"/>
        <v>50</v>
      </c>
      <c r="Q1156" s="83"/>
      <c r="R1156" s="550"/>
      <c r="S1156" s="99"/>
    </row>
    <row r="1157" spans="1:19" s="202" customFormat="1" ht="37.5" customHeight="1" x14ac:dyDescent="0.3">
      <c r="A1157" s="901"/>
      <c r="B1157" s="900"/>
      <c r="C1157" s="503" t="s">
        <v>2269</v>
      </c>
      <c r="D1157" s="503"/>
      <c r="E1157" s="104">
        <v>350</v>
      </c>
      <c r="F1157" s="98">
        <v>1540</v>
      </c>
      <c r="G1157" s="98">
        <v>1300</v>
      </c>
      <c r="H1157" s="131">
        <v>4.4000000000000004</v>
      </c>
      <c r="I1157" s="98">
        <v>1540.0000000000002</v>
      </c>
      <c r="J1157" s="98">
        <v>1540</v>
      </c>
      <c r="K1157" s="98"/>
      <c r="L1157" s="267">
        <v>1200</v>
      </c>
      <c r="M1157" s="83">
        <f t="shared" si="57"/>
        <v>-22.077922077922089</v>
      </c>
      <c r="N1157" s="83">
        <f t="shared" si="58"/>
        <v>-22.077922077922079</v>
      </c>
      <c r="O1157" s="267">
        <v>1200</v>
      </c>
      <c r="P1157" s="83">
        <f t="shared" si="56"/>
        <v>242.85714285714283</v>
      </c>
      <c r="Q1157" s="83"/>
      <c r="R1157" s="550"/>
      <c r="S1157" s="99"/>
    </row>
    <row r="1158" spans="1:19" s="202" customFormat="1" ht="37.5" x14ac:dyDescent="0.3">
      <c r="A1158" s="901"/>
      <c r="B1158" s="900"/>
      <c r="C1158" s="503" t="s">
        <v>2270</v>
      </c>
      <c r="D1158" s="503" t="s">
        <v>2267</v>
      </c>
      <c r="E1158" s="104"/>
      <c r="F1158" s="98">
        <v>300</v>
      </c>
      <c r="G1158" s="98">
        <v>600</v>
      </c>
      <c r="H1158" s="131"/>
      <c r="I1158" s="98"/>
      <c r="J1158" s="98">
        <v>360</v>
      </c>
      <c r="K1158" s="98"/>
      <c r="L1158" s="267">
        <v>360</v>
      </c>
      <c r="M1158" s="83"/>
      <c r="N1158" s="83">
        <f t="shared" si="58"/>
        <v>0</v>
      </c>
      <c r="O1158" s="267">
        <v>360</v>
      </c>
      <c r="P1158" s="83"/>
      <c r="Q1158" s="83"/>
      <c r="R1158" s="503" t="s">
        <v>131</v>
      </c>
      <c r="S1158" s="99"/>
    </row>
    <row r="1159" spans="1:19" s="202" customFormat="1" ht="37.5" x14ac:dyDescent="0.3">
      <c r="A1159" s="901"/>
      <c r="B1159" s="900"/>
      <c r="C1159" s="503" t="s">
        <v>2270</v>
      </c>
      <c r="D1159" s="503" t="s">
        <v>2271</v>
      </c>
      <c r="E1159" s="104">
        <v>150</v>
      </c>
      <c r="F1159" s="98">
        <v>250</v>
      </c>
      <c r="G1159" s="98">
        <v>500</v>
      </c>
      <c r="H1159" s="131">
        <v>1.6</v>
      </c>
      <c r="I1159" s="98">
        <v>240</v>
      </c>
      <c r="J1159" s="98">
        <v>300</v>
      </c>
      <c r="K1159" s="98"/>
      <c r="L1159" s="267">
        <v>300</v>
      </c>
      <c r="M1159" s="83">
        <f t="shared" si="57"/>
        <v>25</v>
      </c>
      <c r="N1159" s="83">
        <f t="shared" si="58"/>
        <v>0</v>
      </c>
      <c r="O1159" s="267">
        <v>300</v>
      </c>
      <c r="P1159" s="83">
        <f t="shared" si="56"/>
        <v>100</v>
      </c>
      <c r="Q1159" s="83"/>
      <c r="R1159" s="550"/>
      <c r="S1159" s="99"/>
    </row>
    <row r="1160" spans="1:19" s="202" customFormat="1" ht="37.5" x14ac:dyDescent="0.3">
      <c r="A1160" s="901"/>
      <c r="B1160" s="900"/>
      <c r="C1160" s="503" t="s">
        <v>2270</v>
      </c>
      <c r="D1160" s="503" t="s">
        <v>2221</v>
      </c>
      <c r="E1160" s="104">
        <v>150</v>
      </c>
      <c r="F1160" s="98">
        <v>350</v>
      </c>
      <c r="G1160" s="98">
        <v>400</v>
      </c>
      <c r="H1160" s="131">
        <v>2.2999999999999998</v>
      </c>
      <c r="I1160" s="98">
        <v>345</v>
      </c>
      <c r="J1160" s="98">
        <v>350</v>
      </c>
      <c r="K1160" s="98"/>
      <c r="L1160" s="267">
        <v>350</v>
      </c>
      <c r="M1160" s="83">
        <f t="shared" si="57"/>
        <v>1.4492753623188406</v>
      </c>
      <c r="N1160" s="83">
        <f t="shared" si="58"/>
        <v>0</v>
      </c>
      <c r="O1160" s="267">
        <v>350</v>
      </c>
      <c r="P1160" s="83">
        <f t="shared" si="56"/>
        <v>133.33333333333331</v>
      </c>
      <c r="Q1160" s="83"/>
      <c r="R1160" s="550"/>
      <c r="S1160" s="99"/>
    </row>
    <row r="1161" spans="1:19" s="202" customFormat="1" ht="37.5" x14ac:dyDescent="0.3">
      <c r="A1161" s="901"/>
      <c r="B1161" s="900" t="s">
        <v>2265</v>
      </c>
      <c r="C1161" s="503" t="s">
        <v>2271</v>
      </c>
      <c r="D1161" s="503" t="s">
        <v>2272</v>
      </c>
      <c r="E1161" s="104">
        <v>150</v>
      </c>
      <c r="F1161" s="98">
        <v>510</v>
      </c>
      <c r="G1161" s="98">
        <v>900</v>
      </c>
      <c r="H1161" s="131">
        <v>3.4</v>
      </c>
      <c r="I1161" s="98">
        <v>510</v>
      </c>
      <c r="J1161" s="98">
        <v>540</v>
      </c>
      <c r="K1161" s="98"/>
      <c r="L1161" s="267">
        <v>540</v>
      </c>
      <c r="M1161" s="83">
        <f t="shared" si="57"/>
        <v>5.8823529411764701</v>
      </c>
      <c r="N1161" s="83">
        <f t="shared" si="58"/>
        <v>0</v>
      </c>
      <c r="O1161" s="267">
        <v>540</v>
      </c>
      <c r="P1161" s="83">
        <f t="shared" si="56"/>
        <v>260</v>
      </c>
      <c r="Q1161" s="83"/>
      <c r="R1161" s="550"/>
      <c r="S1161" s="99"/>
    </row>
    <row r="1162" spans="1:19" s="202" customFormat="1" x14ac:dyDescent="0.3">
      <c r="A1162" s="901"/>
      <c r="B1162" s="900"/>
      <c r="C1162" s="503" t="s">
        <v>2272</v>
      </c>
      <c r="D1162" s="503" t="s">
        <v>2273</v>
      </c>
      <c r="E1162" s="104">
        <v>150</v>
      </c>
      <c r="F1162" s="98">
        <v>200</v>
      </c>
      <c r="G1162" s="98">
        <v>400</v>
      </c>
      <c r="H1162" s="131">
        <v>1</v>
      </c>
      <c r="I1162" s="98">
        <v>150</v>
      </c>
      <c r="J1162" s="98">
        <v>240</v>
      </c>
      <c r="K1162" s="98"/>
      <c r="L1162" s="267">
        <v>240</v>
      </c>
      <c r="M1162" s="83">
        <f t="shared" si="57"/>
        <v>60</v>
      </c>
      <c r="N1162" s="83">
        <f t="shared" si="58"/>
        <v>0</v>
      </c>
      <c r="O1162" s="267">
        <v>240</v>
      </c>
      <c r="P1162" s="83">
        <f t="shared" si="56"/>
        <v>60</v>
      </c>
      <c r="Q1162" s="83"/>
      <c r="R1162" s="550"/>
      <c r="S1162" s="99"/>
    </row>
    <row r="1163" spans="1:19" s="202" customFormat="1" ht="37.5" x14ac:dyDescent="0.3">
      <c r="A1163" s="901"/>
      <c r="B1163" s="900"/>
      <c r="C1163" s="503" t="s">
        <v>2271</v>
      </c>
      <c r="D1163" s="503" t="s">
        <v>2274</v>
      </c>
      <c r="E1163" s="104">
        <v>250</v>
      </c>
      <c r="F1163" s="98">
        <v>730</v>
      </c>
      <c r="G1163" s="98">
        <v>1400</v>
      </c>
      <c r="H1163" s="131">
        <v>2.9</v>
      </c>
      <c r="I1163" s="98">
        <v>725</v>
      </c>
      <c r="J1163" s="98">
        <v>750</v>
      </c>
      <c r="K1163" s="98"/>
      <c r="L1163" s="267">
        <v>750</v>
      </c>
      <c r="M1163" s="83">
        <f t="shared" si="57"/>
        <v>3.4482758620689653</v>
      </c>
      <c r="N1163" s="83">
        <f t="shared" si="58"/>
        <v>0</v>
      </c>
      <c r="O1163" s="267">
        <v>750</v>
      </c>
      <c r="P1163" s="83">
        <f t="shared" si="56"/>
        <v>200</v>
      </c>
      <c r="Q1163" s="83"/>
      <c r="R1163" s="550"/>
      <c r="S1163" s="99"/>
    </row>
    <row r="1164" spans="1:19" s="202" customFormat="1" ht="18.75" customHeight="1" x14ac:dyDescent="0.3">
      <c r="A1164" s="883">
        <v>3</v>
      </c>
      <c r="B1164" s="880" t="s">
        <v>227</v>
      </c>
      <c r="C1164" s="886" t="s">
        <v>2275</v>
      </c>
      <c r="D1164" s="887"/>
      <c r="E1164" s="104">
        <v>150</v>
      </c>
      <c r="F1164" s="98">
        <v>360</v>
      </c>
      <c r="G1164" s="98">
        <v>600</v>
      </c>
      <c r="H1164" s="131">
        <v>2.4</v>
      </c>
      <c r="I1164" s="98">
        <v>360</v>
      </c>
      <c r="J1164" s="98">
        <v>360</v>
      </c>
      <c r="K1164" s="98"/>
      <c r="L1164" s="267">
        <v>360</v>
      </c>
      <c r="M1164" s="83">
        <f t="shared" si="57"/>
        <v>0</v>
      </c>
      <c r="N1164" s="83">
        <f t="shared" si="58"/>
        <v>0</v>
      </c>
      <c r="O1164" s="267">
        <v>360</v>
      </c>
      <c r="P1164" s="83">
        <f t="shared" ref="P1164:P1227" si="59">(O1164-E1164)/E1164*100</f>
        <v>140</v>
      </c>
      <c r="Q1164" s="83"/>
      <c r="R1164" s="550"/>
      <c r="S1164" s="99"/>
    </row>
    <row r="1165" spans="1:19" s="202" customFormat="1" x14ac:dyDescent="0.3">
      <c r="A1165" s="884"/>
      <c r="B1165" s="881"/>
      <c r="C1165" s="503" t="s">
        <v>2276</v>
      </c>
      <c r="D1165" s="503" t="s">
        <v>2277</v>
      </c>
      <c r="E1165" s="104">
        <v>200</v>
      </c>
      <c r="F1165" s="98">
        <v>400</v>
      </c>
      <c r="G1165" s="98">
        <v>600</v>
      </c>
      <c r="H1165" s="131">
        <v>2</v>
      </c>
      <c r="I1165" s="98">
        <v>400</v>
      </c>
      <c r="J1165" s="98">
        <v>400</v>
      </c>
      <c r="K1165" s="98"/>
      <c r="L1165" s="267">
        <v>300</v>
      </c>
      <c r="M1165" s="83">
        <f t="shared" si="57"/>
        <v>-25</v>
      </c>
      <c r="N1165" s="83">
        <f t="shared" si="58"/>
        <v>-25</v>
      </c>
      <c r="O1165" s="267">
        <v>300</v>
      </c>
      <c r="P1165" s="83">
        <f t="shared" si="59"/>
        <v>50</v>
      </c>
      <c r="Q1165" s="83"/>
      <c r="R1165" s="550"/>
      <c r="S1165" s="99"/>
    </row>
    <row r="1166" spans="1:19" s="202" customFormat="1" ht="37.5" x14ac:dyDescent="0.3">
      <c r="A1166" s="885"/>
      <c r="B1166" s="882"/>
      <c r="C1166" s="503" t="s">
        <v>2276</v>
      </c>
      <c r="D1166" s="503" t="s">
        <v>2278</v>
      </c>
      <c r="E1166" s="104">
        <v>150</v>
      </c>
      <c r="F1166" s="98">
        <v>360</v>
      </c>
      <c r="G1166" s="98">
        <v>700</v>
      </c>
      <c r="H1166" s="131">
        <v>2.4</v>
      </c>
      <c r="I1166" s="98">
        <v>360</v>
      </c>
      <c r="J1166" s="98">
        <v>420</v>
      </c>
      <c r="K1166" s="98"/>
      <c r="L1166" s="267">
        <v>300</v>
      </c>
      <c r="M1166" s="83">
        <f t="shared" si="57"/>
        <v>-16.666666666666664</v>
      </c>
      <c r="N1166" s="83">
        <f t="shared" si="58"/>
        <v>-28.571428571428569</v>
      </c>
      <c r="O1166" s="267">
        <v>300</v>
      </c>
      <c r="P1166" s="83">
        <f t="shared" si="59"/>
        <v>100</v>
      </c>
      <c r="Q1166" s="83"/>
      <c r="R1166" s="550"/>
      <c r="S1166" s="99"/>
    </row>
    <row r="1167" spans="1:19" s="202" customFormat="1" ht="18.75" customHeight="1" x14ac:dyDescent="0.3">
      <c r="A1167" s="500">
        <v>4</v>
      </c>
      <c r="B1167" s="886" t="s">
        <v>2279</v>
      </c>
      <c r="C1167" s="890"/>
      <c r="D1167" s="887"/>
      <c r="E1167" s="104">
        <v>150</v>
      </c>
      <c r="F1167" s="98">
        <v>290</v>
      </c>
      <c r="G1167" s="98">
        <v>440</v>
      </c>
      <c r="H1167" s="131">
        <v>1.9</v>
      </c>
      <c r="I1167" s="98">
        <v>285</v>
      </c>
      <c r="J1167" s="98">
        <v>290</v>
      </c>
      <c r="K1167" s="98"/>
      <c r="L1167" s="267">
        <v>250</v>
      </c>
      <c r="M1167" s="83">
        <f t="shared" si="57"/>
        <v>-12.280701754385964</v>
      </c>
      <c r="N1167" s="83">
        <f t="shared" si="58"/>
        <v>-13.793103448275861</v>
      </c>
      <c r="O1167" s="267">
        <v>250</v>
      </c>
      <c r="P1167" s="83">
        <f t="shared" si="59"/>
        <v>66.666666666666657</v>
      </c>
      <c r="Q1167" s="83"/>
      <c r="R1167" s="550"/>
      <c r="S1167" s="99"/>
    </row>
    <row r="1168" spans="1:19" s="202" customFormat="1" x14ac:dyDescent="0.3">
      <c r="A1168" s="500">
        <v>5</v>
      </c>
      <c r="B1168" s="886" t="s">
        <v>612</v>
      </c>
      <c r="C1168" s="890"/>
      <c r="D1168" s="887"/>
      <c r="E1168" s="104">
        <v>80</v>
      </c>
      <c r="F1168" s="98">
        <v>130</v>
      </c>
      <c r="G1168" s="98">
        <v>260</v>
      </c>
      <c r="H1168" s="131">
        <v>1.6</v>
      </c>
      <c r="I1168" s="98">
        <v>128</v>
      </c>
      <c r="J1168" s="98">
        <v>160</v>
      </c>
      <c r="K1168" s="98"/>
      <c r="L1168" s="267">
        <v>100</v>
      </c>
      <c r="M1168" s="83">
        <f t="shared" si="57"/>
        <v>-21.875</v>
      </c>
      <c r="N1168" s="83">
        <f t="shared" si="58"/>
        <v>-37.5</v>
      </c>
      <c r="O1168" s="267">
        <v>80</v>
      </c>
      <c r="P1168" s="83">
        <f t="shared" si="59"/>
        <v>0</v>
      </c>
      <c r="Q1168" s="83"/>
      <c r="R1168" s="550"/>
      <c r="S1168" s="99"/>
    </row>
    <row r="1169" spans="1:19" s="202" customFormat="1" ht="37.5" x14ac:dyDescent="0.3">
      <c r="A1169" s="504" t="s">
        <v>595</v>
      </c>
      <c r="B1169" s="517" t="s">
        <v>596</v>
      </c>
      <c r="C1169" s="517"/>
      <c r="D1169" s="517"/>
      <c r="E1169" s="100"/>
      <c r="F1169" s="98"/>
      <c r="G1169" s="192"/>
      <c r="H1169" s="83"/>
      <c r="I1169" s="83"/>
      <c r="J1169" s="98"/>
      <c r="K1169" s="98"/>
      <c r="L1169" s="257"/>
      <c r="M1169" s="83"/>
      <c r="N1169" s="83"/>
      <c r="O1169" s="257"/>
      <c r="P1169" s="83"/>
      <c r="Q1169" s="83"/>
      <c r="R1169" s="550"/>
      <c r="S1169" s="99"/>
    </row>
    <row r="1170" spans="1:19" s="202" customFormat="1" ht="37.5" x14ac:dyDescent="0.3">
      <c r="A1170" s="883">
        <v>1</v>
      </c>
      <c r="B1170" s="880" t="s">
        <v>268</v>
      </c>
      <c r="C1170" s="503" t="s">
        <v>597</v>
      </c>
      <c r="D1170" s="503" t="s">
        <v>598</v>
      </c>
      <c r="E1170" s="104">
        <v>160</v>
      </c>
      <c r="F1170" s="98">
        <v>980</v>
      </c>
      <c r="G1170" s="98">
        <v>1000</v>
      </c>
      <c r="H1170" s="131">
        <v>6.1</v>
      </c>
      <c r="I1170" s="98">
        <v>976</v>
      </c>
      <c r="J1170" s="98">
        <v>500</v>
      </c>
      <c r="K1170" s="98"/>
      <c r="L1170" s="267">
        <v>360</v>
      </c>
      <c r="M1170" s="83">
        <f t="shared" ref="M1170:M1233" si="60">(L1170-I1170)/I1170*100</f>
        <v>-63.114754098360656</v>
      </c>
      <c r="N1170" s="83">
        <f t="shared" si="58"/>
        <v>-28.000000000000004</v>
      </c>
      <c r="O1170" s="267">
        <v>360</v>
      </c>
      <c r="P1170" s="83">
        <f t="shared" si="59"/>
        <v>125</v>
      </c>
      <c r="Q1170" s="83"/>
      <c r="R1170" s="550"/>
      <c r="S1170" s="99"/>
    </row>
    <row r="1171" spans="1:19" s="202" customFormat="1" ht="37.5" x14ac:dyDescent="0.3">
      <c r="A1171" s="884"/>
      <c r="B1171" s="881"/>
      <c r="C1171" s="503" t="s">
        <v>599</v>
      </c>
      <c r="D1171" s="503" t="s">
        <v>600</v>
      </c>
      <c r="E1171" s="104">
        <v>350</v>
      </c>
      <c r="F1171" s="98">
        <v>950</v>
      </c>
      <c r="G1171" s="98">
        <v>1600</v>
      </c>
      <c r="H1171" s="131">
        <v>2.7</v>
      </c>
      <c r="I1171" s="98">
        <v>945.00000000000011</v>
      </c>
      <c r="J1171" s="98">
        <v>900</v>
      </c>
      <c r="K1171" s="98"/>
      <c r="L1171" s="267">
        <v>600</v>
      </c>
      <c r="M1171" s="83">
        <f t="shared" si="60"/>
        <v>-36.50793650793652</v>
      </c>
      <c r="N1171" s="83">
        <f t="shared" ref="N1171:N1234" si="61">(L1171-J1171)/J1171*100</f>
        <v>-33.333333333333329</v>
      </c>
      <c r="O1171" s="267">
        <v>600</v>
      </c>
      <c r="P1171" s="83">
        <f t="shared" si="59"/>
        <v>71.428571428571431</v>
      </c>
      <c r="Q1171" s="83"/>
      <c r="R1171" s="550"/>
      <c r="S1171" s="99"/>
    </row>
    <row r="1172" spans="1:19" s="202" customFormat="1" x14ac:dyDescent="0.3">
      <c r="A1172" s="884"/>
      <c r="B1172" s="881"/>
      <c r="C1172" s="503" t="s">
        <v>600</v>
      </c>
      <c r="D1172" s="503" t="s">
        <v>442</v>
      </c>
      <c r="E1172" s="104">
        <v>200</v>
      </c>
      <c r="F1172" s="98">
        <v>700</v>
      </c>
      <c r="G1172" s="98">
        <v>1200</v>
      </c>
      <c r="H1172" s="131">
        <v>3.5</v>
      </c>
      <c r="I1172" s="98">
        <v>700</v>
      </c>
      <c r="J1172" s="98">
        <v>720</v>
      </c>
      <c r="K1172" s="98"/>
      <c r="L1172" s="267">
        <v>350</v>
      </c>
      <c r="M1172" s="83">
        <f t="shared" si="60"/>
        <v>-50</v>
      </c>
      <c r="N1172" s="83">
        <f t="shared" si="61"/>
        <v>-51.388888888888886</v>
      </c>
      <c r="O1172" s="267">
        <v>350</v>
      </c>
      <c r="P1172" s="83">
        <f t="shared" si="59"/>
        <v>75</v>
      </c>
      <c r="Q1172" s="83"/>
      <c r="R1172" s="550"/>
      <c r="S1172" s="99"/>
    </row>
    <row r="1173" spans="1:19" s="202" customFormat="1" ht="37.5" x14ac:dyDescent="0.3">
      <c r="A1173" s="885"/>
      <c r="B1173" s="882"/>
      <c r="C1173" s="503" t="s">
        <v>442</v>
      </c>
      <c r="D1173" s="701" t="s">
        <v>3197</v>
      </c>
      <c r="E1173" s="104">
        <v>200</v>
      </c>
      <c r="F1173" s="98">
        <v>700</v>
      </c>
      <c r="G1173" s="98">
        <v>1400</v>
      </c>
      <c r="H1173" s="131">
        <v>3.5</v>
      </c>
      <c r="I1173" s="98">
        <v>700</v>
      </c>
      <c r="J1173" s="98">
        <v>840</v>
      </c>
      <c r="K1173" s="98"/>
      <c r="L1173" s="267">
        <v>300</v>
      </c>
      <c r="M1173" s="83">
        <f t="shared" si="60"/>
        <v>-57.142857142857139</v>
      </c>
      <c r="N1173" s="83">
        <f t="shared" si="61"/>
        <v>-64.285714285714292</v>
      </c>
      <c r="O1173" s="267">
        <v>300</v>
      </c>
      <c r="P1173" s="83">
        <f t="shared" si="59"/>
        <v>50</v>
      </c>
      <c r="Q1173" s="83"/>
      <c r="R1173" s="550"/>
      <c r="S1173" s="99"/>
    </row>
    <row r="1174" spans="1:19" s="202" customFormat="1" ht="36" customHeight="1" x14ac:dyDescent="0.3">
      <c r="A1174" s="500">
        <v>2</v>
      </c>
      <c r="B1174" s="503" t="s">
        <v>601</v>
      </c>
      <c r="C1174" s="503" t="s">
        <v>9</v>
      </c>
      <c r="D1174" s="503" t="s">
        <v>602</v>
      </c>
      <c r="E1174" s="104">
        <v>150</v>
      </c>
      <c r="F1174" s="98">
        <v>1080</v>
      </c>
      <c r="G1174" s="98">
        <v>1200</v>
      </c>
      <c r="H1174" s="131">
        <v>7.2</v>
      </c>
      <c r="I1174" s="98">
        <v>1080</v>
      </c>
      <c r="J1174" s="98">
        <v>600</v>
      </c>
      <c r="K1174" s="98"/>
      <c r="L1174" s="267">
        <v>300</v>
      </c>
      <c r="M1174" s="83">
        <f t="shared" si="60"/>
        <v>-72.222222222222214</v>
      </c>
      <c r="N1174" s="83">
        <f t="shared" si="61"/>
        <v>-50</v>
      </c>
      <c r="O1174" s="267">
        <v>300</v>
      </c>
      <c r="P1174" s="83">
        <f t="shared" si="59"/>
        <v>100</v>
      </c>
      <c r="Q1174" s="83"/>
      <c r="R1174" s="550"/>
      <c r="S1174" s="99"/>
    </row>
    <row r="1175" spans="1:19" s="202" customFormat="1" ht="75" x14ac:dyDescent="0.3">
      <c r="A1175" s="500">
        <v>3</v>
      </c>
      <c r="B1175" s="503" t="s">
        <v>604</v>
      </c>
      <c r="C1175" s="503" t="s">
        <v>9</v>
      </c>
      <c r="D1175" s="503" t="s">
        <v>605</v>
      </c>
      <c r="E1175" s="104">
        <v>150</v>
      </c>
      <c r="F1175" s="98">
        <v>1080</v>
      </c>
      <c r="G1175" s="98">
        <v>1200</v>
      </c>
      <c r="H1175" s="131">
        <v>7.2</v>
      </c>
      <c r="I1175" s="98">
        <v>1080</v>
      </c>
      <c r="J1175" s="98">
        <v>600</v>
      </c>
      <c r="K1175" s="98"/>
      <c r="L1175" s="267">
        <v>300</v>
      </c>
      <c r="M1175" s="83">
        <f t="shared" si="60"/>
        <v>-72.222222222222214</v>
      </c>
      <c r="N1175" s="83">
        <f t="shared" si="61"/>
        <v>-50</v>
      </c>
      <c r="O1175" s="267">
        <v>300</v>
      </c>
      <c r="P1175" s="83">
        <f t="shared" si="59"/>
        <v>100</v>
      </c>
      <c r="Q1175" s="83"/>
      <c r="R1175" s="550"/>
      <c r="S1175" s="99"/>
    </row>
    <row r="1176" spans="1:19" s="202" customFormat="1" ht="56.25" x14ac:dyDescent="0.3">
      <c r="A1176" s="500">
        <v>4</v>
      </c>
      <c r="B1176" s="503" t="s">
        <v>606</v>
      </c>
      <c r="C1176" s="503" t="s">
        <v>9</v>
      </c>
      <c r="D1176" s="503" t="s">
        <v>607</v>
      </c>
      <c r="E1176" s="104">
        <v>150</v>
      </c>
      <c r="F1176" s="98">
        <v>350</v>
      </c>
      <c r="G1176" s="98">
        <v>600</v>
      </c>
      <c r="H1176" s="131">
        <v>2.2999999999999998</v>
      </c>
      <c r="I1176" s="98">
        <v>345</v>
      </c>
      <c r="J1176" s="98">
        <v>360</v>
      </c>
      <c r="K1176" s="98"/>
      <c r="L1176" s="267">
        <v>300</v>
      </c>
      <c r="M1176" s="83">
        <f t="shared" si="60"/>
        <v>-13.043478260869565</v>
      </c>
      <c r="N1176" s="83">
        <f t="shared" si="61"/>
        <v>-16.666666666666664</v>
      </c>
      <c r="O1176" s="267">
        <v>300</v>
      </c>
      <c r="P1176" s="83">
        <f t="shared" si="59"/>
        <v>100</v>
      </c>
      <c r="Q1176" s="83"/>
      <c r="R1176" s="550"/>
      <c r="S1176" s="99"/>
    </row>
    <row r="1177" spans="1:19" s="202" customFormat="1" ht="18.75" customHeight="1" x14ac:dyDescent="0.3">
      <c r="A1177" s="500">
        <v>5</v>
      </c>
      <c r="B1177" s="886" t="s">
        <v>608</v>
      </c>
      <c r="C1177" s="890"/>
      <c r="D1177" s="887"/>
      <c r="E1177" s="104">
        <v>150</v>
      </c>
      <c r="F1177" s="98">
        <v>350</v>
      </c>
      <c r="G1177" s="98">
        <v>400</v>
      </c>
      <c r="H1177" s="131">
        <v>2.2999999999999998</v>
      </c>
      <c r="I1177" s="98">
        <v>345</v>
      </c>
      <c r="J1177" s="98">
        <v>350</v>
      </c>
      <c r="K1177" s="98"/>
      <c r="L1177" s="267">
        <v>250</v>
      </c>
      <c r="M1177" s="83">
        <f t="shared" si="60"/>
        <v>-27.536231884057973</v>
      </c>
      <c r="N1177" s="83">
        <f t="shared" si="61"/>
        <v>-28.571428571428569</v>
      </c>
      <c r="O1177" s="267">
        <v>250</v>
      </c>
      <c r="P1177" s="83">
        <f t="shared" si="59"/>
        <v>66.666666666666657</v>
      </c>
      <c r="Q1177" s="83"/>
      <c r="R1177" s="550"/>
      <c r="S1177" s="99"/>
    </row>
    <row r="1178" spans="1:19" s="202" customFormat="1" ht="18.75" customHeight="1" x14ac:dyDescent="0.3">
      <c r="A1178" s="500">
        <v>6</v>
      </c>
      <c r="B1178" s="886" t="s">
        <v>609</v>
      </c>
      <c r="C1178" s="890"/>
      <c r="D1178" s="887"/>
      <c r="E1178" s="104"/>
      <c r="F1178" s="98">
        <v>700</v>
      </c>
      <c r="G1178" s="98">
        <v>1400</v>
      </c>
      <c r="H1178" s="131"/>
      <c r="I1178" s="98"/>
      <c r="J1178" s="98">
        <v>500</v>
      </c>
      <c r="K1178" s="98"/>
      <c r="L1178" s="267">
        <v>300</v>
      </c>
      <c r="M1178" s="83"/>
      <c r="N1178" s="83">
        <f t="shared" si="61"/>
        <v>-40</v>
      </c>
      <c r="O1178" s="267">
        <v>300</v>
      </c>
      <c r="P1178" s="83"/>
      <c r="Q1178" s="83"/>
      <c r="R1178" s="503" t="s">
        <v>131</v>
      </c>
      <c r="S1178" s="99"/>
    </row>
    <row r="1179" spans="1:19" s="202" customFormat="1" ht="18.75" customHeight="1" x14ac:dyDescent="0.3">
      <c r="A1179" s="500">
        <v>7</v>
      </c>
      <c r="B1179" s="886" t="s">
        <v>610</v>
      </c>
      <c r="C1179" s="890"/>
      <c r="D1179" s="887"/>
      <c r="E1179" s="104"/>
      <c r="F1179" s="98">
        <v>700</v>
      </c>
      <c r="G1179" s="98">
        <v>1400</v>
      </c>
      <c r="H1179" s="131"/>
      <c r="I1179" s="98"/>
      <c r="J1179" s="98">
        <v>500</v>
      </c>
      <c r="K1179" s="98"/>
      <c r="L1179" s="267">
        <v>300</v>
      </c>
      <c r="M1179" s="83"/>
      <c r="N1179" s="83">
        <f t="shared" si="61"/>
        <v>-40</v>
      </c>
      <c r="O1179" s="267">
        <v>300</v>
      </c>
      <c r="P1179" s="83"/>
      <c r="Q1179" s="83"/>
      <c r="R1179" s="503" t="s">
        <v>131</v>
      </c>
      <c r="S1179" s="99"/>
    </row>
    <row r="1180" spans="1:19" s="202" customFormat="1" x14ac:dyDescent="0.3">
      <c r="A1180" s="500">
        <v>8</v>
      </c>
      <c r="B1180" s="886" t="s">
        <v>611</v>
      </c>
      <c r="C1180" s="890"/>
      <c r="D1180" s="887"/>
      <c r="E1180" s="104"/>
      <c r="F1180" s="98">
        <v>700</v>
      </c>
      <c r="G1180" s="98">
        <v>1400</v>
      </c>
      <c r="H1180" s="131"/>
      <c r="I1180" s="98"/>
      <c r="J1180" s="98">
        <v>500</v>
      </c>
      <c r="K1180" s="98"/>
      <c r="L1180" s="267">
        <v>250</v>
      </c>
      <c r="M1180" s="83"/>
      <c r="N1180" s="83">
        <f t="shared" si="61"/>
        <v>-50</v>
      </c>
      <c r="O1180" s="267">
        <v>250</v>
      </c>
      <c r="P1180" s="83"/>
      <c r="Q1180" s="83"/>
      <c r="R1180" s="503" t="s">
        <v>131</v>
      </c>
      <c r="S1180" s="99"/>
    </row>
    <row r="1181" spans="1:19" s="202" customFormat="1" x14ac:dyDescent="0.3">
      <c r="A1181" s="500">
        <v>9</v>
      </c>
      <c r="B1181" s="886" t="s">
        <v>612</v>
      </c>
      <c r="C1181" s="890"/>
      <c r="D1181" s="887"/>
      <c r="E1181" s="104">
        <v>60</v>
      </c>
      <c r="F1181" s="98">
        <v>200</v>
      </c>
      <c r="G1181" s="98">
        <v>400</v>
      </c>
      <c r="H1181" s="131">
        <v>1.2</v>
      </c>
      <c r="I1181" s="98">
        <v>72</v>
      </c>
      <c r="J1181" s="98">
        <v>150</v>
      </c>
      <c r="K1181" s="98"/>
      <c r="L1181" s="267">
        <v>100</v>
      </c>
      <c r="M1181" s="83">
        <f t="shared" si="60"/>
        <v>38.888888888888893</v>
      </c>
      <c r="N1181" s="83">
        <f t="shared" si="61"/>
        <v>-33.333333333333329</v>
      </c>
      <c r="O1181" s="267">
        <v>60</v>
      </c>
      <c r="P1181" s="83">
        <f t="shared" si="59"/>
        <v>0</v>
      </c>
      <c r="Q1181" s="83"/>
      <c r="R1181" s="550"/>
      <c r="S1181" s="99"/>
    </row>
    <row r="1182" spans="1:19" s="202" customFormat="1" x14ac:dyDescent="0.3">
      <c r="A1182" s="504" t="s">
        <v>2280</v>
      </c>
      <c r="B1182" s="517" t="s">
        <v>2281</v>
      </c>
      <c r="C1182" s="517"/>
      <c r="D1182" s="517"/>
      <c r="E1182" s="100"/>
      <c r="F1182" s="98"/>
      <c r="G1182" s="98"/>
      <c r="H1182" s="261"/>
      <c r="I1182" s="98"/>
      <c r="J1182" s="98"/>
      <c r="K1182" s="98"/>
      <c r="L1182" s="257"/>
      <c r="M1182" s="83"/>
      <c r="N1182" s="83"/>
      <c r="O1182" s="257"/>
      <c r="P1182" s="83"/>
      <c r="Q1182" s="83"/>
      <c r="R1182" s="550"/>
      <c r="S1182" s="99"/>
    </row>
    <row r="1183" spans="1:19" s="202" customFormat="1" x14ac:dyDescent="0.3">
      <c r="A1183" s="883">
        <v>1</v>
      </c>
      <c r="B1183" s="880" t="s">
        <v>2203</v>
      </c>
      <c r="C1183" s="503" t="s">
        <v>2282</v>
      </c>
      <c r="D1183" s="503" t="s">
        <v>2283</v>
      </c>
      <c r="E1183" s="104">
        <v>220</v>
      </c>
      <c r="F1183" s="98">
        <v>550</v>
      </c>
      <c r="G1183" s="98">
        <v>1000</v>
      </c>
      <c r="H1183" s="131">
        <v>2.5</v>
      </c>
      <c r="I1183" s="98">
        <v>550</v>
      </c>
      <c r="J1183" s="98">
        <v>600</v>
      </c>
      <c r="K1183" s="98"/>
      <c r="L1183" s="267">
        <v>400</v>
      </c>
      <c r="M1183" s="83">
        <f t="shared" si="60"/>
        <v>-27.27272727272727</v>
      </c>
      <c r="N1183" s="83">
        <f t="shared" si="61"/>
        <v>-33.333333333333329</v>
      </c>
      <c r="O1183" s="267">
        <v>400</v>
      </c>
      <c r="P1183" s="83">
        <f t="shared" si="59"/>
        <v>81.818181818181827</v>
      </c>
      <c r="Q1183" s="83"/>
      <c r="R1183" s="550"/>
      <c r="S1183" s="99"/>
    </row>
    <row r="1184" spans="1:19" s="202" customFormat="1" x14ac:dyDescent="0.3">
      <c r="A1184" s="885"/>
      <c r="B1184" s="882"/>
      <c r="C1184" s="503" t="s">
        <v>2283</v>
      </c>
      <c r="D1184" s="503" t="s">
        <v>2206</v>
      </c>
      <c r="E1184" s="104">
        <v>320</v>
      </c>
      <c r="F1184" s="98">
        <v>1600</v>
      </c>
      <c r="G1184" s="98">
        <v>2000</v>
      </c>
      <c r="H1184" s="131">
        <v>4.9000000000000004</v>
      </c>
      <c r="I1184" s="98">
        <v>1568</v>
      </c>
      <c r="J1184" s="98">
        <v>850</v>
      </c>
      <c r="K1184" s="98"/>
      <c r="L1184" s="267">
        <v>600</v>
      </c>
      <c r="M1184" s="83">
        <f t="shared" si="60"/>
        <v>-61.734693877551017</v>
      </c>
      <c r="N1184" s="83">
        <f t="shared" si="61"/>
        <v>-29.411764705882355</v>
      </c>
      <c r="O1184" s="267">
        <v>600</v>
      </c>
      <c r="P1184" s="83">
        <f t="shared" si="59"/>
        <v>87.5</v>
      </c>
      <c r="Q1184" s="83"/>
      <c r="R1184" s="550"/>
      <c r="S1184" s="99"/>
    </row>
    <row r="1185" spans="1:19" s="202" customFormat="1" ht="23.25" customHeight="1" x14ac:dyDescent="0.3">
      <c r="A1185" s="883">
        <v>2</v>
      </c>
      <c r="B1185" s="880" t="s">
        <v>227</v>
      </c>
      <c r="C1185" s="503" t="s">
        <v>2284</v>
      </c>
      <c r="D1185" s="503" t="s">
        <v>2285</v>
      </c>
      <c r="E1185" s="104">
        <v>120</v>
      </c>
      <c r="F1185" s="98">
        <v>340</v>
      </c>
      <c r="G1185" s="98">
        <v>330</v>
      </c>
      <c r="H1185" s="131">
        <v>2.8</v>
      </c>
      <c r="I1185" s="98">
        <v>336</v>
      </c>
      <c r="J1185" s="98">
        <v>340</v>
      </c>
      <c r="K1185" s="98"/>
      <c r="L1185" s="267">
        <v>220</v>
      </c>
      <c r="M1185" s="83">
        <f t="shared" si="60"/>
        <v>-34.523809523809526</v>
      </c>
      <c r="N1185" s="83">
        <f t="shared" si="61"/>
        <v>-35.294117647058826</v>
      </c>
      <c r="O1185" s="267">
        <v>220</v>
      </c>
      <c r="P1185" s="83">
        <f t="shared" si="59"/>
        <v>83.333333333333343</v>
      </c>
      <c r="Q1185" s="83"/>
      <c r="R1185" s="550"/>
      <c r="S1185" s="99"/>
    </row>
    <row r="1186" spans="1:19" s="202" customFormat="1" ht="26.25" customHeight="1" x14ac:dyDescent="0.3">
      <c r="A1186" s="884"/>
      <c r="B1186" s="881"/>
      <c r="C1186" s="503" t="s">
        <v>2286</v>
      </c>
      <c r="D1186" s="503" t="s">
        <v>2287</v>
      </c>
      <c r="E1186" s="104"/>
      <c r="F1186" s="98">
        <v>190</v>
      </c>
      <c r="G1186" s="98">
        <v>380</v>
      </c>
      <c r="H1186" s="131"/>
      <c r="I1186" s="98"/>
      <c r="J1186" s="98">
        <v>230</v>
      </c>
      <c r="K1186" s="98"/>
      <c r="L1186" s="267">
        <v>220</v>
      </c>
      <c r="M1186" s="83"/>
      <c r="N1186" s="83">
        <f t="shared" si="61"/>
        <v>-4.3478260869565215</v>
      </c>
      <c r="O1186" s="267">
        <v>220</v>
      </c>
      <c r="P1186" s="83"/>
      <c r="Q1186" s="83"/>
      <c r="R1186" s="522" t="s">
        <v>131</v>
      </c>
      <c r="S1186" s="99"/>
    </row>
    <row r="1187" spans="1:19" s="202" customFormat="1" x14ac:dyDescent="0.3">
      <c r="A1187" s="884"/>
      <c r="B1187" s="881"/>
      <c r="C1187" s="503" t="s">
        <v>2288</v>
      </c>
      <c r="D1187" s="503" t="s">
        <v>2289</v>
      </c>
      <c r="E1187" s="104">
        <v>150</v>
      </c>
      <c r="F1187" s="98">
        <v>380</v>
      </c>
      <c r="G1187" s="98">
        <v>400</v>
      </c>
      <c r="H1187" s="131">
        <v>2.5</v>
      </c>
      <c r="I1187" s="98">
        <v>375</v>
      </c>
      <c r="J1187" s="98">
        <v>380</v>
      </c>
      <c r="K1187" s="98"/>
      <c r="L1187" s="267">
        <v>250</v>
      </c>
      <c r="M1187" s="83">
        <f t="shared" si="60"/>
        <v>-33.333333333333329</v>
      </c>
      <c r="N1187" s="83">
        <f t="shared" si="61"/>
        <v>-34.210526315789473</v>
      </c>
      <c r="O1187" s="267">
        <v>250</v>
      </c>
      <c r="P1187" s="83">
        <f t="shared" si="59"/>
        <v>66.666666666666657</v>
      </c>
      <c r="Q1187" s="83"/>
      <c r="R1187" s="550"/>
      <c r="S1187" s="99"/>
    </row>
    <row r="1188" spans="1:19" s="202" customFormat="1" x14ac:dyDescent="0.3">
      <c r="A1188" s="885"/>
      <c r="B1188" s="882"/>
      <c r="C1188" s="503" t="s">
        <v>2290</v>
      </c>
      <c r="D1188" s="503" t="s">
        <v>2291</v>
      </c>
      <c r="E1188" s="104">
        <v>150</v>
      </c>
      <c r="F1188" s="98">
        <v>300</v>
      </c>
      <c r="G1188" s="98">
        <v>500</v>
      </c>
      <c r="H1188" s="131">
        <v>2</v>
      </c>
      <c r="I1188" s="98">
        <v>300</v>
      </c>
      <c r="J1188" s="98">
        <v>300</v>
      </c>
      <c r="K1188" s="98"/>
      <c r="L1188" s="267">
        <v>250</v>
      </c>
      <c r="M1188" s="83">
        <f t="shared" si="60"/>
        <v>-16.666666666666664</v>
      </c>
      <c r="N1188" s="83">
        <f t="shared" si="61"/>
        <v>-16.666666666666664</v>
      </c>
      <c r="O1188" s="267">
        <v>250</v>
      </c>
      <c r="P1188" s="83">
        <f t="shared" si="59"/>
        <v>66.666666666666657</v>
      </c>
      <c r="Q1188" s="83"/>
      <c r="R1188" s="550"/>
      <c r="S1188" s="99"/>
    </row>
    <row r="1189" spans="1:19" s="202" customFormat="1" x14ac:dyDescent="0.3">
      <c r="A1189" s="883">
        <v>3</v>
      </c>
      <c r="B1189" s="880" t="s">
        <v>2292</v>
      </c>
      <c r="C1189" s="503" t="s">
        <v>2286</v>
      </c>
      <c r="D1189" s="503" t="s">
        <v>2293</v>
      </c>
      <c r="E1189" s="104">
        <v>170</v>
      </c>
      <c r="F1189" s="98">
        <v>630</v>
      </c>
      <c r="G1189" s="98">
        <v>520</v>
      </c>
      <c r="H1189" s="131">
        <v>3.7</v>
      </c>
      <c r="I1189" s="98">
        <v>629</v>
      </c>
      <c r="J1189" s="98">
        <v>630</v>
      </c>
      <c r="K1189" s="98"/>
      <c r="L1189" s="267">
        <v>530</v>
      </c>
      <c r="M1189" s="83">
        <f t="shared" si="60"/>
        <v>-15.73926868044515</v>
      </c>
      <c r="N1189" s="83">
        <f t="shared" si="61"/>
        <v>-15.873015873015872</v>
      </c>
      <c r="O1189" s="267">
        <v>530</v>
      </c>
      <c r="P1189" s="83">
        <f t="shared" si="59"/>
        <v>211.76470588235296</v>
      </c>
      <c r="Q1189" s="83"/>
      <c r="R1189" s="550"/>
      <c r="S1189" s="99"/>
    </row>
    <row r="1190" spans="1:19" s="202" customFormat="1" x14ac:dyDescent="0.3">
      <c r="A1190" s="885"/>
      <c r="B1190" s="882"/>
      <c r="C1190" s="503" t="s">
        <v>2293</v>
      </c>
      <c r="D1190" s="503" t="s">
        <v>2294</v>
      </c>
      <c r="E1190" s="104">
        <v>150</v>
      </c>
      <c r="F1190" s="98">
        <v>200</v>
      </c>
      <c r="G1190" s="98">
        <v>250</v>
      </c>
      <c r="H1190" s="131">
        <v>1.3</v>
      </c>
      <c r="I1190" s="98">
        <v>195</v>
      </c>
      <c r="J1190" s="98">
        <v>200</v>
      </c>
      <c r="K1190" s="98"/>
      <c r="L1190" s="267">
        <v>200</v>
      </c>
      <c r="M1190" s="83">
        <f t="shared" si="60"/>
        <v>2.5641025641025639</v>
      </c>
      <c r="N1190" s="83">
        <f t="shared" si="61"/>
        <v>0</v>
      </c>
      <c r="O1190" s="267">
        <v>200</v>
      </c>
      <c r="P1190" s="83">
        <f t="shared" si="59"/>
        <v>33.333333333333329</v>
      </c>
      <c r="Q1190" s="83"/>
      <c r="R1190" s="550"/>
      <c r="S1190" s="99"/>
    </row>
    <row r="1191" spans="1:19" s="202" customFormat="1" ht="34.5" customHeight="1" x14ac:dyDescent="0.3">
      <c r="A1191" s="883"/>
      <c r="B1191" s="880" t="s">
        <v>2292</v>
      </c>
      <c r="C1191" s="503" t="s">
        <v>2295</v>
      </c>
      <c r="D1191" s="503" t="s">
        <v>2296</v>
      </c>
      <c r="E1191" s="104">
        <v>150</v>
      </c>
      <c r="F1191" s="98">
        <v>130</v>
      </c>
      <c r="G1191" s="98">
        <v>250</v>
      </c>
      <c r="H1191" s="131">
        <v>1.3</v>
      </c>
      <c r="I1191" s="98">
        <v>195</v>
      </c>
      <c r="J1191" s="98">
        <v>150</v>
      </c>
      <c r="K1191" s="98"/>
      <c r="L1191" s="267">
        <v>150</v>
      </c>
      <c r="M1191" s="83">
        <f t="shared" si="60"/>
        <v>-23.076923076923077</v>
      </c>
      <c r="N1191" s="83">
        <f t="shared" si="61"/>
        <v>0</v>
      </c>
      <c r="O1191" s="267">
        <v>150</v>
      </c>
      <c r="P1191" s="83">
        <f t="shared" si="59"/>
        <v>0</v>
      </c>
      <c r="Q1191" s="83"/>
      <c r="R1191" s="550"/>
      <c r="S1191" s="99"/>
    </row>
    <row r="1192" spans="1:19" s="202" customFormat="1" ht="18" customHeight="1" x14ac:dyDescent="0.3">
      <c r="A1192" s="884"/>
      <c r="B1192" s="881"/>
      <c r="C1192" s="503" t="s">
        <v>2296</v>
      </c>
      <c r="D1192" s="503" t="s">
        <v>2297</v>
      </c>
      <c r="E1192" s="104"/>
      <c r="F1192" s="98">
        <v>120</v>
      </c>
      <c r="G1192" s="98">
        <v>150</v>
      </c>
      <c r="H1192" s="131"/>
      <c r="I1192" s="98"/>
      <c r="J1192" s="98">
        <v>120</v>
      </c>
      <c r="K1192" s="98"/>
      <c r="L1192" s="267">
        <v>120</v>
      </c>
      <c r="M1192" s="83"/>
      <c r="N1192" s="83">
        <f t="shared" si="61"/>
        <v>0</v>
      </c>
      <c r="O1192" s="267">
        <v>120</v>
      </c>
      <c r="P1192" s="83"/>
      <c r="Q1192" s="83"/>
      <c r="R1192" s="554"/>
      <c r="S1192" s="99"/>
    </row>
    <row r="1193" spans="1:19" s="202" customFormat="1" ht="18" customHeight="1" x14ac:dyDescent="0.3">
      <c r="A1193" s="885"/>
      <c r="B1193" s="882"/>
      <c r="C1193" s="503" t="s">
        <v>2298</v>
      </c>
      <c r="D1193" s="503"/>
      <c r="E1193" s="104">
        <v>80</v>
      </c>
      <c r="F1193" s="98">
        <v>140</v>
      </c>
      <c r="G1193" s="98">
        <v>100</v>
      </c>
      <c r="H1193" s="131">
        <v>1.7</v>
      </c>
      <c r="I1193" s="98">
        <v>136</v>
      </c>
      <c r="J1193" s="98">
        <v>140</v>
      </c>
      <c r="K1193" s="98"/>
      <c r="L1193" s="267">
        <v>120</v>
      </c>
      <c r="M1193" s="83">
        <f t="shared" si="60"/>
        <v>-11.76470588235294</v>
      </c>
      <c r="N1193" s="83">
        <f t="shared" si="61"/>
        <v>-14.285714285714285</v>
      </c>
      <c r="O1193" s="267">
        <v>120</v>
      </c>
      <c r="P1193" s="83">
        <f t="shared" si="59"/>
        <v>50</v>
      </c>
      <c r="Q1193" s="83"/>
      <c r="R1193" s="550"/>
      <c r="S1193" s="99"/>
    </row>
    <row r="1194" spans="1:19" s="202" customFormat="1" ht="37.5" x14ac:dyDescent="0.3">
      <c r="A1194" s="500">
        <v>4</v>
      </c>
      <c r="B1194" s="503" t="s">
        <v>612</v>
      </c>
      <c r="C1194" s="503"/>
      <c r="D1194" s="503"/>
      <c r="E1194" s="104">
        <v>100</v>
      </c>
      <c r="F1194" s="98">
        <v>140</v>
      </c>
      <c r="G1194" s="98">
        <v>140</v>
      </c>
      <c r="H1194" s="131">
        <v>1.4</v>
      </c>
      <c r="I1194" s="98">
        <v>140</v>
      </c>
      <c r="J1194" s="98">
        <v>140</v>
      </c>
      <c r="K1194" s="98"/>
      <c r="L1194" s="267">
        <v>120</v>
      </c>
      <c r="M1194" s="83">
        <f t="shared" si="60"/>
        <v>-14.285714285714285</v>
      </c>
      <c r="N1194" s="83">
        <f t="shared" si="61"/>
        <v>-14.285714285714285</v>
      </c>
      <c r="O1194" s="267">
        <v>100</v>
      </c>
      <c r="P1194" s="83">
        <f t="shared" si="59"/>
        <v>0</v>
      </c>
      <c r="Q1194" s="83"/>
      <c r="R1194" s="550"/>
      <c r="S1194" s="99"/>
    </row>
    <row r="1195" spans="1:19" s="202" customFormat="1" ht="37.5" x14ac:dyDescent="0.3">
      <c r="A1195" s="504" t="s">
        <v>2299</v>
      </c>
      <c r="B1195" s="517" t="s">
        <v>2300</v>
      </c>
      <c r="C1195" s="517"/>
      <c r="D1195" s="517"/>
      <c r="E1195" s="104"/>
      <c r="F1195" s="98"/>
      <c r="G1195" s="98"/>
      <c r="H1195" s="131"/>
      <c r="I1195" s="98"/>
      <c r="J1195" s="98"/>
      <c r="K1195" s="98"/>
      <c r="L1195" s="267"/>
      <c r="M1195" s="83"/>
      <c r="N1195" s="83"/>
      <c r="O1195" s="267"/>
      <c r="P1195" s="83"/>
      <c r="Q1195" s="83"/>
      <c r="R1195" s="550"/>
      <c r="S1195" s="99"/>
    </row>
    <row r="1196" spans="1:19" s="202" customFormat="1" ht="18.75" customHeight="1" x14ac:dyDescent="0.3">
      <c r="A1196" s="883">
        <v>1</v>
      </c>
      <c r="B1196" s="880" t="s">
        <v>2301</v>
      </c>
      <c r="C1196" s="503" t="s">
        <v>1967</v>
      </c>
      <c r="D1196" s="503" t="s">
        <v>2302</v>
      </c>
      <c r="E1196" s="104">
        <v>300</v>
      </c>
      <c r="F1196" s="98">
        <v>960</v>
      </c>
      <c r="G1196" s="98">
        <v>1750</v>
      </c>
      <c r="H1196" s="131">
        <v>3.2</v>
      </c>
      <c r="I1196" s="98">
        <v>960</v>
      </c>
      <c r="J1196" s="98">
        <v>1050</v>
      </c>
      <c r="K1196" s="98"/>
      <c r="L1196" s="267">
        <v>600</v>
      </c>
      <c r="M1196" s="83">
        <f t="shared" si="60"/>
        <v>-37.5</v>
      </c>
      <c r="N1196" s="83">
        <f t="shared" si="61"/>
        <v>-42.857142857142854</v>
      </c>
      <c r="O1196" s="267">
        <v>600</v>
      </c>
      <c r="P1196" s="83">
        <f t="shared" si="59"/>
        <v>100</v>
      </c>
      <c r="Q1196" s="83"/>
      <c r="R1196" s="550"/>
      <c r="S1196" s="99"/>
    </row>
    <row r="1197" spans="1:19" s="202" customFormat="1" x14ac:dyDescent="0.3">
      <c r="A1197" s="885"/>
      <c r="B1197" s="882"/>
      <c r="C1197" s="503" t="s">
        <v>2303</v>
      </c>
      <c r="D1197" s="503" t="s">
        <v>2221</v>
      </c>
      <c r="E1197" s="104">
        <v>100</v>
      </c>
      <c r="F1197" s="98">
        <v>380</v>
      </c>
      <c r="G1197" s="98">
        <v>750</v>
      </c>
      <c r="H1197" s="131">
        <v>1.4</v>
      </c>
      <c r="I1197" s="98">
        <v>140</v>
      </c>
      <c r="J1197" s="98">
        <v>450</v>
      </c>
      <c r="K1197" s="98"/>
      <c r="L1197" s="267">
        <v>450</v>
      </c>
      <c r="M1197" s="83">
        <f t="shared" si="60"/>
        <v>221.42857142857144</v>
      </c>
      <c r="N1197" s="83">
        <f t="shared" si="61"/>
        <v>0</v>
      </c>
      <c r="O1197" s="267">
        <v>450</v>
      </c>
      <c r="P1197" s="83">
        <f t="shared" si="59"/>
        <v>350</v>
      </c>
      <c r="Q1197" s="83"/>
      <c r="R1197" s="550"/>
      <c r="S1197" s="99"/>
    </row>
    <row r="1198" spans="1:19" s="202" customFormat="1" ht="18.75" customHeight="1" x14ac:dyDescent="0.3">
      <c r="A1198" s="883">
        <v>2</v>
      </c>
      <c r="B1198" s="880" t="s">
        <v>2304</v>
      </c>
      <c r="C1198" s="503" t="s">
        <v>2305</v>
      </c>
      <c r="D1198" s="503" t="s">
        <v>2306</v>
      </c>
      <c r="E1198" s="104">
        <v>250</v>
      </c>
      <c r="F1198" s="98">
        <v>630</v>
      </c>
      <c r="G1198" s="98">
        <v>1250</v>
      </c>
      <c r="H1198" s="131">
        <v>2.5</v>
      </c>
      <c r="I1198" s="98">
        <v>625</v>
      </c>
      <c r="J1198" s="98">
        <v>750</v>
      </c>
      <c r="K1198" s="98"/>
      <c r="L1198" s="267">
        <v>400</v>
      </c>
      <c r="M1198" s="83">
        <f t="shared" si="60"/>
        <v>-36</v>
      </c>
      <c r="N1198" s="83">
        <f t="shared" si="61"/>
        <v>-46.666666666666664</v>
      </c>
      <c r="O1198" s="267">
        <v>400</v>
      </c>
      <c r="P1198" s="83">
        <f t="shared" si="59"/>
        <v>60</v>
      </c>
      <c r="Q1198" s="83"/>
      <c r="R1198" s="550"/>
      <c r="S1198" s="99"/>
    </row>
    <row r="1199" spans="1:19" s="202" customFormat="1" x14ac:dyDescent="0.3">
      <c r="A1199" s="885"/>
      <c r="B1199" s="882"/>
      <c r="C1199" s="503" t="s">
        <v>2306</v>
      </c>
      <c r="D1199" s="503" t="s">
        <v>597</v>
      </c>
      <c r="E1199" s="104">
        <v>120</v>
      </c>
      <c r="F1199" s="98">
        <v>650</v>
      </c>
      <c r="G1199" s="98">
        <v>750</v>
      </c>
      <c r="H1199" s="131">
        <v>5.4</v>
      </c>
      <c r="I1199" s="98">
        <v>648</v>
      </c>
      <c r="J1199" s="98">
        <v>650</v>
      </c>
      <c r="K1199" s="98"/>
      <c r="L1199" s="267">
        <v>370</v>
      </c>
      <c r="M1199" s="83">
        <f t="shared" si="60"/>
        <v>-42.901234567901234</v>
      </c>
      <c r="N1199" s="83">
        <f t="shared" si="61"/>
        <v>-43.07692307692308</v>
      </c>
      <c r="O1199" s="267">
        <v>370</v>
      </c>
      <c r="P1199" s="83">
        <f t="shared" si="59"/>
        <v>208.33333333333334</v>
      </c>
      <c r="Q1199" s="83"/>
      <c r="R1199" s="550"/>
      <c r="S1199" s="99"/>
    </row>
    <row r="1200" spans="1:19" s="202" customFormat="1" ht="18.75" customHeight="1" x14ac:dyDescent="0.3">
      <c r="A1200" s="883">
        <v>3</v>
      </c>
      <c r="B1200" s="880" t="s">
        <v>2307</v>
      </c>
      <c r="C1200" s="503" t="s">
        <v>2308</v>
      </c>
      <c r="D1200" s="503" t="s">
        <v>2309</v>
      </c>
      <c r="E1200" s="104">
        <v>120</v>
      </c>
      <c r="F1200" s="98">
        <v>1650</v>
      </c>
      <c r="G1200" s="98">
        <v>3300</v>
      </c>
      <c r="H1200" s="131">
        <v>3.2</v>
      </c>
      <c r="I1200" s="98">
        <v>384</v>
      </c>
      <c r="J1200" s="98">
        <v>1500</v>
      </c>
      <c r="K1200" s="98"/>
      <c r="L1200" s="267">
        <v>600</v>
      </c>
      <c r="M1200" s="83">
        <f t="shared" si="60"/>
        <v>56.25</v>
      </c>
      <c r="N1200" s="83">
        <f t="shared" si="61"/>
        <v>-60</v>
      </c>
      <c r="O1200" s="267">
        <v>600</v>
      </c>
      <c r="P1200" s="83">
        <f t="shared" si="59"/>
        <v>400</v>
      </c>
      <c r="Q1200" s="83"/>
      <c r="R1200" s="550"/>
      <c r="S1200" s="99"/>
    </row>
    <row r="1201" spans="1:19" s="202" customFormat="1" x14ac:dyDescent="0.3">
      <c r="A1201" s="885"/>
      <c r="B1201" s="882"/>
      <c r="C1201" s="503" t="s">
        <v>2309</v>
      </c>
      <c r="D1201" s="503" t="s">
        <v>2273</v>
      </c>
      <c r="E1201" s="104">
        <v>100</v>
      </c>
      <c r="F1201" s="98">
        <v>500</v>
      </c>
      <c r="G1201" s="98">
        <v>1000</v>
      </c>
      <c r="H1201" s="131">
        <v>2.8</v>
      </c>
      <c r="I1201" s="98">
        <v>280</v>
      </c>
      <c r="J1201" s="98">
        <v>450</v>
      </c>
      <c r="K1201" s="98"/>
      <c r="L1201" s="267">
        <v>300</v>
      </c>
      <c r="M1201" s="83">
        <f t="shared" si="60"/>
        <v>7.1428571428571423</v>
      </c>
      <c r="N1201" s="83">
        <f t="shared" si="61"/>
        <v>-33.333333333333329</v>
      </c>
      <c r="O1201" s="267">
        <v>300</v>
      </c>
      <c r="P1201" s="83">
        <f t="shared" si="59"/>
        <v>200</v>
      </c>
      <c r="Q1201" s="83"/>
      <c r="R1201" s="550"/>
      <c r="S1201" s="99"/>
    </row>
    <row r="1202" spans="1:19" s="202" customFormat="1" x14ac:dyDescent="0.3">
      <c r="A1202" s="883">
        <v>4</v>
      </c>
      <c r="B1202" s="880" t="s">
        <v>2239</v>
      </c>
      <c r="C1202" s="503" t="s">
        <v>597</v>
      </c>
      <c r="D1202" s="503" t="s">
        <v>2310</v>
      </c>
      <c r="E1202" s="104">
        <v>100</v>
      </c>
      <c r="F1202" s="98">
        <v>850</v>
      </c>
      <c r="G1202" s="98">
        <v>1700</v>
      </c>
      <c r="H1202" s="131">
        <v>3.4</v>
      </c>
      <c r="I1202" s="98">
        <v>340</v>
      </c>
      <c r="J1202" s="98">
        <v>750</v>
      </c>
      <c r="K1202" s="98"/>
      <c r="L1202" s="267">
        <v>350</v>
      </c>
      <c r="M1202" s="83">
        <f t="shared" si="60"/>
        <v>2.9411764705882351</v>
      </c>
      <c r="N1202" s="83">
        <f t="shared" si="61"/>
        <v>-53.333333333333336</v>
      </c>
      <c r="O1202" s="267">
        <v>350</v>
      </c>
      <c r="P1202" s="83">
        <f t="shared" si="59"/>
        <v>250</v>
      </c>
      <c r="Q1202" s="83"/>
      <c r="R1202" s="550"/>
      <c r="S1202" s="99"/>
    </row>
    <row r="1203" spans="1:19" s="202" customFormat="1" x14ac:dyDescent="0.3">
      <c r="A1203" s="884"/>
      <c r="B1203" s="881"/>
      <c r="C1203" s="503" t="s">
        <v>2311</v>
      </c>
      <c r="D1203" s="503" t="s">
        <v>2312</v>
      </c>
      <c r="E1203" s="104">
        <v>300</v>
      </c>
      <c r="F1203" s="98">
        <v>1000</v>
      </c>
      <c r="G1203" s="98">
        <v>2000</v>
      </c>
      <c r="H1203" s="131">
        <v>2.6</v>
      </c>
      <c r="I1203" s="98">
        <v>780</v>
      </c>
      <c r="J1203" s="98">
        <v>850</v>
      </c>
      <c r="K1203" s="98"/>
      <c r="L1203" s="267">
        <v>500</v>
      </c>
      <c r="M1203" s="83">
        <f t="shared" si="60"/>
        <v>-35.897435897435898</v>
      </c>
      <c r="N1203" s="83">
        <f t="shared" si="61"/>
        <v>-41.17647058823529</v>
      </c>
      <c r="O1203" s="267">
        <v>500</v>
      </c>
      <c r="P1203" s="83">
        <f t="shared" si="59"/>
        <v>66.666666666666657</v>
      </c>
      <c r="Q1203" s="83"/>
      <c r="R1203" s="550"/>
      <c r="S1203" s="99"/>
    </row>
    <row r="1204" spans="1:19" s="202" customFormat="1" x14ac:dyDescent="0.3">
      <c r="A1204" s="885"/>
      <c r="B1204" s="882"/>
      <c r="C1204" s="503" t="s">
        <v>2312</v>
      </c>
      <c r="D1204" s="503" t="s">
        <v>2313</v>
      </c>
      <c r="E1204" s="104">
        <v>330</v>
      </c>
      <c r="F1204" s="98">
        <v>1900</v>
      </c>
      <c r="G1204" s="98">
        <v>3750</v>
      </c>
      <c r="H1204" s="131">
        <v>3.5</v>
      </c>
      <c r="I1204" s="98">
        <v>1155</v>
      </c>
      <c r="J1204" s="98">
        <v>1300</v>
      </c>
      <c r="K1204" s="98"/>
      <c r="L1204" s="267">
        <v>650</v>
      </c>
      <c r="M1204" s="83">
        <f t="shared" si="60"/>
        <v>-43.722943722943725</v>
      </c>
      <c r="N1204" s="83">
        <f t="shared" si="61"/>
        <v>-50</v>
      </c>
      <c r="O1204" s="267">
        <v>650</v>
      </c>
      <c r="P1204" s="83">
        <f t="shared" si="59"/>
        <v>96.969696969696969</v>
      </c>
      <c r="Q1204" s="83"/>
      <c r="R1204" s="550"/>
      <c r="S1204" s="99"/>
    </row>
    <row r="1205" spans="1:19" s="202" customFormat="1" ht="37.5" x14ac:dyDescent="0.3">
      <c r="A1205" s="500">
        <v>5</v>
      </c>
      <c r="B1205" s="503" t="s">
        <v>2239</v>
      </c>
      <c r="C1205" s="503" t="s">
        <v>2313</v>
      </c>
      <c r="D1205" s="503" t="s">
        <v>2314</v>
      </c>
      <c r="E1205" s="104">
        <v>320</v>
      </c>
      <c r="F1205" s="98">
        <v>1900</v>
      </c>
      <c r="G1205" s="98">
        <v>3750</v>
      </c>
      <c r="H1205" s="131">
        <v>2.4</v>
      </c>
      <c r="I1205" s="98">
        <v>768</v>
      </c>
      <c r="J1205" s="98">
        <v>1300</v>
      </c>
      <c r="K1205" s="98"/>
      <c r="L1205" s="267">
        <v>500</v>
      </c>
      <c r="M1205" s="83">
        <f t="shared" si="60"/>
        <v>-34.895833333333329</v>
      </c>
      <c r="N1205" s="83">
        <f t="shared" si="61"/>
        <v>-61.53846153846154</v>
      </c>
      <c r="O1205" s="267">
        <v>500</v>
      </c>
      <c r="P1205" s="83">
        <f t="shared" si="59"/>
        <v>56.25</v>
      </c>
      <c r="Q1205" s="83"/>
      <c r="R1205" s="550"/>
      <c r="S1205" s="99"/>
    </row>
    <row r="1206" spans="1:19" s="202" customFormat="1" x14ac:dyDescent="0.3">
      <c r="A1206" s="500"/>
      <c r="B1206" s="503"/>
      <c r="C1206" s="503" t="s">
        <v>2314</v>
      </c>
      <c r="D1206" s="503" t="s">
        <v>2315</v>
      </c>
      <c r="E1206" s="104">
        <v>120</v>
      </c>
      <c r="F1206" s="98">
        <v>380</v>
      </c>
      <c r="G1206" s="98">
        <v>700</v>
      </c>
      <c r="H1206" s="131">
        <v>3.1</v>
      </c>
      <c r="I1206" s="98">
        <v>372</v>
      </c>
      <c r="J1206" s="98">
        <v>420</v>
      </c>
      <c r="K1206" s="98"/>
      <c r="L1206" s="267">
        <v>250</v>
      </c>
      <c r="M1206" s="83">
        <f t="shared" si="60"/>
        <v>-32.795698924731184</v>
      </c>
      <c r="N1206" s="83">
        <f t="shared" si="61"/>
        <v>-40.476190476190474</v>
      </c>
      <c r="O1206" s="267">
        <v>250</v>
      </c>
      <c r="P1206" s="83">
        <f t="shared" si="59"/>
        <v>108.33333333333333</v>
      </c>
      <c r="Q1206" s="83"/>
      <c r="R1206" s="550"/>
      <c r="S1206" s="99"/>
    </row>
    <row r="1207" spans="1:19" s="202" customFormat="1" ht="37.5" x14ac:dyDescent="0.3">
      <c r="A1207" s="500">
        <v>6</v>
      </c>
      <c r="B1207" s="503" t="s">
        <v>846</v>
      </c>
      <c r="C1207" s="503" t="s">
        <v>597</v>
      </c>
      <c r="D1207" s="503" t="s">
        <v>1970</v>
      </c>
      <c r="E1207" s="104">
        <v>100</v>
      </c>
      <c r="F1207" s="98">
        <v>430</v>
      </c>
      <c r="G1207" s="98">
        <v>850</v>
      </c>
      <c r="H1207" s="131">
        <v>2</v>
      </c>
      <c r="I1207" s="98">
        <v>200</v>
      </c>
      <c r="J1207" s="98">
        <v>510</v>
      </c>
      <c r="K1207" s="98"/>
      <c r="L1207" s="267">
        <v>160</v>
      </c>
      <c r="M1207" s="83">
        <f t="shared" si="60"/>
        <v>-20</v>
      </c>
      <c r="N1207" s="83">
        <f t="shared" si="61"/>
        <v>-68.627450980392155</v>
      </c>
      <c r="O1207" s="267">
        <v>160</v>
      </c>
      <c r="P1207" s="83">
        <f t="shared" si="59"/>
        <v>60</v>
      </c>
      <c r="Q1207" s="83"/>
      <c r="R1207" s="550"/>
      <c r="S1207" s="99"/>
    </row>
    <row r="1208" spans="1:19" s="202" customFormat="1" ht="37.5" x14ac:dyDescent="0.3">
      <c r="A1208" s="500">
        <v>7</v>
      </c>
      <c r="B1208" s="503" t="s">
        <v>2316</v>
      </c>
      <c r="C1208" s="503" t="s">
        <v>2317</v>
      </c>
      <c r="D1208" s="503" t="s">
        <v>2318</v>
      </c>
      <c r="E1208" s="104"/>
      <c r="F1208" s="98">
        <v>290</v>
      </c>
      <c r="G1208" s="98">
        <v>570</v>
      </c>
      <c r="H1208" s="131"/>
      <c r="I1208" s="98"/>
      <c r="J1208" s="98">
        <v>340</v>
      </c>
      <c r="K1208" s="98"/>
      <c r="L1208" s="267">
        <v>120</v>
      </c>
      <c r="M1208" s="83"/>
      <c r="N1208" s="83">
        <f t="shared" si="61"/>
        <v>-64.705882352941174</v>
      </c>
      <c r="O1208" s="267">
        <v>120</v>
      </c>
      <c r="P1208" s="83"/>
      <c r="Q1208" s="83"/>
      <c r="R1208" s="503" t="s">
        <v>131</v>
      </c>
      <c r="S1208" s="99"/>
    </row>
    <row r="1209" spans="1:19" s="202" customFormat="1" ht="37.5" x14ac:dyDescent="0.3">
      <c r="A1209" s="500">
        <v>8</v>
      </c>
      <c r="B1209" s="503" t="s">
        <v>612</v>
      </c>
      <c r="C1209" s="503"/>
      <c r="D1209" s="503"/>
      <c r="E1209" s="104">
        <v>50</v>
      </c>
      <c r="F1209" s="98">
        <v>210</v>
      </c>
      <c r="G1209" s="98">
        <v>420</v>
      </c>
      <c r="H1209" s="131">
        <v>1.9</v>
      </c>
      <c r="I1209" s="98">
        <v>95</v>
      </c>
      <c r="J1209" s="98">
        <v>250</v>
      </c>
      <c r="K1209" s="98"/>
      <c r="L1209" s="267">
        <v>70</v>
      </c>
      <c r="M1209" s="83">
        <f t="shared" si="60"/>
        <v>-26.315789473684209</v>
      </c>
      <c r="N1209" s="83">
        <f t="shared" si="61"/>
        <v>-72</v>
      </c>
      <c r="O1209" s="267">
        <v>50</v>
      </c>
      <c r="P1209" s="83">
        <f t="shared" si="59"/>
        <v>0</v>
      </c>
      <c r="Q1209" s="83"/>
      <c r="R1209" s="550"/>
      <c r="S1209" s="99"/>
    </row>
    <row r="1210" spans="1:19" s="202" customFormat="1" x14ac:dyDescent="0.3">
      <c r="A1210" s="504" t="s">
        <v>2319</v>
      </c>
      <c r="B1210" s="517" t="s">
        <v>2320</v>
      </c>
      <c r="C1210" s="517"/>
      <c r="D1210" s="517"/>
      <c r="E1210" s="104"/>
      <c r="F1210" s="98"/>
      <c r="G1210" s="98"/>
      <c r="H1210" s="131"/>
      <c r="I1210" s="98"/>
      <c r="J1210" s="98"/>
      <c r="K1210" s="98"/>
      <c r="L1210" s="267"/>
      <c r="M1210" s="83"/>
      <c r="N1210" s="83"/>
      <c r="O1210" s="267"/>
      <c r="P1210" s="83"/>
      <c r="Q1210" s="83"/>
      <c r="R1210" s="517"/>
      <c r="S1210" s="99"/>
    </row>
    <row r="1211" spans="1:19" s="202" customFormat="1" x14ac:dyDescent="0.3">
      <c r="A1211" s="883">
        <v>1</v>
      </c>
      <c r="B1211" s="880" t="s">
        <v>2203</v>
      </c>
      <c r="C1211" s="503" t="s">
        <v>2321</v>
      </c>
      <c r="D1211" s="503" t="s">
        <v>2322</v>
      </c>
      <c r="E1211" s="104">
        <v>340</v>
      </c>
      <c r="F1211" s="98">
        <v>1500</v>
      </c>
      <c r="G1211" s="98">
        <v>3000</v>
      </c>
      <c r="H1211" s="131">
        <v>1.2</v>
      </c>
      <c r="I1211" s="98">
        <v>408</v>
      </c>
      <c r="J1211" s="98">
        <v>1500</v>
      </c>
      <c r="K1211" s="98"/>
      <c r="L1211" s="267">
        <v>1000</v>
      </c>
      <c r="M1211" s="83">
        <f t="shared" si="60"/>
        <v>145.09803921568627</v>
      </c>
      <c r="N1211" s="83">
        <f t="shared" si="61"/>
        <v>-33.333333333333329</v>
      </c>
      <c r="O1211" s="267">
        <v>1000</v>
      </c>
      <c r="P1211" s="83">
        <f t="shared" si="59"/>
        <v>194.11764705882354</v>
      </c>
      <c r="Q1211" s="83"/>
      <c r="R1211" s="550"/>
      <c r="S1211" s="99"/>
    </row>
    <row r="1212" spans="1:19" s="202" customFormat="1" x14ac:dyDescent="0.3">
      <c r="A1212" s="884"/>
      <c r="B1212" s="881"/>
      <c r="C1212" s="521" t="s">
        <v>2323</v>
      </c>
      <c r="D1212" s="521" t="s">
        <v>2324</v>
      </c>
      <c r="E1212" s="104">
        <v>140</v>
      </c>
      <c r="F1212" s="98">
        <v>500</v>
      </c>
      <c r="G1212" s="98">
        <v>1000</v>
      </c>
      <c r="H1212" s="131">
        <v>1.2</v>
      </c>
      <c r="I1212" s="98">
        <v>168</v>
      </c>
      <c r="J1212" s="98">
        <v>500</v>
      </c>
      <c r="K1212" s="98"/>
      <c r="L1212" s="267">
        <v>400</v>
      </c>
      <c r="M1212" s="83">
        <f t="shared" si="60"/>
        <v>138.0952380952381</v>
      </c>
      <c r="N1212" s="83">
        <f t="shared" si="61"/>
        <v>-20</v>
      </c>
      <c r="O1212" s="267">
        <v>400</v>
      </c>
      <c r="P1212" s="83">
        <f t="shared" si="59"/>
        <v>185.71428571428572</v>
      </c>
      <c r="Q1212" s="83"/>
      <c r="R1212" s="550"/>
      <c r="S1212" s="99"/>
    </row>
    <row r="1213" spans="1:19" s="202" customFormat="1" x14ac:dyDescent="0.3">
      <c r="A1213" s="884"/>
      <c r="B1213" s="881"/>
      <c r="C1213" s="521" t="s">
        <v>2324</v>
      </c>
      <c r="D1213" s="521" t="s">
        <v>2325</v>
      </c>
      <c r="E1213" s="104">
        <v>140</v>
      </c>
      <c r="F1213" s="98">
        <v>500</v>
      </c>
      <c r="G1213" s="98">
        <v>1000</v>
      </c>
      <c r="H1213" s="131">
        <v>1.2</v>
      </c>
      <c r="I1213" s="98">
        <v>168</v>
      </c>
      <c r="J1213" s="98">
        <v>500</v>
      </c>
      <c r="K1213" s="98"/>
      <c r="L1213" s="267">
        <v>200</v>
      </c>
      <c r="M1213" s="83">
        <f t="shared" si="60"/>
        <v>19.047619047619047</v>
      </c>
      <c r="N1213" s="83">
        <f t="shared" si="61"/>
        <v>-60</v>
      </c>
      <c r="O1213" s="267">
        <v>200</v>
      </c>
      <c r="P1213" s="83">
        <f t="shared" si="59"/>
        <v>42.857142857142854</v>
      </c>
      <c r="Q1213" s="83"/>
      <c r="R1213" s="550"/>
      <c r="S1213" s="99"/>
    </row>
    <row r="1214" spans="1:19" s="202" customFormat="1" ht="24" customHeight="1" x14ac:dyDescent="0.3">
      <c r="A1214" s="884"/>
      <c r="B1214" s="881"/>
      <c r="C1214" s="503" t="s">
        <v>2325</v>
      </c>
      <c r="D1214" s="503" t="s">
        <v>2326</v>
      </c>
      <c r="E1214" s="104">
        <v>120</v>
      </c>
      <c r="F1214" s="98">
        <v>160</v>
      </c>
      <c r="G1214" s="98">
        <v>320</v>
      </c>
      <c r="H1214" s="131">
        <v>1.3</v>
      </c>
      <c r="I1214" s="98">
        <v>156</v>
      </c>
      <c r="J1214" s="98">
        <v>190</v>
      </c>
      <c r="K1214" s="98"/>
      <c r="L1214" s="267">
        <v>120</v>
      </c>
      <c r="M1214" s="83">
        <f t="shared" si="60"/>
        <v>-23.076923076923077</v>
      </c>
      <c r="N1214" s="83">
        <f t="shared" si="61"/>
        <v>-36.84210526315789</v>
      </c>
      <c r="O1214" s="267">
        <v>120</v>
      </c>
      <c r="P1214" s="83">
        <f t="shared" si="59"/>
        <v>0</v>
      </c>
      <c r="Q1214" s="83"/>
      <c r="R1214" s="550"/>
      <c r="S1214" s="99"/>
    </row>
    <row r="1215" spans="1:19" s="202" customFormat="1" ht="25.5" customHeight="1" x14ac:dyDescent="0.3">
      <c r="A1215" s="885"/>
      <c r="B1215" s="882"/>
      <c r="C1215" s="503" t="s">
        <v>2326</v>
      </c>
      <c r="D1215" s="503" t="s">
        <v>2221</v>
      </c>
      <c r="E1215" s="104">
        <v>130</v>
      </c>
      <c r="F1215" s="98">
        <v>190</v>
      </c>
      <c r="G1215" s="98">
        <v>340</v>
      </c>
      <c r="H1215" s="131">
        <v>1.4</v>
      </c>
      <c r="I1215" s="98">
        <v>182</v>
      </c>
      <c r="J1215" s="98">
        <v>200</v>
      </c>
      <c r="K1215" s="98"/>
      <c r="L1215" s="267">
        <v>130</v>
      </c>
      <c r="M1215" s="83">
        <f t="shared" si="60"/>
        <v>-28.571428571428569</v>
      </c>
      <c r="N1215" s="83">
        <f t="shared" si="61"/>
        <v>-35</v>
      </c>
      <c r="O1215" s="267">
        <v>130</v>
      </c>
      <c r="P1215" s="83">
        <f t="shared" si="59"/>
        <v>0</v>
      </c>
      <c r="Q1215" s="83"/>
      <c r="R1215" s="550"/>
      <c r="S1215" s="99"/>
    </row>
    <row r="1216" spans="1:19" s="202" customFormat="1" ht="37.5" x14ac:dyDescent="0.3">
      <c r="A1216" s="500">
        <v>2</v>
      </c>
      <c r="B1216" s="503" t="s">
        <v>703</v>
      </c>
      <c r="C1216" s="503" t="s">
        <v>2327</v>
      </c>
      <c r="D1216" s="503" t="s">
        <v>2328</v>
      </c>
      <c r="E1216" s="104">
        <v>160</v>
      </c>
      <c r="F1216" s="98">
        <v>200</v>
      </c>
      <c r="G1216" s="98">
        <v>360</v>
      </c>
      <c r="H1216" s="131">
        <v>1.2</v>
      </c>
      <c r="I1216" s="98">
        <v>192</v>
      </c>
      <c r="J1216" s="98">
        <v>220</v>
      </c>
      <c r="K1216" s="98"/>
      <c r="L1216" s="267">
        <v>160</v>
      </c>
      <c r="M1216" s="83">
        <f t="shared" si="60"/>
        <v>-16.666666666666664</v>
      </c>
      <c r="N1216" s="83">
        <f t="shared" si="61"/>
        <v>-27.27272727272727</v>
      </c>
      <c r="O1216" s="267">
        <v>160</v>
      </c>
      <c r="P1216" s="83">
        <f t="shared" si="59"/>
        <v>0</v>
      </c>
      <c r="Q1216" s="83"/>
      <c r="R1216" s="550"/>
      <c r="S1216" s="99"/>
    </row>
    <row r="1217" spans="1:19" s="202" customFormat="1" ht="37.5" x14ac:dyDescent="0.3">
      <c r="A1217" s="500"/>
      <c r="B1217" s="503"/>
      <c r="C1217" s="503" t="s">
        <v>2329</v>
      </c>
      <c r="D1217" s="503" t="s">
        <v>2328</v>
      </c>
      <c r="E1217" s="104">
        <v>110</v>
      </c>
      <c r="F1217" s="98">
        <v>140</v>
      </c>
      <c r="G1217" s="98">
        <v>360</v>
      </c>
      <c r="H1217" s="131">
        <v>1.2</v>
      </c>
      <c r="I1217" s="98">
        <v>132</v>
      </c>
      <c r="J1217" s="98">
        <v>220</v>
      </c>
      <c r="K1217" s="98"/>
      <c r="L1217" s="267">
        <v>110</v>
      </c>
      <c r="M1217" s="83">
        <f t="shared" si="60"/>
        <v>-16.666666666666664</v>
      </c>
      <c r="N1217" s="83">
        <f t="shared" si="61"/>
        <v>-50</v>
      </c>
      <c r="O1217" s="267">
        <v>110</v>
      </c>
      <c r="P1217" s="83">
        <f t="shared" si="59"/>
        <v>0</v>
      </c>
      <c r="Q1217" s="83"/>
      <c r="R1217" s="550"/>
      <c r="S1217" s="99"/>
    </row>
    <row r="1218" spans="1:19" s="202" customFormat="1" ht="22.5" customHeight="1" x14ac:dyDescent="0.3">
      <c r="A1218" s="883">
        <v>3</v>
      </c>
      <c r="B1218" s="880" t="s">
        <v>227</v>
      </c>
      <c r="C1218" s="503" t="s">
        <v>2330</v>
      </c>
      <c r="D1218" s="503" t="s">
        <v>2331</v>
      </c>
      <c r="E1218" s="104">
        <v>110</v>
      </c>
      <c r="F1218" s="98">
        <v>140</v>
      </c>
      <c r="G1218" s="98">
        <v>280</v>
      </c>
      <c r="H1218" s="131">
        <v>1.2</v>
      </c>
      <c r="I1218" s="98">
        <v>132</v>
      </c>
      <c r="J1218" s="98">
        <v>170</v>
      </c>
      <c r="K1218" s="98"/>
      <c r="L1218" s="267">
        <v>110</v>
      </c>
      <c r="M1218" s="83">
        <f t="shared" si="60"/>
        <v>-16.666666666666664</v>
      </c>
      <c r="N1218" s="83">
        <f t="shared" si="61"/>
        <v>-35.294117647058826</v>
      </c>
      <c r="O1218" s="267">
        <v>110</v>
      </c>
      <c r="P1218" s="83">
        <f t="shared" si="59"/>
        <v>0</v>
      </c>
      <c r="Q1218" s="83"/>
      <c r="R1218" s="550"/>
      <c r="S1218" s="99"/>
    </row>
    <row r="1219" spans="1:19" s="202" customFormat="1" ht="22.5" customHeight="1" x14ac:dyDescent="0.3">
      <c r="A1219" s="884"/>
      <c r="B1219" s="881"/>
      <c r="C1219" s="503" t="s">
        <v>2332</v>
      </c>
      <c r="D1219" s="503" t="s">
        <v>2333</v>
      </c>
      <c r="E1219" s="104"/>
      <c r="F1219" s="98">
        <v>110</v>
      </c>
      <c r="G1219" s="98">
        <v>220</v>
      </c>
      <c r="H1219" s="131"/>
      <c r="I1219" s="98"/>
      <c r="J1219" s="98">
        <v>130</v>
      </c>
      <c r="K1219" s="98"/>
      <c r="L1219" s="267">
        <v>100</v>
      </c>
      <c r="M1219" s="83"/>
      <c r="N1219" s="83">
        <f t="shared" si="61"/>
        <v>-23.076923076923077</v>
      </c>
      <c r="O1219" s="267">
        <v>100</v>
      </c>
      <c r="P1219" s="83"/>
      <c r="Q1219" s="83"/>
      <c r="R1219" s="554"/>
      <c r="S1219" s="99"/>
    </row>
    <row r="1220" spans="1:19" s="202" customFormat="1" ht="22.5" customHeight="1" x14ac:dyDescent="0.3">
      <c r="A1220" s="885"/>
      <c r="B1220" s="882"/>
      <c r="C1220" s="503" t="s">
        <v>2335</v>
      </c>
      <c r="D1220" s="503" t="s">
        <v>2336</v>
      </c>
      <c r="E1220" s="104"/>
      <c r="F1220" s="98">
        <v>190</v>
      </c>
      <c r="G1220" s="98">
        <v>380</v>
      </c>
      <c r="H1220" s="131"/>
      <c r="I1220" s="98"/>
      <c r="J1220" s="98">
        <v>230</v>
      </c>
      <c r="K1220" s="98"/>
      <c r="L1220" s="267">
        <v>100</v>
      </c>
      <c r="M1220" s="83"/>
      <c r="N1220" s="83">
        <f t="shared" si="61"/>
        <v>-56.521739130434781</v>
      </c>
      <c r="O1220" s="267">
        <v>100</v>
      </c>
      <c r="P1220" s="83"/>
      <c r="Q1220" s="83"/>
      <c r="R1220" s="554"/>
      <c r="S1220" s="99"/>
    </row>
    <row r="1221" spans="1:19" s="202" customFormat="1" ht="37.5" x14ac:dyDescent="0.3">
      <c r="A1221" s="500">
        <v>4</v>
      </c>
      <c r="B1221" s="503" t="s">
        <v>612</v>
      </c>
      <c r="C1221" s="503"/>
      <c r="D1221" s="503"/>
      <c r="E1221" s="104">
        <v>60</v>
      </c>
      <c r="F1221" s="98">
        <v>110</v>
      </c>
      <c r="G1221" s="98">
        <v>120</v>
      </c>
      <c r="H1221" s="104">
        <v>1.7</v>
      </c>
      <c r="I1221" s="98">
        <v>102</v>
      </c>
      <c r="J1221" s="98">
        <v>110</v>
      </c>
      <c r="K1221" s="98"/>
      <c r="L1221" s="267">
        <v>60</v>
      </c>
      <c r="M1221" s="83">
        <f t="shared" si="60"/>
        <v>-41.17647058823529</v>
      </c>
      <c r="N1221" s="83">
        <f t="shared" si="61"/>
        <v>-45.454545454545453</v>
      </c>
      <c r="O1221" s="267">
        <v>60</v>
      </c>
      <c r="P1221" s="83">
        <f t="shared" si="59"/>
        <v>0</v>
      </c>
      <c r="Q1221" s="83"/>
      <c r="R1221" s="550"/>
      <c r="S1221" s="99"/>
    </row>
    <row r="1222" spans="1:19" s="345" customFormat="1" x14ac:dyDescent="0.3">
      <c r="A1222" s="126" t="s">
        <v>2395</v>
      </c>
      <c r="B1222" s="341" t="s">
        <v>2396</v>
      </c>
      <c r="C1222" s="128"/>
      <c r="D1222" s="128"/>
      <c r="E1222" s="129"/>
      <c r="F1222" s="455"/>
      <c r="G1222" s="456"/>
      <c r="H1222" s="457"/>
      <c r="I1222" s="456"/>
      <c r="J1222" s="456"/>
      <c r="K1222" s="456"/>
      <c r="L1222" s="98"/>
      <c r="M1222" s="83"/>
      <c r="N1222" s="83"/>
      <c r="O1222" s="98"/>
      <c r="P1222" s="83"/>
      <c r="Q1222" s="83"/>
      <c r="R1222" s="225"/>
    </row>
    <row r="1223" spans="1:19" s="99" customFormat="1" ht="37.5" x14ac:dyDescent="0.3">
      <c r="A1223" s="504" t="s">
        <v>2397</v>
      </c>
      <c r="B1223" s="517" t="s">
        <v>2398</v>
      </c>
      <c r="C1223" s="517"/>
      <c r="D1223" s="517"/>
      <c r="E1223" s="192"/>
      <c r="F1223" s="192"/>
      <c r="G1223" s="192"/>
      <c r="H1223" s="458"/>
      <c r="I1223" s="96"/>
      <c r="J1223" s="96"/>
      <c r="K1223" s="96"/>
      <c r="L1223" s="83"/>
      <c r="M1223" s="83"/>
      <c r="N1223" s="83"/>
      <c r="O1223" s="83"/>
      <c r="P1223" s="83"/>
      <c r="Q1223" s="83"/>
      <c r="R1223" s="459"/>
    </row>
    <row r="1224" spans="1:19" s="461" customFormat="1" x14ac:dyDescent="0.3">
      <c r="A1224" s="888">
        <v>1</v>
      </c>
      <c r="B1224" s="880" t="s">
        <v>9</v>
      </c>
      <c r="C1224" s="521" t="s">
        <v>2399</v>
      </c>
      <c r="D1224" s="521" t="s">
        <v>2400</v>
      </c>
      <c r="E1224" s="84">
        <v>1200</v>
      </c>
      <c r="F1224" s="358">
        <v>3000</v>
      </c>
      <c r="G1224" s="253">
        <v>4300</v>
      </c>
      <c r="H1224" s="460">
        <v>1.5</v>
      </c>
      <c r="I1224" s="190">
        <v>1800</v>
      </c>
      <c r="J1224" s="96">
        <v>3000</v>
      </c>
      <c r="K1224" s="96"/>
      <c r="L1224" s="84">
        <v>3000</v>
      </c>
      <c r="M1224" s="83">
        <f t="shared" si="60"/>
        <v>66.666666666666657</v>
      </c>
      <c r="N1224" s="83">
        <f t="shared" si="61"/>
        <v>0</v>
      </c>
      <c r="O1224" s="84">
        <v>3000</v>
      </c>
      <c r="P1224" s="83">
        <f t="shared" si="59"/>
        <v>150</v>
      </c>
      <c r="Q1224" s="83"/>
      <c r="R1224" s="550"/>
    </row>
    <row r="1225" spans="1:19" s="99" customFormat="1" x14ac:dyDescent="0.3">
      <c r="A1225" s="889"/>
      <c r="B1225" s="882"/>
      <c r="C1225" s="503" t="s">
        <v>2400</v>
      </c>
      <c r="D1225" s="503" t="s">
        <v>2401</v>
      </c>
      <c r="E1225" s="83">
        <v>1200</v>
      </c>
      <c r="F1225" s="164">
        <v>2500</v>
      </c>
      <c r="G1225" s="96">
        <v>4000</v>
      </c>
      <c r="H1225" s="354">
        <v>1.5</v>
      </c>
      <c r="I1225" s="96">
        <v>1800</v>
      </c>
      <c r="J1225" s="96">
        <v>2500</v>
      </c>
      <c r="K1225" s="96"/>
      <c r="L1225" s="84">
        <v>2400</v>
      </c>
      <c r="M1225" s="83">
        <f t="shared" si="60"/>
        <v>33.333333333333329</v>
      </c>
      <c r="N1225" s="83">
        <f t="shared" si="61"/>
        <v>-4</v>
      </c>
      <c r="O1225" s="84">
        <v>2400</v>
      </c>
      <c r="P1225" s="83">
        <f t="shared" si="59"/>
        <v>100</v>
      </c>
      <c r="Q1225" s="83"/>
      <c r="R1225" s="550"/>
    </row>
    <row r="1226" spans="1:19" s="99" customFormat="1" ht="37.5" x14ac:dyDescent="0.3">
      <c r="A1226" s="888">
        <v>2</v>
      </c>
      <c r="B1226" s="880" t="s">
        <v>2402</v>
      </c>
      <c r="C1226" s="503" t="s">
        <v>2403</v>
      </c>
      <c r="D1226" s="503" t="s">
        <v>2404</v>
      </c>
      <c r="E1226" s="83">
        <v>600</v>
      </c>
      <c r="F1226" s="164">
        <v>1200</v>
      </c>
      <c r="G1226" s="96">
        <v>2000</v>
      </c>
      <c r="H1226" s="131">
        <v>1.2</v>
      </c>
      <c r="I1226" s="96">
        <v>720</v>
      </c>
      <c r="J1226" s="96">
        <v>1200</v>
      </c>
      <c r="K1226" s="96"/>
      <c r="L1226" s="84">
        <v>1200</v>
      </c>
      <c r="M1226" s="83">
        <f t="shared" si="60"/>
        <v>66.666666666666657</v>
      </c>
      <c r="N1226" s="83">
        <f t="shared" si="61"/>
        <v>0</v>
      </c>
      <c r="O1226" s="84">
        <v>1200</v>
      </c>
      <c r="P1226" s="83">
        <f t="shared" si="59"/>
        <v>100</v>
      </c>
      <c r="Q1226" s="83"/>
      <c r="R1226" s="550"/>
    </row>
    <row r="1227" spans="1:19" s="99" customFormat="1" ht="37.5" x14ac:dyDescent="0.3">
      <c r="A1227" s="911"/>
      <c r="B1227" s="881"/>
      <c r="C1227" s="503" t="s">
        <v>2405</v>
      </c>
      <c r="D1227" s="503" t="s">
        <v>2406</v>
      </c>
      <c r="E1227" s="83">
        <v>590</v>
      </c>
      <c r="F1227" s="164">
        <v>1200</v>
      </c>
      <c r="G1227" s="96">
        <v>2000</v>
      </c>
      <c r="H1227" s="131">
        <v>1.3</v>
      </c>
      <c r="I1227" s="96">
        <v>767</v>
      </c>
      <c r="J1227" s="96">
        <v>1200</v>
      </c>
      <c r="K1227" s="96"/>
      <c r="L1227" s="84">
        <v>1200</v>
      </c>
      <c r="M1227" s="83">
        <f t="shared" si="60"/>
        <v>56.453715775749671</v>
      </c>
      <c r="N1227" s="83">
        <f t="shared" si="61"/>
        <v>0</v>
      </c>
      <c r="O1227" s="84">
        <v>1200</v>
      </c>
      <c r="P1227" s="83">
        <f t="shared" si="59"/>
        <v>103.38983050847457</v>
      </c>
      <c r="Q1227" s="83"/>
      <c r="R1227" s="550"/>
    </row>
    <row r="1228" spans="1:19" s="99" customFormat="1" ht="28.5" customHeight="1" x14ac:dyDescent="0.3">
      <c r="A1228" s="889"/>
      <c r="B1228" s="882"/>
      <c r="C1228" s="503" t="s">
        <v>2406</v>
      </c>
      <c r="D1228" s="503" t="s">
        <v>2407</v>
      </c>
      <c r="E1228" s="83">
        <v>470</v>
      </c>
      <c r="F1228" s="164">
        <v>1000</v>
      </c>
      <c r="G1228" s="96">
        <v>1600</v>
      </c>
      <c r="H1228" s="131">
        <v>1.3</v>
      </c>
      <c r="I1228" s="96">
        <v>611</v>
      </c>
      <c r="J1228" s="96">
        <v>1000</v>
      </c>
      <c r="K1228" s="96"/>
      <c r="L1228" s="84">
        <v>1000</v>
      </c>
      <c r="M1228" s="83">
        <f t="shared" si="60"/>
        <v>63.666121112929616</v>
      </c>
      <c r="N1228" s="83">
        <f t="shared" si="61"/>
        <v>0</v>
      </c>
      <c r="O1228" s="84">
        <v>1000</v>
      </c>
      <c r="P1228" s="83">
        <f t="shared" ref="P1228:P1291" si="62">(O1228-E1228)/E1228*100</f>
        <v>112.7659574468085</v>
      </c>
      <c r="Q1228" s="83"/>
      <c r="R1228" s="550"/>
    </row>
    <row r="1229" spans="1:19" s="99" customFormat="1" ht="46.5" customHeight="1" x14ac:dyDescent="0.3">
      <c r="A1229" s="505">
        <v>3</v>
      </c>
      <c r="B1229" s="503" t="s">
        <v>2408</v>
      </c>
      <c r="C1229" s="503" t="s">
        <v>2403</v>
      </c>
      <c r="D1229" s="503" t="s">
        <v>2409</v>
      </c>
      <c r="E1229" s="83">
        <v>380</v>
      </c>
      <c r="F1229" s="96">
        <v>420</v>
      </c>
      <c r="G1229" s="96">
        <v>600</v>
      </c>
      <c r="H1229" s="131">
        <v>1.4</v>
      </c>
      <c r="I1229" s="96">
        <v>532</v>
      </c>
      <c r="J1229" s="96">
        <v>420</v>
      </c>
      <c r="K1229" s="96"/>
      <c r="L1229" s="84">
        <v>420</v>
      </c>
      <c r="M1229" s="83">
        <f t="shared" si="60"/>
        <v>-21.052631578947366</v>
      </c>
      <c r="N1229" s="83">
        <f t="shared" si="61"/>
        <v>0</v>
      </c>
      <c r="O1229" s="84">
        <v>420</v>
      </c>
      <c r="P1229" s="83">
        <f t="shared" si="62"/>
        <v>10.526315789473683</v>
      </c>
      <c r="Q1229" s="83"/>
      <c r="R1229" s="550"/>
    </row>
    <row r="1230" spans="1:19" s="99" customFormat="1" ht="37.5" customHeight="1" x14ac:dyDescent="0.3">
      <c r="A1230" s="888">
        <v>4</v>
      </c>
      <c r="B1230" s="880" t="s">
        <v>2410</v>
      </c>
      <c r="C1230" s="503" t="s">
        <v>2403</v>
      </c>
      <c r="D1230" s="503" t="s">
        <v>2411</v>
      </c>
      <c r="E1230" s="83">
        <v>380</v>
      </c>
      <c r="F1230" s="164">
        <v>500</v>
      </c>
      <c r="G1230" s="96">
        <v>1000</v>
      </c>
      <c r="H1230" s="131">
        <v>1.5</v>
      </c>
      <c r="I1230" s="96">
        <v>570</v>
      </c>
      <c r="J1230" s="96">
        <v>600</v>
      </c>
      <c r="K1230" s="96"/>
      <c r="L1230" s="84">
        <v>600</v>
      </c>
      <c r="M1230" s="83">
        <f t="shared" si="60"/>
        <v>5.2631578947368416</v>
      </c>
      <c r="N1230" s="83">
        <f t="shared" si="61"/>
        <v>0</v>
      </c>
      <c r="O1230" s="84">
        <v>600</v>
      </c>
      <c r="P1230" s="83">
        <f t="shared" si="62"/>
        <v>57.894736842105267</v>
      </c>
      <c r="Q1230" s="83"/>
      <c r="R1230" s="550"/>
    </row>
    <row r="1231" spans="1:19" s="99" customFormat="1" ht="37.5" x14ac:dyDescent="0.3">
      <c r="A1231" s="889"/>
      <c r="B1231" s="882"/>
      <c r="C1231" s="503" t="s">
        <v>2411</v>
      </c>
      <c r="D1231" s="503" t="s">
        <v>2412</v>
      </c>
      <c r="E1231" s="83">
        <v>250</v>
      </c>
      <c r="F1231" s="164">
        <v>350</v>
      </c>
      <c r="G1231" s="96">
        <v>800</v>
      </c>
      <c r="H1231" s="131">
        <v>1.4</v>
      </c>
      <c r="I1231" s="96">
        <v>350</v>
      </c>
      <c r="J1231" s="96">
        <v>480</v>
      </c>
      <c r="K1231" s="96"/>
      <c r="L1231" s="84">
        <v>480</v>
      </c>
      <c r="M1231" s="83">
        <f t="shared" si="60"/>
        <v>37.142857142857146</v>
      </c>
      <c r="N1231" s="83">
        <f t="shared" si="61"/>
        <v>0</v>
      </c>
      <c r="O1231" s="84">
        <v>480</v>
      </c>
      <c r="P1231" s="83">
        <f t="shared" si="62"/>
        <v>92</v>
      </c>
      <c r="Q1231" s="83"/>
      <c r="R1231" s="550"/>
    </row>
    <row r="1232" spans="1:19" s="99" customFormat="1" ht="37.5" x14ac:dyDescent="0.3">
      <c r="A1232" s="505">
        <v>5</v>
      </c>
      <c r="B1232" s="503" t="s">
        <v>2413</v>
      </c>
      <c r="C1232" s="503" t="s">
        <v>2414</v>
      </c>
      <c r="D1232" s="503" t="s">
        <v>2415</v>
      </c>
      <c r="E1232" s="83">
        <v>340</v>
      </c>
      <c r="F1232" s="164">
        <v>400</v>
      </c>
      <c r="G1232" s="96">
        <v>600</v>
      </c>
      <c r="H1232" s="131">
        <v>1.2</v>
      </c>
      <c r="I1232" s="96">
        <v>408</v>
      </c>
      <c r="J1232" s="96">
        <v>400</v>
      </c>
      <c r="K1232" s="96"/>
      <c r="L1232" s="84">
        <v>400</v>
      </c>
      <c r="M1232" s="83">
        <f t="shared" si="60"/>
        <v>-1.9607843137254901</v>
      </c>
      <c r="N1232" s="83">
        <f t="shared" si="61"/>
        <v>0</v>
      </c>
      <c r="O1232" s="84">
        <v>400</v>
      </c>
      <c r="P1232" s="83">
        <f t="shared" si="62"/>
        <v>17.647058823529413</v>
      </c>
      <c r="Q1232" s="83"/>
      <c r="R1232" s="550"/>
    </row>
    <row r="1233" spans="1:18" s="461" customFormat="1" x14ac:dyDescent="0.3">
      <c r="A1233" s="350">
        <v>6</v>
      </c>
      <c r="B1233" s="521" t="s">
        <v>2416</v>
      </c>
      <c r="C1233" s="521" t="s">
        <v>2417</v>
      </c>
      <c r="D1233" s="521" t="s">
        <v>2418</v>
      </c>
      <c r="E1233" s="84">
        <v>220</v>
      </c>
      <c r="F1233" s="358">
        <v>300</v>
      </c>
      <c r="G1233" s="190">
        <v>600</v>
      </c>
      <c r="H1233" s="351">
        <v>1.1000000000000001</v>
      </c>
      <c r="I1233" s="190">
        <v>242.00000000000003</v>
      </c>
      <c r="J1233" s="96">
        <v>360</v>
      </c>
      <c r="K1233" s="96"/>
      <c r="L1233" s="84">
        <v>280</v>
      </c>
      <c r="M1233" s="83">
        <f t="shared" si="60"/>
        <v>15.702479338842961</v>
      </c>
      <c r="N1233" s="83">
        <f t="shared" si="61"/>
        <v>-22.222222222222221</v>
      </c>
      <c r="O1233" s="84">
        <v>280</v>
      </c>
      <c r="P1233" s="83">
        <f t="shared" si="62"/>
        <v>27.27272727272727</v>
      </c>
      <c r="Q1233" s="83"/>
      <c r="R1233" s="550"/>
    </row>
    <row r="1234" spans="1:18" s="99" customFormat="1" x14ac:dyDescent="0.3">
      <c r="A1234" s="888">
        <v>7</v>
      </c>
      <c r="B1234" s="880" t="s">
        <v>2419</v>
      </c>
      <c r="C1234" s="503" t="s">
        <v>2420</v>
      </c>
      <c r="D1234" s="503" t="s">
        <v>2421</v>
      </c>
      <c r="E1234" s="83">
        <v>370</v>
      </c>
      <c r="F1234" s="96">
        <v>420</v>
      </c>
      <c r="G1234" s="96">
        <v>600</v>
      </c>
      <c r="H1234" s="131">
        <v>1.4</v>
      </c>
      <c r="I1234" s="96">
        <v>518</v>
      </c>
      <c r="J1234" s="96">
        <v>420</v>
      </c>
      <c r="K1234" s="96"/>
      <c r="L1234" s="84">
        <v>420</v>
      </c>
      <c r="M1234" s="83">
        <f t="shared" ref="M1234:M1297" si="63">(L1234-I1234)/I1234*100</f>
        <v>-18.918918918918919</v>
      </c>
      <c r="N1234" s="83">
        <f t="shared" si="61"/>
        <v>0</v>
      </c>
      <c r="O1234" s="84">
        <v>420</v>
      </c>
      <c r="P1234" s="83">
        <f t="shared" si="62"/>
        <v>13.513513513513514</v>
      </c>
      <c r="Q1234" s="83"/>
      <c r="R1234" s="550"/>
    </row>
    <row r="1235" spans="1:18" s="99" customFormat="1" x14ac:dyDescent="0.3">
      <c r="A1235" s="889"/>
      <c r="B1235" s="882"/>
      <c r="C1235" s="503" t="s">
        <v>2421</v>
      </c>
      <c r="D1235" s="503" t="s">
        <v>2422</v>
      </c>
      <c r="E1235" s="83">
        <v>350</v>
      </c>
      <c r="F1235" s="96">
        <v>390</v>
      </c>
      <c r="G1235" s="96">
        <v>560</v>
      </c>
      <c r="H1235" s="131">
        <v>1.2</v>
      </c>
      <c r="I1235" s="96">
        <v>420</v>
      </c>
      <c r="J1235" s="96">
        <v>390</v>
      </c>
      <c r="K1235" s="96"/>
      <c r="L1235" s="84">
        <v>390</v>
      </c>
      <c r="M1235" s="83">
        <f t="shared" si="63"/>
        <v>-7.1428571428571423</v>
      </c>
      <c r="N1235" s="83">
        <f t="shared" ref="N1235:N1298" si="64">(L1235-J1235)/J1235*100</f>
        <v>0</v>
      </c>
      <c r="O1235" s="84">
        <v>390</v>
      </c>
      <c r="P1235" s="83">
        <f t="shared" si="62"/>
        <v>11.428571428571429</v>
      </c>
      <c r="Q1235" s="83"/>
      <c r="R1235" s="550"/>
    </row>
    <row r="1236" spans="1:18" s="99" customFormat="1" x14ac:dyDescent="0.3">
      <c r="A1236" s="888">
        <v>8</v>
      </c>
      <c r="B1236" s="880" t="s">
        <v>725</v>
      </c>
      <c r="C1236" s="503" t="s">
        <v>2403</v>
      </c>
      <c r="D1236" s="503" t="s">
        <v>2423</v>
      </c>
      <c r="E1236" s="83"/>
      <c r="F1236" s="164">
        <v>200</v>
      </c>
      <c r="G1236" s="96">
        <v>600</v>
      </c>
      <c r="H1236" s="354"/>
      <c r="I1236" s="96"/>
      <c r="J1236" s="96">
        <v>360</v>
      </c>
      <c r="K1236" s="96"/>
      <c r="L1236" s="84">
        <v>360</v>
      </c>
      <c r="M1236" s="83"/>
      <c r="N1236" s="83">
        <f t="shared" si="64"/>
        <v>0</v>
      </c>
      <c r="O1236" s="84">
        <v>360</v>
      </c>
      <c r="P1236" s="83"/>
      <c r="Q1236" s="83"/>
      <c r="R1236" s="550"/>
    </row>
    <row r="1237" spans="1:18" s="99" customFormat="1" x14ac:dyDescent="0.3">
      <c r="A1237" s="889"/>
      <c r="B1237" s="882"/>
      <c r="C1237" s="503" t="s">
        <v>2423</v>
      </c>
      <c r="D1237" s="503" t="s">
        <v>2424</v>
      </c>
      <c r="E1237" s="83"/>
      <c r="F1237" s="164">
        <v>400</v>
      </c>
      <c r="G1237" s="96">
        <v>700</v>
      </c>
      <c r="H1237" s="354"/>
      <c r="I1237" s="96"/>
      <c r="J1237" s="96">
        <v>420</v>
      </c>
      <c r="K1237" s="96"/>
      <c r="L1237" s="84">
        <v>420</v>
      </c>
      <c r="M1237" s="83"/>
      <c r="N1237" s="83">
        <f t="shared" si="64"/>
        <v>0</v>
      </c>
      <c r="O1237" s="84">
        <v>420</v>
      </c>
      <c r="P1237" s="83"/>
      <c r="Q1237" s="83"/>
      <c r="R1237" s="550"/>
    </row>
    <row r="1238" spans="1:18" s="99" customFormat="1" x14ac:dyDescent="0.3">
      <c r="A1238" s="888">
        <v>9</v>
      </c>
      <c r="B1238" s="880" t="s">
        <v>2425</v>
      </c>
      <c r="C1238" s="503" t="s">
        <v>2426</v>
      </c>
      <c r="D1238" s="503" t="s">
        <v>2427</v>
      </c>
      <c r="E1238" s="83">
        <v>410</v>
      </c>
      <c r="F1238" s="96">
        <v>630</v>
      </c>
      <c r="G1238" s="96">
        <v>900</v>
      </c>
      <c r="H1238" s="131">
        <v>1.3</v>
      </c>
      <c r="I1238" s="96">
        <v>533</v>
      </c>
      <c r="J1238" s="96">
        <v>630</v>
      </c>
      <c r="K1238" s="96"/>
      <c r="L1238" s="84">
        <v>630</v>
      </c>
      <c r="M1238" s="83">
        <f t="shared" si="63"/>
        <v>18.198874296435271</v>
      </c>
      <c r="N1238" s="83">
        <f t="shared" si="64"/>
        <v>0</v>
      </c>
      <c r="O1238" s="84">
        <v>630</v>
      </c>
      <c r="P1238" s="83">
        <f t="shared" si="62"/>
        <v>53.658536585365859</v>
      </c>
      <c r="Q1238" s="83"/>
      <c r="R1238" s="550"/>
    </row>
    <row r="1239" spans="1:18" s="461" customFormat="1" x14ac:dyDescent="0.3">
      <c r="A1239" s="889"/>
      <c r="B1239" s="882"/>
      <c r="C1239" s="521" t="s">
        <v>2427</v>
      </c>
      <c r="D1239" s="521" t="s">
        <v>2428</v>
      </c>
      <c r="E1239" s="84">
        <v>320</v>
      </c>
      <c r="F1239" s="190">
        <v>350</v>
      </c>
      <c r="G1239" s="190">
        <v>500</v>
      </c>
      <c r="H1239" s="351">
        <v>1.1000000000000001</v>
      </c>
      <c r="I1239" s="190">
        <v>352</v>
      </c>
      <c r="J1239" s="96">
        <v>350</v>
      </c>
      <c r="K1239" s="96"/>
      <c r="L1239" s="84">
        <v>300</v>
      </c>
      <c r="M1239" s="83">
        <f t="shared" si="63"/>
        <v>-14.772727272727273</v>
      </c>
      <c r="N1239" s="83">
        <f t="shared" si="64"/>
        <v>-14.285714285714285</v>
      </c>
      <c r="O1239" s="84">
        <v>300</v>
      </c>
      <c r="P1239" s="83">
        <f t="shared" si="62"/>
        <v>-6.25</v>
      </c>
      <c r="Q1239" s="83"/>
      <c r="R1239" s="550"/>
    </row>
    <row r="1240" spans="1:18" s="99" customFormat="1" ht="37.5" x14ac:dyDescent="0.3">
      <c r="A1240" s="505">
        <v>10</v>
      </c>
      <c r="B1240" s="503" t="s">
        <v>2429</v>
      </c>
      <c r="C1240" s="503" t="s">
        <v>2403</v>
      </c>
      <c r="D1240" s="503" t="s">
        <v>2430</v>
      </c>
      <c r="E1240" s="83">
        <v>330</v>
      </c>
      <c r="F1240" s="164">
        <v>500</v>
      </c>
      <c r="G1240" s="96">
        <v>1000</v>
      </c>
      <c r="H1240" s="354">
        <v>1.2</v>
      </c>
      <c r="I1240" s="96">
        <v>396</v>
      </c>
      <c r="J1240" s="96">
        <v>600</v>
      </c>
      <c r="K1240" s="96"/>
      <c r="L1240" s="84">
        <v>600</v>
      </c>
      <c r="M1240" s="83">
        <f t="shared" si="63"/>
        <v>51.515151515151516</v>
      </c>
      <c r="N1240" s="83">
        <f t="shared" si="64"/>
        <v>0</v>
      </c>
      <c r="O1240" s="84">
        <v>600</v>
      </c>
      <c r="P1240" s="83">
        <f t="shared" si="62"/>
        <v>81.818181818181827</v>
      </c>
      <c r="Q1240" s="83"/>
      <c r="R1240" s="550"/>
    </row>
    <row r="1241" spans="1:18" s="99" customFormat="1" x14ac:dyDescent="0.3">
      <c r="A1241" s="505">
        <v>11</v>
      </c>
      <c r="B1241" s="503" t="s">
        <v>2431</v>
      </c>
      <c r="C1241" s="503" t="s">
        <v>2426</v>
      </c>
      <c r="D1241" s="503" t="s">
        <v>2432</v>
      </c>
      <c r="E1241" s="83"/>
      <c r="F1241" s="96">
        <v>630</v>
      </c>
      <c r="G1241" s="96">
        <v>900</v>
      </c>
      <c r="H1241" s="354"/>
      <c r="I1241" s="96"/>
      <c r="J1241" s="96">
        <v>630</v>
      </c>
      <c r="K1241" s="96"/>
      <c r="L1241" s="84">
        <v>630</v>
      </c>
      <c r="M1241" s="83"/>
      <c r="N1241" s="83">
        <f t="shared" si="64"/>
        <v>0</v>
      </c>
      <c r="O1241" s="84">
        <v>630</v>
      </c>
      <c r="P1241" s="83"/>
      <c r="Q1241" s="83"/>
      <c r="R1241" s="550"/>
    </row>
    <row r="1242" spans="1:18" s="99" customFormat="1" x14ac:dyDescent="0.3">
      <c r="A1242" s="505">
        <v>12</v>
      </c>
      <c r="B1242" s="503" t="s">
        <v>1636</v>
      </c>
      <c r="C1242" s="503" t="s">
        <v>2426</v>
      </c>
      <c r="D1242" s="503" t="s">
        <v>2433</v>
      </c>
      <c r="E1242" s="83"/>
      <c r="F1242" s="96">
        <v>280</v>
      </c>
      <c r="G1242" s="96">
        <v>400</v>
      </c>
      <c r="H1242" s="354"/>
      <c r="I1242" s="96"/>
      <c r="J1242" s="96">
        <v>280</v>
      </c>
      <c r="K1242" s="96"/>
      <c r="L1242" s="84">
        <v>280</v>
      </c>
      <c r="M1242" s="83"/>
      <c r="N1242" s="83">
        <f t="shared" si="64"/>
        <v>0</v>
      </c>
      <c r="O1242" s="84">
        <v>280</v>
      </c>
      <c r="P1242" s="83"/>
      <c r="Q1242" s="83"/>
      <c r="R1242" s="550"/>
    </row>
    <row r="1243" spans="1:18" s="99" customFormat="1" ht="56.25" x14ac:dyDescent="0.3">
      <c r="A1243" s="505">
        <v>13</v>
      </c>
      <c r="B1243" s="503" t="s">
        <v>2434</v>
      </c>
      <c r="C1243" s="503"/>
      <c r="D1243" s="503"/>
      <c r="E1243" s="83">
        <v>220</v>
      </c>
      <c r="F1243" s="96">
        <v>490</v>
      </c>
      <c r="G1243" s="96">
        <v>700</v>
      </c>
      <c r="H1243" s="354">
        <v>1.2</v>
      </c>
      <c r="I1243" s="96">
        <v>264</v>
      </c>
      <c r="J1243" s="96">
        <v>490</v>
      </c>
      <c r="K1243" s="96"/>
      <c r="L1243" s="84">
        <v>490</v>
      </c>
      <c r="M1243" s="83">
        <f t="shared" si="63"/>
        <v>85.606060606060609</v>
      </c>
      <c r="N1243" s="83">
        <f t="shared" si="64"/>
        <v>0</v>
      </c>
      <c r="O1243" s="84">
        <v>490</v>
      </c>
      <c r="P1243" s="83">
        <f t="shared" si="62"/>
        <v>122.72727272727273</v>
      </c>
      <c r="Q1243" s="83"/>
      <c r="R1243" s="550"/>
    </row>
    <row r="1244" spans="1:18" s="99" customFormat="1" x14ac:dyDescent="0.3">
      <c r="A1244" s="888">
        <v>14</v>
      </c>
      <c r="B1244" s="880" t="s">
        <v>2435</v>
      </c>
      <c r="C1244" s="503" t="s">
        <v>2403</v>
      </c>
      <c r="D1244" s="503" t="s">
        <v>2436</v>
      </c>
      <c r="E1244" s="83">
        <v>370</v>
      </c>
      <c r="F1244" s="96">
        <v>700</v>
      </c>
      <c r="G1244" s="96">
        <v>1000</v>
      </c>
      <c r="H1244" s="354">
        <v>1.2</v>
      </c>
      <c r="I1244" s="96">
        <v>444</v>
      </c>
      <c r="J1244" s="96">
        <v>700</v>
      </c>
      <c r="K1244" s="96"/>
      <c r="L1244" s="84">
        <v>700</v>
      </c>
      <c r="M1244" s="83">
        <f t="shared" si="63"/>
        <v>57.657657657657658</v>
      </c>
      <c r="N1244" s="83">
        <f t="shared" si="64"/>
        <v>0</v>
      </c>
      <c r="O1244" s="84">
        <v>700</v>
      </c>
      <c r="P1244" s="83">
        <f t="shared" si="62"/>
        <v>89.189189189189193</v>
      </c>
      <c r="Q1244" s="83"/>
      <c r="R1244" s="550"/>
    </row>
    <row r="1245" spans="1:18" s="99" customFormat="1" x14ac:dyDescent="0.3">
      <c r="A1245" s="911"/>
      <c r="B1245" s="881"/>
      <c r="C1245" s="503" t="s">
        <v>2436</v>
      </c>
      <c r="D1245" s="503" t="s">
        <v>2437</v>
      </c>
      <c r="E1245" s="83">
        <v>150</v>
      </c>
      <c r="F1245" s="164">
        <v>350</v>
      </c>
      <c r="G1245" s="96">
        <v>600</v>
      </c>
      <c r="H1245" s="354">
        <v>1.7</v>
      </c>
      <c r="I1245" s="96">
        <v>255</v>
      </c>
      <c r="J1245" s="96">
        <v>360</v>
      </c>
      <c r="K1245" s="96"/>
      <c r="L1245" s="84">
        <v>360</v>
      </c>
      <c r="M1245" s="83">
        <f t="shared" si="63"/>
        <v>41.17647058823529</v>
      </c>
      <c r="N1245" s="83">
        <f t="shared" si="64"/>
        <v>0</v>
      </c>
      <c r="O1245" s="84">
        <v>360</v>
      </c>
      <c r="P1245" s="83">
        <f t="shared" si="62"/>
        <v>140</v>
      </c>
      <c r="Q1245" s="83"/>
      <c r="R1245" s="550"/>
    </row>
    <row r="1246" spans="1:18" s="99" customFormat="1" x14ac:dyDescent="0.3">
      <c r="A1246" s="889"/>
      <c r="B1246" s="882"/>
      <c r="C1246" s="503" t="s">
        <v>2437</v>
      </c>
      <c r="D1246" s="503" t="s">
        <v>2438</v>
      </c>
      <c r="E1246" s="83">
        <v>150</v>
      </c>
      <c r="F1246" s="164">
        <v>250</v>
      </c>
      <c r="G1246" s="96">
        <v>500</v>
      </c>
      <c r="H1246" s="354">
        <v>1.7</v>
      </c>
      <c r="I1246" s="96">
        <v>255</v>
      </c>
      <c r="J1246" s="96">
        <v>300</v>
      </c>
      <c r="K1246" s="96"/>
      <c r="L1246" s="84">
        <v>300</v>
      </c>
      <c r="M1246" s="83">
        <f t="shared" si="63"/>
        <v>17.647058823529413</v>
      </c>
      <c r="N1246" s="83">
        <f t="shared" si="64"/>
        <v>0</v>
      </c>
      <c r="O1246" s="84">
        <v>300</v>
      </c>
      <c r="P1246" s="83">
        <f t="shared" si="62"/>
        <v>100</v>
      </c>
      <c r="Q1246" s="83"/>
      <c r="R1246" s="550"/>
    </row>
    <row r="1247" spans="1:18" s="461" customFormat="1" ht="23.25" customHeight="1" x14ac:dyDescent="0.3">
      <c r="A1247" s="350">
        <v>15</v>
      </c>
      <c r="B1247" s="908" t="s">
        <v>2439</v>
      </c>
      <c r="C1247" s="909"/>
      <c r="D1247" s="910"/>
      <c r="E1247" s="84">
        <v>140</v>
      </c>
      <c r="F1247" s="190">
        <v>280</v>
      </c>
      <c r="G1247" s="190">
        <v>400</v>
      </c>
      <c r="H1247" s="460">
        <v>1.8</v>
      </c>
      <c r="I1247" s="190">
        <v>252</v>
      </c>
      <c r="J1247" s="96">
        <v>280</v>
      </c>
      <c r="K1247" s="96"/>
      <c r="L1247" s="84">
        <v>260</v>
      </c>
      <c r="M1247" s="83">
        <f t="shared" si="63"/>
        <v>3.1746031746031744</v>
      </c>
      <c r="N1247" s="83">
        <f t="shared" si="64"/>
        <v>-7.1428571428571423</v>
      </c>
      <c r="O1247" s="84">
        <v>140</v>
      </c>
      <c r="P1247" s="83">
        <f t="shared" si="62"/>
        <v>0</v>
      </c>
      <c r="Q1247" s="83"/>
      <c r="R1247" s="550"/>
    </row>
    <row r="1248" spans="1:18" s="461" customFormat="1" ht="23.25" customHeight="1" x14ac:dyDescent="0.3">
      <c r="A1248" s="350">
        <v>16</v>
      </c>
      <c r="B1248" s="908" t="s">
        <v>45</v>
      </c>
      <c r="C1248" s="909"/>
      <c r="D1248" s="910"/>
      <c r="E1248" s="84">
        <v>100</v>
      </c>
      <c r="F1248" s="84">
        <v>150</v>
      </c>
      <c r="G1248" s="190">
        <v>300</v>
      </c>
      <c r="H1248" s="460">
        <v>1.5</v>
      </c>
      <c r="I1248" s="190">
        <v>150</v>
      </c>
      <c r="J1248" s="96">
        <v>180</v>
      </c>
      <c r="K1248" s="96"/>
      <c r="L1248" s="84">
        <v>140</v>
      </c>
      <c r="M1248" s="83">
        <f t="shared" si="63"/>
        <v>-6.666666666666667</v>
      </c>
      <c r="N1248" s="83">
        <f t="shared" si="64"/>
        <v>-22.222222222222221</v>
      </c>
      <c r="O1248" s="84">
        <v>100</v>
      </c>
      <c r="P1248" s="83">
        <f t="shared" si="62"/>
        <v>0</v>
      </c>
      <c r="Q1248" s="83"/>
      <c r="R1248" s="550"/>
    </row>
    <row r="1249" spans="1:18" s="99" customFormat="1" ht="27" customHeight="1" x14ac:dyDescent="0.3">
      <c r="A1249" s="504" t="s">
        <v>2440</v>
      </c>
      <c r="B1249" s="517" t="s">
        <v>2441</v>
      </c>
      <c r="C1249" s="517"/>
      <c r="D1249" s="517"/>
      <c r="E1249" s="192"/>
      <c r="F1249" s="96"/>
      <c r="G1249" s="96"/>
      <c r="H1249" s="462"/>
      <c r="I1249" s="96"/>
      <c r="J1249" s="96"/>
      <c r="K1249" s="96"/>
      <c r="L1249" s="84"/>
      <c r="M1249" s="83"/>
      <c r="N1249" s="83"/>
      <c r="O1249" s="84"/>
      <c r="P1249" s="83"/>
      <c r="Q1249" s="83"/>
      <c r="R1249" s="550"/>
    </row>
    <row r="1250" spans="1:18" s="99" customFormat="1" x14ac:dyDescent="0.3">
      <c r="A1250" s="917">
        <v>1</v>
      </c>
      <c r="B1250" s="915" t="s">
        <v>9</v>
      </c>
      <c r="C1250" s="466" t="s">
        <v>2384</v>
      </c>
      <c r="D1250" s="466" t="s">
        <v>2442</v>
      </c>
      <c r="E1250" s="98">
        <v>400</v>
      </c>
      <c r="F1250" s="164">
        <v>1000</v>
      </c>
      <c r="G1250" s="96">
        <v>2100</v>
      </c>
      <c r="H1250" s="462">
        <v>6.7</v>
      </c>
      <c r="I1250" s="96">
        <v>2680</v>
      </c>
      <c r="J1250" s="96">
        <v>1260</v>
      </c>
      <c r="K1250" s="96"/>
      <c r="L1250" s="96">
        <v>1260</v>
      </c>
      <c r="M1250" s="83">
        <f t="shared" si="63"/>
        <v>-52.985074626865668</v>
      </c>
      <c r="N1250" s="83">
        <f t="shared" si="64"/>
        <v>0</v>
      </c>
      <c r="O1250" s="96">
        <v>1260</v>
      </c>
      <c r="P1250" s="83">
        <f t="shared" si="62"/>
        <v>215</v>
      </c>
      <c r="Q1250" s="83"/>
      <c r="R1250" s="550"/>
    </row>
    <row r="1251" spans="1:18" s="99" customFormat="1" x14ac:dyDescent="0.3">
      <c r="A1251" s="918"/>
      <c r="B1251" s="916"/>
      <c r="C1251" s="466" t="s">
        <v>2442</v>
      </c>
      <c r="D1251" s="466" t="s">
        <v>2443</v>
      </c>
      <c r="E1251" s="98">
        <v>200</v>
      </c>
      <c r="F1251" s="164">
        <v>800</v>
      </c>
      <c r="G1251" s="96">
        <v>1300</v>
      </c>
      <c r="H1251" s="462">
        <v>3.7</v>
      </c>
      <c r="I1251" s="96">
        <v>740</v>
      </c>
      <c r="J1251" s="96">
        <v>800</v>
      </c>
      <c r="K1251" s="96"/>
      <c r="L1251" s="190">
        <v>740</v>
      </c>
      <c r="M1251" s="83">
        <f t="shared" si="63"/>
        <v>0</v>
      </c>
      <c r="N1251" s="83">
        <f t="shared" si="64"/>
        <v>-7.5</v>
      </c>
      <c r="O1251" s="190">
        <v>740</v>
      </c>
      <c r="P1251" s="83">
        <f t="shared" si="62"/>
        <v>270</v>
      </c>
      <c r="Q1251" s="83"/>
      <c r="R1251" s="550"/>
    </row>
    <row r="1252" spans="1:18" s="99" customFormat="1" x14ac:dyDescent="0.3">
      <c r="A1252" s="917">
        <v>2</v>
      </c>
      <c r="B1252" s="915" t="s">
        <v>2444</v>
      </c>
      <c r="C1252" s="466" t="s">
        <v>506</v>
      </c>
      <c r="D1252" s="466" t="s">
        <v>1471</v>
      </c>
      <c r="E1252" s="98">
        <v>150</v>
      </c>
      <c r="F1252" s="96">
        <v>700</v>
      </c>
      <c r="G1252" s="463">
        <v>1000</v>
      </c>
      <c r="H1252" s="464">
        <v>2.2999999999999998</v>
      </c>
      <c r="I1252" s="96">
        <v>345</v>
      </c>
      <c r="J1252" s="96">
        <v>700</v>
      </c>
      <c r="K1252" s="96"/>
      <c r="L1252" s="96">
        <v>700</v>
      </c>
      <c r="M1252" s="83">
        <f t="shared" si="63"/>
        <v>102.89855072463767</v>
      </c>
      <c r="N1252" s="83">
        <f t="shared" si="64"/>
        <v>0</v>
      </c>
      <c r="O1252" s="96">
        <v>700</v>
      </c>
      <c r="P1252" s="83">
        <f t="shared" si="62"/>
        <v>366.66666666666663</v>
      </c>
      <c r="Q1252" s="83"/>
      <c r="R1252" s="550"/>
    </row>
    <row r="1253" spans="1:18" s="99" customFormat="1" x14ac:dyDescent="0.3">
      <c r="A1253" s="918"/>
      <c r="B1253" s="916"/>
      <c r="C1253" s="466" t="s">
        <v>1471</v>
      </c>
      <c r="D1253" s="466" t="s">
        <v>2445</v>
      </c>
      <c r="E1253" s="98">
        <v>120</v>
      </c>
      <c r="F1253" s="96">
        <v>530</v>
      </c>
      <c r="G1253" s="463">
        <v>750</v>
      </c>
      <c r="H1253" s="464">
        <v>2.2000000000000002</v>
      </c>
      <c r="I1253" s="96">
        <v>264</v>
      </c>
      <c r="J1253" s="96">
        <v>530</v>
      </c>
      <c r="K1253" s="96"/>
      <c r="L1253" s="96">
        <v>530</v>
      </c>
      <c r="M1253" s="83">
        <f t="shared" si="63"/>
        <v>100.75757575757575</v>
      </c>
      <c r="N1253" s="83">
        <f t="shared" si="64"/>
        <v>0</v>
      </c>
      <c r="O1253" s="96">
        <v>530</v>
      </c>
      <c r="P1253" s="83">
        <f t="shared" si="62"/>
        <v>341.66666666666663</v>
      </c>
      <c r="Q1253" s="83"/>
      <c r="R1253" s="550"/>
    </row>
    <row r="1254" spans="1:18" s="99" customFormat="1" x14ac:dyDescent="0.3">
      <c r="A1254" s="465">
        <v>3</v>
      </c>
      <c r="B1254" s="912" t="s">
        <v>2446</v>
      </c>
      <c r="C1254" s="913"/>
      <c r="D1254" s="914"/>
      <c r="E1254" s="98">
        <v>140</v>
      </c>
      <c r="F1254" s="96">
        <v>280</v>
      </c>
      <c r="G1254" s="463">
        <v>340</v>
      </c>
      <c r="H1254" s="464">
        <v>1.9</v>
      </c>
      <c r="I1254" s="96">
        <v>266</v>
      </c>
      <c r="J1254" s="96">
        <v>280</v>
      </c>
      <c r="K1254" s="96"/>
      <c r="L1254" s="84">
        <v>150</v>
      </c>
      <c r="M1254" s="83">
        <f t="shared" si="63"/>
        <v>-43.609022556390975</v>
      </c>
      <c r="N1254" s="83">
        <f t="shared" si="64"/>
        <v>-46.428571428571431</v>
      </c>
      <c r="O1254" s="84">
        <v>150</v>
      </c>
      <c r="P1254" s="83">
        <f t="shared" si="62"/>
        <v>7.1428571428571423</v>
      </c>
      <c r="Q1254" s="83"/>
      <c r="R1254" s="550"/>
    </row>
    <row r="1255" spans="1:18" s="99" customFormat="1" ht="18.75" customHeight="1" x14ac:dyDescent="0.3">
      <c r="A1255" s="465">
        <v>4</v>
      </c>
      <c r="B1255" s="912" t="s">
        <v>2447</v>
      </c>
      <c r="C1255" s="913"/>
      <c r="D1255" s="914"/>
      <c r="E1255" s="83">
        <v>80</v>
      </c>
      <c r="F1255" s="96">
        <v>400</v>
      </c>
      <c r="G1255" s="463">
        <v>550</v>
      </c>
      <c r="H1255" s="464">
        <v>2.6</v>
      </c>
      <c r="I1255" s="96">
        <v>208</v>
      </c>
      <c r="J1255" s="96">
        <v>400</v>
      </c>
      <c r="K1255" s="96"/>
      <c r="L1255" s="84">
        <v>150</v>
      </c>
      <c r="M1255" s="83">
        <f t="shared" si="63"/>
        <v>-27.884615384615387</v>
      </c>
      <c r="N1255" s="83">
        <f t="shared" si="64"/>
        <v>-62.5</v>
      </c>
      <c r="O1255" s="84">
        <v>150</v>
      </c>
      <c r="P1255" s="83">
        <f t="shared" si="62"/>
        <v>87.5</v>
      </c>
      <c r="Q1255" s="83"/>
      <c r="R1255" s="550"/>
    </row>
    <row r="1256" spans="1:18" s="99" customFormat="1" x14ac:dyDescent="0.3">
      <c r="A1256" s="465">
        <v>5</v>
      </c>
      <c r="B1256" s="912" t="s">
        <v>2448</v>
      </c>
      <c r="C1256" s="913"/>
      <c r="D1256" s="914"/>
      <c r="E1256" s="83"/>
      <c r="F1256" s="96">
        <v>220</v>
      </c>
      <c r="G1256" s="463">
        <v>320</v>
      </c>
      <c r="H1256" s="464"/>
      <c r="I1256" s="96"/>
      <c r="J1256" s="96">
        <v>220</v>
      </c>
      <c r="K1256" s="96"/>
      <c r="L1256" s="84">
        <v>100</v>
      </c>
      <c r="M1256" s="83"/>
      <c r="N1256" s="83">
        <f t="shared" si="64"/>
        <v>-54.54545454545454</v>
      </c>
      <c r="O1256" s="84">
        <v>100</v>
      </c>
      <c r="P1256" s="83"/>
      <c r="Q1256" s="83"/>
      <c r="R1256" s="550"/>
    </row>
    <row r="1257" spans="1:18" s="99" customFormat="1" ht="18.75" customHeight="1" x14ac:dyDescent="0.3">
      <c r="A1257" s="465">
        <v>6</v>
      </c>
      <c r="B1257" s="912" t="s">
        <v>2449</v>
      </c>
      <c r="C1257" s="913"/>
      <c r="D1257" s="914"/>
      <c r="E1257" s="83"/>
      <c r="F1257" s="96">
        <v>250</v>
      </c>
      <c r="G1257" s="463">
        <v>350</v>
      </c>
      <c r="H1257" s="464"/>
      <c r="I1257" s="96"/>
      <c r="J1257" s="96">
        <v>250</v>
      </c>
      <c r="K1257" s="96"/>
      <c r="L1257" s="84">
        <v>100</v>
      </c>
      <c r="M1257" s="83"/>
      <c r="N1257" s="83">
        <f t="shared" si="64"/>
        <v>-60</v>
      </c>
      <c r="O1257" s="84">
        <v>100</v>
      </c>
      <c r="P1257" s="83"/>
      <c r="Q1257" s="83"/>
      <c r="R1257" s="550"/>
    </row>
    <row r="1258" spans="1:18" s="99" customFormat="1" ht="18.75" customHeight="1" x14ac:dyDescent="0.3">
      <c r="A1258" s="465">
        <v>7</v>
      </c>
      <c r="B1258" s="912" t="s">
        <v>45</v>
      </c>
      <c r="C1258" s="913"/>
      <c r="D1258" s="914"/>
      <c r="E1258" s="83">
        <v>70</v>
      </c>
      <c r="F1258" s="96">
        <v>140</v>
      </c>
      <c r="G1258" s="463">
        <v>170</v>
      </c>
      <c r="H1258" s="464">
        <v>3</v>
      </c>
      <c r="I1258" s="96">
        <v>210</v>
      </c>
      <c r="J1258" s="96">
        <v>140</v>
      </c>
      <c r="K1258" s="96"/>
      <c r="L1258" s="84">
        <v>80</v>
      </c>
      <c r="M1258" s="83">
        <f t="shared" si="63"/>
        <v>-61.904761904761905</v>
      </c>
      <c r="N1258" s="83">
        <f t="shared" si="64"/>
        <v>-42.857142857142854</v>
      </c>
      <c r="O1258" s="84">
        <v>70</v>
      </c>
      <c r="P1258" s="83">
        <f t="shared" si="62"/>
        <v>0</v>
      </c>
      <c r="Q1258" s="83"/>
      <c r="R1258" s="550"/>
    </row>
    <row r="1259" spans="1:18" s="99" customFormat="1" ht="27" customHeight="1" x14ac:dyDescent="0.3">
      <c r="A1259" s="504" t="s">
        <v>2450</v>
      </c>
      <c r="B1259" s="517" t="s">
        <v>2451</v>
      </c>
      <c r="C1259" s="517"/>
      <c r="D1259" s="517"/>
      <c r="E1259" s="192"/>
      <c r="F1259" s="96"/>
      <c r="G1259" s="96"/>
      <c r="H1259" s="462"/>
      <c r="I1259" s="96"/>
      <c r="J1259" s="96"/>
      <c r="K1259" s="96"/>
      <c r="L1259" s="84"/>
      <c r="M1259" s="83"/>
      <c r="N1259" s="83"/>
      <c r="O1259" s="84"/>
      <c r="P1259" s="83"/>
      <c r="Q1259" s="83"/>
      <c r="R1259" s="550"/>
    </row>
    <row r="1260" spans="1:18" s="99" customFormat="1" x14ac:dyDescent="0.3">
      <c r="A1260" s="880">
        <v>1</v>
      </c>
      <c r="B1260" s="880" t="s">
        <v>2452</v>
      </c>
      <c r="C1260" s="503" t="s">
        <v>2453</v>
      </c>
      <c r="D1260" s="503" t="s">
        <v>2454</v>
      </c>
      <c r="E1260" s="98">
        <v>150</v>
      </c>
      <c r="F1260" s="96">
        <v>180</v>
      </c>
      <c r="G1260" s="96">
        <v>200</v>
      </c>
      <c r="H1260" s="348">
        <v>1.3</v>
      </c>
      <c r="I1260" s="96">
        <v>195</v>
      </c>
      <c r="J1260" s="96">
        <v>180</v>
      </c>
      <c r="K1260" s="96"/>
      <c r="L1260" s="84">
        <v>180</v>
      </c>
      <c r="M1260" s="83">
        <f t="shared" si="63"/>
        <v>-7.6923076923076925</v>
      </c>
      <c r="N1260" s="83">
        <f t="shared" si="64"/>
        <v>0</v>
      </c>
      <c r="O1260" s="84">
        <v>180</v>
      </c>
      <c r="P1260" s="83">
        <f t="shared" si="62"/>
        <v>20</v>
      </c>
      <c r="Q1260" s="83"/>
      <c r="R1260" s="550"/>
    </row>
    <row r="1261" spans="1:18" s="99" customFormat="1" x14ac:dyDescent="0.3">
      <c r="A1261" s="881"/>
      <c r="B1261" s="881"/>
      <c r="C1261" s="503" t="s">
        <v>2454</v>
      </c>
      <c r="D1261" s="503" t="s">
        <v>2455</v>
      </c>
      <c r="E1261" s="98">
        <v>120</v>
      </c>
      <c r="F1261" s="96">
        <v>300</v>
      </c>
      <c r="G1261" s="96">
        <v>400</v>
      </c>
      <c r="H1261" s="348">
        <v>1.5</v>
      </c>
      <c r="I1261" s="96">
        <v>180</v>
      </c>
      <c r="J1261" s="96">
        <v>300</v>
      </c>
      <c r="K1261" s="96"/>
      <c r="L1261" s="84">
        <v>300</v>
      </c>
      <c r="M1261" s="83">
        <f t="shared" si="63"/>
        <v>66.666666666666657</v>
      </c>
      <c r="N1261" s="83">
        <f t="shared" si="64"/>
        <v>0</v>
      </c>
      <c r="O1261" s="84">
        <v>300</v>
      </c>
      <c r="P1261" s="83">
        <f t="shared" si="62"/>
        <v>150</v>
      </c>
      <c r="Q1261" s="83"/>
      <c r="R1261" s="550"/>
    </row>
    <row r="1262" spans="1:18" s="99" customFormat="1" x14ac:dyDescent="0.3">
      <c r="A1262" s="881"/>
      <c r="B1262" s="881"/>
      <c r="C1262" s="503" t="s">
        <v>2455</v>
      </c>
      <c r="D1262" s="503" t="s">
        <v>2456</v>
      </c>
      <c r="E1262" s="98">
        <v>280</v>
      </c>
      <c r="F1262" s="96">
        <v>420</v>
      </c>
      <c r="G1262" s="96">
        <v>600</v>
      </c>
      <c r="H1262" s="348">
        <v>1.8</v>
      </c>
      <c r="I1262" s="96">
        <v>504</v>
      </c>
      <c r="J1262" s="96">
        <v>420</v>
      </c>
      <c r="K1262" s="96"/>
      <c r="L1262" s="84">
        <v>420</v>
      </c>
      <c r="M1262" s="83">
        <f t="shared" si="63"/>
        <v>-16.666666666666664</v>
      </c>
      <c r="N1262" s="83">
        <f t="shared" si="64"/>
        <v>0</v>
      </c>
      <c r="O1262" s="84">
        <v>420</v>
      </c>
      <c r="P1262" s="83">
        <f t="shared" si="62"/>
        <v>50</v>
      </c>
      <c r="Q1262" s="83"/>
      <c r="R1262" s="550"/>
    </row>
    <row r="1263" spans="1:18" s="99" customFormat="1" x14ac:dyDescent="0.3">
      <c r="A1263" s="882"/>
      <c r="B1263" s="882"/>
      <c r="C1263" s="503" t="s">
        <v>2456</v>
      </c>
      <c r="D1263" s="503" t="s">
        <v>2457</v>
      </c>
      <c r="E1263" s="98">
        <v>190</v>
      </c>
      <c r="F1263" s="96">
        <v>380</v>
      </c>
      <c r="G1263" s="96">
        <v>500</v>
      </c>
      <c r="H1263" s="348">
        <v>1.5</v>
      </c>
      <c r="I1263" s="96">
        <v>285</v>
      </c>
      <c r="J1263" s="96">
        <v>380</v>
      </c>
      <c r="K1263" s="96"/>
      <c r="L1263" s="84">
        <v>380</v>
      </c>
      <c r="M1263" s="83">
        <f t="shared" si="63"/>
        <v>33.333333333333329</v>
      </c>
      <c r="N1263" s="83">
        <f t="shared" si="64"/>
        <v>0</v>
      </c>
      <c r="O1263" s="84">
        <v>380</v>
      </c>
      <c r="P1263" s="83">
        <f t="shared" si="62"/>
        <v>100</v>
      </c>
      <c r="Q1263" s="83"/>
      <c r="R1263" s="550"/>
    </row>
    <row r="1264" spans="1:18" s="99" customFormat="1" x14ac:dyDescent="0.3">
      <c r="A1264" s="883">
        <v>2</v>
      </c>
      <c r="B1264" s="905" t="s">
        <v>2265</v>
      </c>
      <c r="C1264" s="503" t="s">
        <v>2458</v>
      </c>
      <c r="D1264" s="503" t="s">
        <v>2459</v>
      </c>
      <c r="E1264" s="98">
        <v>170</v>
      </c>
      <c r="F1264" s="96">
        <v>306</v>
      </c>
      <c r="G1264" s="96">
        <v>400</v>
      </c>
      <c r="H1264" s="462">
        <v>1.2</v>
      </c>
      <c r="I1264" s="96">
        <v>204</v>
      </c>
      <c r="J1264" s="96">
        <v>310</v>
      </c>
      <c r="K1264" s="96"/>
      <c r="L1264" s="84">
        <v>310</v>
      </c>
      <c r="M1264" s="83">
        <f t="shared" si="63"/>
        <v>51.960784313725497</v>
      </c>
      <c r="N1264" s="83">
        <f t="shared" si="64"/>
        <v>0</v>
      </c>
      <c r="O1264" s="84">
        <v>310</v>
      </c>
      <c r="P1264" s="83">
        <f t="shared" si="62"/>
        <v>82.35294117647058</v>
      </c>
      <c r="Q1264" s="83"/>
      <c r="R1264" s="550"/>
    </row>
    <row r="1265" spans="1:18" s="461" customFormat="1" x14ac:dyDescent="0.3">
      <c r="A1265" s="884"/>
      <c r="B1265" s="906"/>
      <c r="C1265" s="521" t="s">
        <v>2459</v>
      </c>
      <c r="D1265" s="521" t="s">
        <v>2460</v>
      </c>
      <c r="E1265" s="92">
        <v>170</v>
      </c>
      <c r="F1265" s="190">
        <v>700</v>
      </c>
      <c r="G1265" s="190">
        <v>1000</v>
      </c>
      <c r="H1265" s="467">
        <v>1.2</v>
      </c>
      <c r="I1265" s="190">
        <v>204</v>
      </c>
      <c r="J1265" s="96">
        <v>700</v>
      </c>
      <c r="K1265" s="96"/>
      <c r="L1265" s="84">
        <v>500</v>
      </c>
      <c r="M1265" s="83">
        <f t="shared" si="63"/>
        <v>145.09803921568627</v>
      </c>
      <c r="N1265" s="83">
        <f t="shared" si="64"/>
        <v>-28.571428571428569</v>
      </c>
      <c r="O1265" s="84">
        <v>500</v>
      </c>
      <c r="P1265" s="83">
        <f t="shared" si="62"/>
        <v>194.11764705882354</v>
      </c>
      <c r="Q1265" s="83"/>
      <c r="R1265" s="550"/>
    </row>
    <row r="1266" spans="1:18" s="99" customFormat="1" x14ac:dyDescent="0.3">
      <c r="A1266" s="885"/>
      <c r="B1266" s="907"/>
      <c r="C1266" s="503" t="s">
        <v>2461</v>
      </c>
      <c r="D1266" s="503" t="s">
        <v>2462</v>
      </c>
      <c r="E1266" s="98">
        <v>140</v>
      </c>
      <c r="F1266" s="96">
        <v>280</v>
      </c>
      <c r="G1266" s="96">
        <v>300</v>
      </c>
      <c r="H1266" s="348">
        <v>1.6</v>
      </c>
      <c r="I1266" s="96">
        <v>224</v>
      </c>
      <c r="J1266" s="96">
        <v>280</v>
      </c>
      <c r="K1266" s="96"/>
      <c r="L1266" s="84">
        <v>280</v>
      </c>
      <c r="M1266" s="83">
        <f t="shared" si="63"/>
        <v>25</v>
      </c>
      <c r="N1266" s="83">
        <f t="shared" si="64"/>
        <v>0</v>
      </c>
      <c r="O1266" s="84">
        <v>280</v>
      </c>
      <c r="P1266" s="83">
        <f t="shared" si="62"/>
        <v>100</v>
      </c>
      <c r="Q1266" s="83"/>
      <c r="R1266" s="550"/>
    </row>
    <row r="1267" spans="1:18" s="461" customFormat="1" x14ac:dyDescent="0.3">
      <c r="A1267" s="883"/>
      <c r="B1267" s="905" t="s">
        <v>2265</v>
      </c>
      <c r="C1267" s="521" t="s">
        <v>2460</v>
      </c>
      <c r="D1267" s="521" t="s">
        <v>2463</v>
      </c>
      <c r="E1267" s="92">
        <v>130</v>
      </c>
      <c r="F1267" s="190">
        <v>280</v>
      </c>
      <c r="G1267" s="190">
        <v>400</v>
      </c>
      <c r="H1267" s="468">
        <v>2.5</v>
      </c>
      <c r="I1267" s="190">
        <v>325</v>
      </c>
      <c r="J1267" s="96">
        <v>280</v>
      </c>
      <c r="K1267" s="96"/>
      <c r="L1267" s="84">
        <v>260</v>
      </c>
      <c r="M1267" s="83">
        <f t="shared" si="63"/>
        <v>-20</v>
      </c>
      <c r="N1267" s="83">
        <f t="shared" si="64"/>
        <v>-7.1428571428571423</v>
      </c>
      <c r="O1267" s="84">
        <v>260</v>
      </c>
      <c r="P1267" s="83">
        <f t="shared" si="62"/>
        <v>100</v>
      </c>
      <c r="Q1267" s="83"/>
      <c r="R1267" s="550"/>
    </row>
    <row r="1268" spans="1:18" s="99" customFormat="1" x14ac:dyDescent="0.3">
      <c r="A1268" s="885"/>
      <c r="B1268" s="907"/>
      <c r="C1268" s="503" t="s">
        <v>2463</v>
      </c>
      <c r="D1268" s="503" t="s">
        <v>2464</v>
      </c>
      <c r="E1268" s="98">
        <v>100</v>
      </c>
      <c r="F1268" s="96">
        <v>200</v>
      </c>
      <c r="G1268" s="96">
        <v>200</v>
      </c>
      <c r="H1268" s="348">
        <v>2.6</v>
      </c>
      <c r="I1268" s="96">
        <v>260</v>
      </c>
      <c r="J1268" s="96">
        <v>200</v>
      </c>
      <c r="K1268" s="96"/>
      <c r="L1268" s="84">
        <v>200</v>
      </c>
      <c r="M1268" s="83">
        <f t="shared" si="63"/>
        <v>-23.076923076923077</v>
      </c>
      <c r="N1268" s="83">
        <f t="shared" si="64"/>
        <v>0</v>
      </c>
      <c r="O1268" s="84">
        <v>200</v>
      </c>
      <c r="P1268" s="83">
        <f t="shared" si="62"/>
        <v>100</v>
      </c>
      <c r="Q1268" s="83"/>
      <c r="R1268" s="550"/>
    </row>
    <row r="1269" spans="1:18" s="99" customFormat="1" ht="18.75" customHeight="1" x14ac:dyDescent="0.3">
      <c r="A1269" s="883">
        <v>3</v>
      </c>
      <c r="B1269" s="880" t="s">
        <v>2465</v>
      </c>
      <c r="C1269" s="503" t="s">
        <v>2466</v>
      </c>
      <c r="D1269" s="503" t="s">
        <v>2467</v>
      </c>
      <c r="E1269" s="98">
        <v>90</v>
      </c>
      <c r="F1269" s="96">
        <v>270</v>
      </c>
      <c r="G1269" s="96">
        <v>300</v>
      </c>
      <c r="H1269" s="462">
        <v>1.3</v>
      </c>
      <c r="I1269" s="96">
        <v>117</v>
      </c>
      <c r="J1269" s="96">
        <v>270</v>
      </c>
      <c r="K1269" s="96"/>
      <c r="L1269" s="84">
        <v>270</v>
      </c>
      <c r="M1269" s="83">
        <f t="shared" si="63"/>
        <v>130.76923076923077</v>
      </c>
      <c r="N1269" s="83">
        <f t="shared" si="64"/>
        <v>0</v>
      </c>
      <c r="O1269" s="84">
        <v>270</v>
      </c>
      <c r="P1269" s="83">
        <f t="shared" si="62"/>
        <v>200</v>
      </c>
      <c r="Q1269" s="83"/>
      <c r="R1269" s="550"/>
    </row>
    <row r="1270" spans="1:18" s="99" customFormat="1" x14ac:dyDescent="0.3">
      <c r="A1270" s="885"/>
      <c r="B1270" s="882"/>
      <c r="C1270" s="503" t="s">
        <v>2467</v>
      </c>
      <c r="D1270" s="503" t="s">
        <v>22</v>
      </c>
      <c r="E1270" s="98">
        <v>80</v>
      </c>
      <c r="F1270" s="96">
        <v>160</v>
      </c>
      <c r="G1270" s="96">
        <v>200</v>
      </c>
      <c r="H1270" s="462">
        <v>1.5</v>
      </c>
      <c r="I1270" s="96">
        <v>120</v>
      </c>
      <c r="J1270" s="96">
        <v>160</v>
      </c>
      <c r="K1270" s="96"/>
      <c r="L1270" s="84">
        <v>160</v>
      </c>
      <c r="M1270" s="83">
        <f t="shared" si="63"/>
        <v>33.333333333333329</v>
      </c>
      <c r="N1270" s="83">
        <f t="shared" si="64"/>
        <v>0</v>
      </c>
      <c r="O1270" s="84">
        <v>160</v>
      </c>
      <c r="P1270" s="83">
        <f t="shared" si="62"/>
        <v>100</v>
      </c>
      <c r="Q1270" s="83"/>
      <c r="R1270" s="550"/>
    </row>
    <row r="1271" spans="1:18" s="99" customFormat="1" x14ac:dyDescent="0.3">
      <c r="A1271" s="500">
        <v>4</v>
      </c>
      <c r="B1271" s="886" t="s">
        <v>45</v>
      </c>
      <c r="C1271" s="890"/>
      <c r="D1271" s="887"/>
      <c r="E1271" s="98">
        <v>50</v>
      </c>
      <c r="F1271" s="96">
        <v>100</v>
      </c>
      <c r="G1271" s="96">
        <v>140</v>
      </c>
      <c r="H1271" s="131">
        <v>1.2</v>
      </c>
      <c r="I1271" s="96">
        <v>60</v>
      </c>
      <c r="J1271" s="96">
        <v>100</v>
      </c>
      <c r="K1271" s="96"/>
      <c r="L1271" s="84">
        <v>100</v>
      </c>
      <c r="M1271" s="83">
        <f t="shared" si="63"/>
        <v>66.666666666666657</v>
      </c>
      <c r="N1271" s="83">
        <f t="shared" si="64"/>
        <v>0</v>
      </c>
      <c r="O1271" s="84">
        <v>50</v>
      </c>
      <c r="P1271" s="83">
        <f t="shared" si="62"/>
        <v>0</v>
      </c>
      <c r="Q1271" s="83"/>
      <c r="R1271" s="550"/>
    </row>
    <row r="1272" spans="1:18" s="99" customFormat="1" x14ac:dyDescent="0.3">
      <c r="A1272" s="500">
        <v>5</v>
      </c>
      <c r="B1272" s="886" t="s">
        <v>2468</v>
      </c>
      <c r="C1272" s="890"/>
      <c r="D1272" s="887"/>
      <c r="E1272" s="98">
        <v>80</v>
      </c>
      <c r="F1272" s="96">
        <v>160</v>
      </c>
      <c r="G1272" s="96">
        <v>200</v>
      </c>
      <c r="H1272" s="131">
        <v>1</v>
      </c>
      <c r="I1272" s="96">
        <v>80</v>
      </c>
      <c r="J1272" s="96">
        <v>160</v>
      </c>
      <c r="K1272" s="96"/>
      <c r="L1272" s="84">
        <v>160</v>
      </c>
      <c r="M1272" s="83">
        <f t="shared" si="63"/>
        <v>100</v>
      </c>
      <c r="N1272" s="83">
        <f t="shared" si="64"/>
        <v>0</v>
      </c>
      <c r="O1272" s="84">
        <v>160</v>
      </c>
      <c r="P1272" s="83">
        <f t="shared" si="62"/>
        <v>100</v>
      </c>
      <c r="Q1272" s="83"/>
      <c r="R1272" s="550"/>
    </row>
    <row r="1273" spans="1:18" s="461" customFormat="1" ht="24.75" customHeight="1" x14ac:dyDescent="0.3">
      <c r="A1273" s="469">
        <v>6</v>
      </c>
      <c r="B1273" s="908" t="s">
        <v>2469</v>
      </c>
      <c r="C1273" s="909"/>
      <c r="D1273" s="910"/>
      <c r="E1273" s="92">
        <v>60</v>
      </c>
      <c r="F1273" s="190">
        <v>140</v>
      </c>
      <c r="G1273" s="190">
        <v>200</v>
      </c>
      <c r="H1273" s="351">
        <v>1.1000000000000001</v>
      </c>
      <c r="I1273" s="190">
        <v>66</v>
      </c>
      <c r="J1273" s="96">
        <v>140</v>
      </c>
      <c r="K1273" s="96"/>
      <c r="L1273" s="84">
        <v>120</v>
      </c>
      <c r="M1273" s="83">
        <f t="shared" si="63"/>
        <v>81.818181818181827</v>
      </c>
      <c r="N1273" s="83">
        <f t="shared" si="64"/>
        <v>-14.285714285714285</v>
      </c>
      <c r="O1273" s="84">
        <v>120</v>
      </c>
      <c r="P1273" s="83">
        <f t="shared" si="62"/>
        <v>100</v>
      </c>
      <c r="Q1273" s="83"/>
      <c r="R1273" s="550"/>
    </row>
    <row r="1274" spans="1:18" s="99" customFormat="1" ht="30" customHeight="1" x14ac:dyDescent="0.3">
      <c r="A1274" s="504" t="s">
        <v>2470</v>
      </c>
      <c r="B1274" s="517" t="s">
        <v>2471</v>
      </c>
      <c r="C1274" s="517"/>
      <c r="D1274" s="517"/>
      <c r="E1274" s="192"/>
      <c r="F1274" s="192"/>
      <c r="G1274" s="470"/>
      <c r="H1274" s="458"/>
      <c r="I1274" s="96"/>
      <c r="J1274" s="96"/>
      <c r="K1274" s="96"/>
      <c r="L1274" s="84"/>
      <c r="M1274" s="83"/>
      <c r="N1274" s="83"/>
      <c r="O1274" s="84"/>
      <c r="P1274" s="83"/>
      <c r="Q1274" s="83"/>
      <c r="R1274" s="550"/>
    </row>
    <row r="1275" spans="1:18" s="461" customFormat="1" ht="23.25" customHeight="1" x14ac:dyDescent="0.3">
      <c r="A1275" s="883">
        <v>1</v>
      </c>
      <c r="B1275" s="880" t="s">
        <v>2472</v>
      </c>
      <c r="C1275" s="521" t="s">
        <v>2473</v>
      </c>
      <c r="D1275" s="521" t="s">
        <v>2474</v>
      </c>
      <c r="E1275" s="92">
        <v>280</v>
      </c>
      <c r="F1275" s="358">
        <v>500</v>
      </c>
      <c r="G1275" s="471">
        <v>1600</v>
      </c>
      <c r="H1275" s="351">
        <v>2</v>
      </c>
      <c r="I1275" s="190">
        <v>560</v>
      </c>
      <c r="J1275" s="96">
        <v>960</v>
      </c>
      <c r="K1275" s="96"/>
      <c r="L1275" s="84">
        <v>700</v>
      </c>
      <c r="M1275" s="83">
        <f t="shared" si="63"/>
        <v>25</v>
      </c>
      <c r="N1275" s="83">
        <f t="shared" si="64"/>
        <v>-27.083333333333332</v>
      </c>
      <c r="O1275" s="84">
        <v>700</v>
      </c>
      <c r="P1275" s="83">
        <f t="shared" si="62"/>
        <v>150</v>
      </c>
      <c r="Q1275" s="83"/>
      <c r="R1275" s="550"/>
    </row>
    <row r="1276" spans="1:18" s="99" customFormat="1" ht="23.25" customHeight="1" x14ac:dyDescent="0.3">
      <c r="A1276" s="884"/>
      <c r="B1276" s="881"/>
      <c r="C1276" s="503" t="s">
        <v>2474</v>
      </c>
      <c r="D1276" s="503" t="s">
        <v>2476</v>
      </c>
      <c r="E1276" s="98">
        <v>340</v>
      </c>
      <c r="F1276" s="164">
        <v>600</v>
      </c>
      <c r="G1276" s="463">
        <v>1600</v>
      </c>
      <c r="H1276" s="131">
        <v>1.8</v>
      </c>
      <c r="I1276" s="96">
        <v>612</v>
      </c>
      <c r="J1276" s="96">
        <v>960</v>
      </c>
      <c r="K1276" s="96"/>
      <c r="L1276" s="84">
        <v>960</v>
      </c>
      <c r="M1276" s="83">
        <f t="shared" si="63"/>
        <v>56.862745098039213</v>
      </c>
      <c r="N1276" s="83">
        <f t="shared" si="64"/>
        <v>0</v>
      </c>
      <c r="O1276" s="84">
        <v>960</v>
      </c>
      <c r="P1276" s="83">
        <f t="shared" si="62"/>
        <v>182.35294117647058</v>
      </c>
      <c r="Q1276" s="83"/>
      <c r="R1276" s="550"/>
    </row>
    <row r="1277" spans="1:18" s="99" customFormat="1" ht="23.25" customHeight="1" x14ac:dyDescent="0.3">
      <c r="A1277" s="884"/>
      <c r="B1277" s="881"/>
      <c r="C1277" s="503" t="s">
        <v>2476</v>
      </c>
      <c r="D1277" s="503" t="s">
        <v>2478</v>
      </c>
      <c r="E1277" s="98">
        <v>600</v>
      </c>
      <c r="F1277" s="164">
        <v>800</v>
      </c>
      <c r="G1277" s="463">
        <v>2200</v>
      </c>
      <c r="H1277" s="131">
        <v>2</v>
      </c>
      <c r="I1277" s="96">
        <v>1200</v>
      </c>
      <c r="J1277" s="96">
        <v>1320</v>
      </c>
      <c r="K1277" s="96"/>
      <c r="L1277" s="84">
        <v>1320</v>
      </c>
      <c r="M1277" s="83">
        <f t="shared" si="63"/>
        <v>10</v>
      </c>
      <c r="N1277" s="83">
        <f t="shared" si="64"/>
        <v>0</v>
      </c>
      <c r="O1277" s="84">
        <v>1320</v>
      </c>
      <c r="P1277" s="83">
        <f t="shared" si="62"/>
        <v>120</v>
      </c>
      <c r="Q1277" s="83"/>
      <c r="R1277" s="550"/>
    </row>
    <row r="1278" spans="1:18" s="99" customFormat="1" x14ac:dyDescent="0.3">
      <c r="A1278" s="884"/>
      <c r="B1278" s="881"/>
      <c r="C1278" s="503" t="s">
        <v>2479</v>
      </c>
      <c r="D1278" s="503" t="s">
        <v>2480</v>
      </c>
      <c r="E1278" s="98">
        <v>1000</v>
      </c>
      <c r="F1278" s="96">
        <v>2520</v>
      </c>
      <c r="G1278" s="463">
        <v>3600</v>
      </c>
      <c r="H1278" s="131">
        <v>1.5</v>
      </c>
      <c r="I1278" s="96">
        <v>1500</v>
      </c>
      <c r="J1278" s="96">
        <v>2520</v>
      </c>
      <c r="K1278" s="96"/>
      <c r="L1278" s="84">
        <v>2520</v>
      </c>
      <c r="M1278" s="83">
        <f t="shared" si="63"/>
        <v>68</v>
      </c>
      <c r="N1278" s="83">
        <f t="shared" si="64"/>
        <v>0</v>
      </c>
      <c r="O1278" s="84">
        <v>2520</v>
      </c>
      <c r="P1278" s="83">
        <f t="shared" si="62"/>
        <v>152</v>
      </c>
      <c r="Q1278" s="83"/>
      <c r="R1278" s="550"/>
    </row>
    <row r="1279" spans="1:18" s="99" customFormat="1" x14ac:dyDescent="0.3">
      <c r="A1279" s="884"/>
      <c r="B1279" s="881"/>
      <c r="C1279" s="503" t="s">
        <v>2480</v>
      </c>
      <c r="D1279" s="503" t="s">
        <v>2481</v>
      </c>
      <c r="E1279" s="98">
        <v>1700</v>
      </c>
      <c r="F1279" s="96">
        <v>3220</v>
      </c>
      <c r="G1279" s="463">
        <v>4600</v>
      </c>
      <c r="H1279" s="131">
        <v>1.2</v>
      </c>
      <c r="I1279" s="96">
        <v>2040</v>
      </c>
      <c r="J1279" s="96">
        <v>3220</v>
      </c>
      <c r="K1279" s="96"/>
      <c r="L1279" s="84">
        <v>3220</v>
      </c>
      <c r="M1279" s="83">
        <f t="shared" si="63"/>
        <v>57.843137254901968</v>
      </c>
      <c r="N1279" s="83">
        <f t="shared" si="64"/>
        <v>0</v>
      </c>
      <c r="O1279" s="84">
        <v>3220</v>
      </c>
      <c r="P1279" s="83">
        <f t="shared" si="62"/>
        <v>89.411764705882362</v>
      </c>
      <c r="Q1279" s="83"/>
      <c r="R1279" s="550"/>
    </row>
    <row r="1280" spans="1:18" s="99" customFormat="1" x14ac:dyDescent="0.3">
      <c r="A1280" s="884"/>
      <c r="B1280" s="881"/>
      <c r="C1280" s="503" t="s">
        <v>2481</v>
      </c>
      <c r="D1280" s="503" t="s">
        <v>2482</v>
      </c>
      <c r="E1280" s="98">
        <v>1100</v>
      </c>
      <c r="F1280" s="98">
        <v>1800</v>
      </c>
      <c r="G1280" s="463">
        <v>2400</v>
      </c>
      <c r="H1280" s="131">
        <v>1.8</v>
      </c>
      <c r="I1280" s="96">
        <v>1980</v>
      </c>
      <c r="J1280" s="96">
        <v>1800</v>
      </c>
      <c r="K1280" s="96"/>
      <c r="L1280" s="84">
        <v>1800</v>
      </c>
      <c r="M1280" s="83">
        <f t="shared" si="63"/>
        <v>-9.0909090909090917</v>
      </c>
      <c r="N1280" s="83">
        <f t="shared" si="64"/>
        <v>0</v>
      </c>
      <c r="O1280" s="84">
        <v>1800</v>
      </c>
      <c r="P1280" s="83">
        <f t="shared" si="62"/>
        <v>63.636363636363633</v>
      </c>
      <c r="Q1280" s="83"/>
      <c r="R1280" s="550"/>
    </row>
    <row r="1281" spans="1:18" s="99" customFormat="1" x14ac:dyDescent="0.3">
      <c r="A1281" s="884"/>
      <c r="B1281" s="881"/>
      <c r="C1281" s="503" t="s">
        <v>2482</v>
      </c>
      <c r="D1281" s="503" t="s">
        <v>2483</v>
      </c>
      <c r="E1281" s="98">
        <v>700</v>
      </c>
      <c r="F1281" s="96">
        <v>1050</v>
      </c>
      <c r="G1281" s="463">
        <v>1500</v>
      </c>
      <c r="H1281" s="131">
        <v>2</v>
      </c>
      <c r="I1281" s="96">
        <v>1400</v>
      </c>
      <c r="J1281" s="96">
        <v>1050</v>
      </c>
      <c r="K1281" s="96"/>
      <c r="L1281" s="84">
        <v>1050</v>
      </c>
      <c r="M1281" s="83">
        <f t="shared" si="63"/>
        <v>-25</v>
      </c>
      <c r="N1281" s="83">
        <f t="shared" si="64"/>
        <v>0</v>
      </c>
      <c r="O1281" s="84">
        <v>1050</v>
      </c>
      <c r="P1281" s="83">
        <f t="shared" si="62"/>
        <v>50</v>
      </c>
      <c r="Q1281" s="83"/>
      <c r="R1281" s="550"/>
    </row>
    <row r="1282" spans="1:18" s="99" customFormat="1" x14ac:dyDescent="0.3">
      <c r="A1282" s="885"/>
      <c r="B1282" s="882"/>
      <c r="C1282" s="503" t="s">
        <v>2483</v>
      </c>
      <c r="D1282" s="503" t="s">
        <v>2484</v>
      </c>
      <c r="E1282" s="98">
        <v>470</v>
      </c>
      <c r="F1282" s="98">
        <v>700</v>
      </c>
      <c r="G1282" s="463">
        <v>1400</v>
      </c>
      <c r="H1282" s="131">
        <v>1.3</v>
      </c>
      <c r="I1282" s="96">
        <v>611</v>
      </c>
      <c r="J1282" s="96">
        <v>840</v>
      </c>
      <c r="K1282" s="96"/>
      <c r="L1282" s="84">
        <v>840</v>
      </c>
      <c r="M1282" s="83">
        <f t="shared" si="63"/>
        <v>37.479541734860881</v>
      </c>
      <c r="N1282" s="83">
        <f t="shared" si="64"/>
        <v>0</v>
      </c>
      <c r="O1282" s="84">
        <v>840</v>
      </c>
      <c r="P1282" s="83">
        <f t="shared" si="62"/>
        <v>78.723404255319153</v>
      </c>
      <c r="Q1282" s="83"/>
      <c r="R1282" s="550"/>
    </row>
    <row r="1283" spans="1:18" s="99" customFormat="1" ht="37.5" x14ac:dyDescent="0.3">
      <c r="A1283" s="500">
        <v>2</v>
      </c>
      <c r="B1283" s="503" t="s">
        <v>2485</v>
      </c>
      <c r="C1283" s="503" t="s">
        <v>2486</v>
      </c>
      <c r="D1283" s="503" t="s">
        <v>2487</v>
      </c>
      <c r="E1283" s="98">
        <v>170</v>
      </c>
      <c r="F1283" s="98">
        <v>350</v>
      </c>
      <c r="G1283" s="463">
        <v>1500</v>
      </c>
      <c r="H1283" s="131">
        <v>1.2</v>
      </c>
      <c r="I1283" s="96">
        <v>204</v>
      </c>
      <c r="J1283" s="96">
        <v>900</v>
      </c>
      <c r="K1283" s="96"/>
      <c r="L1283" s="84">
        <v>900</v>
      </c>
      <c r="M1283" s="83">
        <f t="shared" si="63"/>
        <v>341.1764705882353</v>
      </c>
      <c r="N1283" s="83">
        <f t="shared" si="64"/>
        <v>0</v>
      </c>
      <c r="O1283" s="84">
        <v>900</v>
      </c>
      <c r="P1283" s="83">
        <f t="shared" si="62"/>
        <v>429.41176470588232</v>
      </c>
      <c r="Q1283" s="83"/>
      <c r="R1283" s="550"/>
    </row>
    <row r="1284" spans="1:18" s="99" customFormat="1" ht="18.75" customHeight="1" x14ac:dyDescent="0.3">
      <c r="A1284" s="883">
        <v>3</v>
      </c>
      <c r="B1284" s="880" t="s">
        <v>2488</v>
      </c>
      <c r="C1284" s="503" t="s">
        <v>2489</v>
      </c>
      <c r="D1284" s="503" t="s">
        <v>2490</v>
      </c>
      <c r="E1284" s="98">
        <v>700</v>
      </c>
      <c r="F1284" s="98">
        <v>2100</v>
      </c>
      <c r="G1284" s="463">
        <v>3000</v>
      </c>
      <c r="H1284" s="131">
        <v>1.8</v>
      </c>
      <c r="I1284" s="96">
        <v>1260</v>
      </c>
      <c r="J1284" s="96">
        <v>2100</v>
      </c>
      <c r="K1284" s="96"/>
      <c r="L1284" s="84">
        <v>2100</v>
      </c>
      <c r="M1284" s="83">
        <f t="shared" si="63"/>
        <v>66.666666666666657</v>
      </c>
      <c r="N1284" s="83">
        <f t="shared" si="64"/>
        <v>0</v>
      </c>
      <c r="O1284" s="84">
        <v>2100</v>
      </c>
      <c r="P1284" s="83">
        <f t="shared" si="62"/>
        <v>200</v>
      </c>
      <c r="Q1284" s="83"/>
      <c r="R1284" s="550"/>
    </row>
    <row r="1285" spans="1:18" s="99" customFormat="1" x14ac:dyDescent="0.3">
      <c r="A1285" s="884"/>
      <c r="B1285" s="881"/>
      <c r="C1285" s="503" t="s">
        <v>2490</v>
      </c>
      <c r="D1285" s="503" t="s">
        <v>2491</v>
      </c>
      <c r="E1285" s="98">
        <v>500</v>
      </c>
      <c r="F1285" s="98">
        <v>1300</v>
      </c>
      <c r="G1285" s="463">
        <v>2500</v>
      </c>
      <c r="H1285" s="131">
        <v>1.5</v>
      </c>
      <c r="I1285" s="96">
        <v>750</v>
      </c>
      <c r="J1285" s="96">
        <v>1500</v>
      </c>
      <c r="K1285" s="96"/>
      <c r="L1285" s="84">
        <v>1500</v>
      </c>
      <c r="M1285" s="83">
        <f t="shared" si="63"/>
        <v>100</v>
      </c>
      <c r="N1285" s="83">
        <f t="shared" si="64"/>
        <v>0</v>
      </c>
      <c r="O1285" s="84">
        <v>1500</v>
      </c>
      <c r="P1285" s="83">
        <f t="shared" si="62"/>
        <v>200</v>
      </c>
      <c r="Q1285" s="83"/>
      <c r="R1285" s="550"/>
    </row>
    <row r="1286" spans="1:18" s="99" customFormat="1" x14ac:dyDescent="0.3">
      <c r="A1286" s="885"/>
      <c r="B1286" s="882"/>
      <c r="C1286" s="503" t="s">
        <v>2491</v>
      </c>
      <c r="D1286" s="503" t="s">
        <v>2492</v>
      </c>
      <c r="E1286" s="98">
        <v>300</v>
      </c>
      <c r="F1286" s="98">
        <v>1000</v>
      </c>
      <c r="G1286" s="463">
        <v>2000</v>
      </c>
      <c r="H1286" s="131">
        <v>1.4</v>
      </c>
      <c r="I1286" s="96">
        <v>420</v>
      </c>
      <c r="J1286" s="96">
        <v>1200</v>
      </c>
      <c r="K1286" s="96"/>
      <c r="L1286" s="84">
        <v>1200</v>
      </c>
      <c r="M1286" s="83">
        <f t="shared" si="63"/>
        <v>185.71428571428572</v>
      </c>
      <c r="N1286" s="83">
        <f t="shared" si="64"/>
        <v>0</v>
      </c>
      <c r="O1286" s="84">
        <v>1200</v>
      </c>
      <c r="P1286" s="83">
        <f t="shared" si="62"/>
        <v>300</v>
      </c>
      <c r="Q1286" s="83"/>
      <c r="R1286" s="550"/>
    </row>
    <row r="1287" spans="1:18" s="99" customFormat="1" ht="18.75" customHeight="1" x14ac:dyDescent="0.3">
      <c r="A1287" s="883">
        <v>4</v>
      </c>
      <c r="B1287" s="880" t="s">
        <v>2493</v>
      </c>
      <c r="C1287" s="503" t="s">
        <v>2494</v>
      </c>
      <c r="D1287" s="503" t="s">
        <v>2495</v>
      </c>
      <c r="E1287" s="98">
        <v>620</v>
      </c>
      <c r="F1287" s="96">
        <v>2100</v>
      </c>
      <c r="G1287" s="463">
        <v>3000</v>
      </c>
      <c r="H1287" s="131">
        <v>1.4</v>
      </c>
      <c r="I1287" s="96">
        <v>868</v>
      </c>
      <c r="J1287" s="96">
        <v>2100</v>
      </c>
      <c r="K1287" s="96"/>
      <c r="L1287" s="84">
        <v>2100</v>
      </c>
      <c r="M1287" s="83">
        <f t="shared" si="63"/>
        <v>141.93548387096774</v>
      </c>
      <c r="N1287" s="83">
        <f t="shared" si="64"/>
        <v>0</v>
      </c>
      <c r="O1287" s="84">
        <v>2100</v>
      </c>
      <c r="P1287" s="83">
        <f t="shared" si="62"/>
        <v>238.70967741935485</v>
      </c>
      <c r="Q1287" s="83"/>
      <c r="R1287" s="550"/>
    </row>
    <row r="1288" spans="1:18" s="99" customFormat="1" x14ac:dyDescent="0.3">
      <c r="A1288" s="884"/>
      <c r="B1288" s="881"/>
      <c r="C1288" s="503" t="s">
        <v>2495</v>
      </c>
      <c r="D1288" s="503" t="s">
        <v>2496</v>
      </c>
      <c r="E1288" s="98">
        <v>280</v>
      </c>
      <c r="F1288" s="164">
        <v>700</v>
      </c>
      <c r="G1288" s="463">
        <v>2000</v>
      </c>
      <c r="H1288" s="131">
        <v>1.7</v>
      </c>
      <c r="I1288" s="96">
        <v>476</v>
      </c>
      <c r="J1288" s="96">
        <v>1200</v>
      </c>
      <c r="K1288" s="96"/>
      <c r="L1288" s="84">
        <v>1200</v>
      </c>
      <c r="M1288" s="83">
        <f t="shared" si="63"/>
        <v>152.10084033613444</v>
      </c>
      <c r="N1288" s="83">
        <f t="shared" si="64"/>
        <v>0</v>
      </c>
      <c r="O1288" s="84">
        <v>1200</v>
      </c>
      <c r="P1288" s="83">
        <f t="shared" si="62"/>
        <v>328.57142857142856</v>
      </c>
      <c r="Q1288" s="83"/>
      <c r="R1288" s="550"/>
    </row>
    <row r="1289" spans="1:18" s="99" customFormat="1" x14ac:dyDescent="0.3">
      <c r="A1289" s="885"/>
      <c r="B1289" s="882"/>
      <c r="C1289" s="503" t="s">
        <v>2496</v>
      </c>
      <c r="D1289" s="503" t="s">
        <v>2492</v>
      </c>
      <c r="E1289" s="98">
        <v>150</v>
      </c>
      <c r="F1289" s="164">
        <v>600</v>
      </c>
      <c r="G1289" s="463">
        <v>1500</v>
      </c>
      <c r="H1289" s="131">
        <v>1.2</v>
      </c>
      <c r="I1289" s="96">
        <v>180</v>
      </c>
      <c r="J1289" s="96">
        <v>900</v>
      </c>
      <c r="K1289" s="96"/>
      <c r="L1289" s="84">
        <v>900</v>
      </c>
      <c r="M1289" s="83">
        <f t="shared" si="63"/>
        <v>400</v>
      </c>
      <c r="N1289" s="83">
        <f t="shared" si="64"/>
        <v>0</v>
      </c>
      <c r="O1289" s="84">
        <v>900</v>
      </c>
      <c r="P1289" s="83">
        <f t="shared" si="62"/>
        <v>500</v>
      </c>
      <c r="Q1289" s="83"/>
      <c r="R1289" s="550"/>
    </row>
    <row r="1290" spans="1:18" s="99" customFormat="1" x14ac:dyDescent="0.3">
      <c r="A1290" s="883">
        <v>5</v>
      </c>
      <c r="B1290" s="880" t="s">
        <v>2497</v>
      </c>
      <c r="C1290" s="503" t="s">
        <v>2498</v>
      </c>
      <c r="D1290" s="503" t="s">
        <v>2499</v>
      </c>
      <c r="E1290" s="98">
        <v>1000</v>
      </c>
      <c r="F1290" s="164">
        <v>2500</v>
      </c>
      <c r="G1290" s="463">
        <v>4400</v>
      </c>
      <c r="H1290" s="131">
        <v>1.9</v>
      </c>
      <c r="I1290" s="96">
        <v>1900</v>
      </c>
      <c r="J1290" s="96">
        <v>2640</v>
      </c>
      <c r="K1290" s="96"/>
      <c r="L1290" s="84">
        <v>2640</v>
      </c>
      <c r="M1290" s="83">
        <f t="shared" si="63"/>
        <v>38.94736842105263</v>
      </c>
      <c r="N1290" s="83">
        <f t="shared" si="64"/>
        <v>0</v>
      </c>
      <c r="O1290" s="84">
        <v>2640</v>
      </c>
      <c r="P1290" s="83">
        <f t="shared" si="62"/>
        <v>164</v>
      </c>
      <c r="Q1290" s="83"/>
      <c r="R1290" s="550"/>
    </row>
    <row r="1291" spans="1:18" s="99" customFormat="1" x14ac:dyDescent="0.3">
      <c r="A1291" s="885"/>
      <c r="B1291" s="882"/>
      <c r="C1291" s="503" t="s">
        <v>2499</v>
      </c>
      <c r="D1291" s="503" t="s">
        <v>2500</v>
      </c>
      <c r="E1291" s="98">
        <v>380</v>
      </c>
      <c r="F1291" s="96">
        <v>2380</v>
      </c>
      <c r="G1291" s="463">
        <v>3400</v>
      </c>
      <c r="H1291" s="131">
        <v>1.5</v>
      </c>
      <c r="I1291" s="96">
        <v>570</v>
      </c>
      <c r="J1291" s="96">
        <v>2380</v>
      </c>
      <c r="K1291" s="96"/>
      <c r="L1291" s="84">
        <v>2380</v>
      </c>
      <c r="M1291" s="83">
        <f t="shared" si="63"/>
        <v>317.54385964912279</v>
      </c>
      <c r="N1291" s="83">
        <f t="shared" si="64"/>
        <v>0</v>
      </c>
      <c r="O1291" s="84">
        <v>2380</v>
      </c>
      <c r="P1291" s="83">
        <f t="shared" si="62"/>
        <v>526.31578947368428</v>
      </c>
      <c r="Q1291" s="83"/>
      <c r="R1291" s="550"/>
    </row>
    <row r="1292" spans="1:18" s="99" customFormat="1" x14ac:dyDescent="0.3">
      <c r="A1292" s="883">
        <v>6</v>
      </c>
      <c r="B1292" s="880" t="s">
        <v>2501</v>
      </c>
      <c r="C1292" s="503" t="s">
        <v>2498</v>
      </c>
      <c r="D1292" s="503" t="s">
        <v>2502</v>
      </c>
      <c r="E1292" s="98">
        <v>1100</v>
      </c>
      <c r="F1292" s="96">
        <v>1540</v>
      </c>
      <c r="G1292" s="463">
        <v>2200</v>
      </c>
      <c r="H1292" s="131">
        <v>2.6</v>
      </c>
      <c r="I1292" s="96">
        <v>2860</v>
      </c>
      <c r="J1292" s="96">
        <v>1540</v>
      </c>
      <c r="K1292" s="96"/>
      <c r="L1292" s="84">
        <v>1540</v>
      </c>
      <c r="M1292" s="83">
        <f t="shared" si="63"/>
        <v>-46.153846153846153</v>
      </c>
      <c r="N1292" s="83">
        <f t="shared" si="64"/>
        <v>0</v>
      </c>
      <c r="O1292" s="84">
        <v>1540</v>
      </c>
      <c r="P1292" s="83">
        <f t="shared" ref="P1292:P1355" si="65">(O1292-E1292)/E1292*100</f>
        <v>40</v>
      </c>
      <c r="Q1292" s="83"/>
      <c r="R1292" s="550"/>
    </row>
    <row r="1293" spans="1:18" s="99" customFormat="1" x14ac:dyDescent="0.3">
      <c r="A1293" s="884"/>
      <c r="B1293" s="881"/>
      <c r="C1293" s="503" t="s">
        <v>2502</v>
      </c>
      <c r="D1293" s="503" t="s">
        <v>2503</v>
      </c>
      <c r="E1293" s="98">
        <v>800</v>
      </c>
      <c r="F1293" s="96">
        <v>1470</v>
      </c>
      <c r="G1293" s="463">
        <v>2100</v>
      </c>
      <c r="H1293" s="131">
        <v>3.5</v>
      </c>
      <c r="I1293" s="96">
        <v>2800</v>
      </c>
      <c r="J1293" s="96">
        <v>1470</v>
      </c>
      <c r="K1293" s="96"/>
      <c r="L1293" s="84">
        <v>1470</v>
      </c>
      <c r="M1293" s="83">
        <f t="shared" si="63"/>
        <v>-47.5</v>
      </c>
      <c r="N1293" s="83">
        <f t="shared" si="64"/>
        <v>0</v>
      </c>
      <c r="O1293" s="84">
        <v>1470</v>
      </c>
      <c r="P1293" s="83">
        <f t="shared" si="65"/>
        <v>83.75</v>
      </c>
      <c r="Q1293" s="83"/>
      <c r="R1293" s="550"/>
    </row>
    <row r="1294" spans="1:18" s="99" customFormat="1" x14ac:dyDescent="0.3">
      <c r="A1294" s="884"/>
      <c r="B1294" s="881"/>
      <c r="C1294" s="503" t="s">
        <v>2504</v>
      </c>
      <c r="D1294" s="503" t="s">
        <v>2505</v>
      </c>
      <c r="E1294" s="98">
        <v>360</v>
      </c>
      <c r="F1294" s="164">
        <v>1100</v>
      </c>
      <c r="G1294" s="463">
        <v>2000</v>
      </c>
      <c r="H1294" s="131">
        <v>1.3</v>
      </c>
      <c r="I1294" s="96">
        <v>468</v>
      </c>
      <c r="J1294" s="96">
        <v>1200</v>
      </c>
      <c r="K1294" s="96"/>
      <c r="L1294" s="84">
        <v>1200</v>
      </c>
      <c r="M1294" s="83">
        <f t="shared" si="63"/>
        <v>156.41025641025641</v>
      </c>
      <c r="N1294" s="83">
        <f t="shared" si="64"/>
        <v>0</v>
      </c>
      <c r="O1294" s="84">
        <v>1200</v>
      </c>
      <c r="P1294" s="83">
        <f t="shared" si="65"/>
        <v>233.33333333333334</v>
      </c>
      <c r="Q1294" s="83"/>
      <c r="R1294" s="550"/>
    </row>
    <row r="1295" spans="1:18" s="99" customFormat="1" x14ac:dyDescent="0.3">
      <c r="A1295" s="885"/>
      <c r="B1295" s="882"/>
      <c r="C1295" s="503" t="s">
        <v>2505</v>
      </c>
      <c r="D1295" s="503" t="s">
        <v>2506</v>
      </c>
      <c r="E1295" s="98">
        <v>190</v>
      </c>
      <c r="F1295" s="164">
        <v>400</v>
      </c>
      <c r="G1295" s="463">
        <v>1500</v>
      </c>
      <c r="H1295" s="131">
        <v>1.4</v>
      </c>
      <c r="I1295" s="96">
        <v>266</v>
      </c>
      <c r="J1295" s="96">
        <v>900</v>
      </c>
      <c r="K1295" s="96"/>
      <c r="L1295" s="84">
        <v>900</v>
      </c>
      <c r="M1295" s="83">
        <f t="shared" si="63"/>
        <v>238.34586466165413</v>
      </c>
      <c r="N1295" s="83">
        <f t="shared" si="64"/>
        <v>0</v>
      </c>
      <c r="O1295" s="84">
        <v>900</v>
      </c>
      <c r="P1295" s="83">
        <f t="shared" si="65"/>
        <v>373.68421052631578</v>
      </c>
      <c r="Q1295" s="83"/>
      <c r="R1295" s="550"/>
    </row>
    <row r="1296" spans="1:18" s="99" customFormat="1" x14ac:dyDescent="0.3">
      <c r="A1296" s="883">
        <v>7</v>
      </c>
      <c r="B1296" s="880" t="s">
        <v>2507</v>
      </c>
      <c r="C1296" s="503" t="s">
        <v>2481</v>
      </c>
      <c r="D1296" s="526" t="s">
        <v>2508</v>
      </c>
      <c r="E1296" s="98">
        <v>350</v>
      </c>
      <c r="F1296" s="96">
        <v>1400</v>
      </c>
      <c r="G1296" s="463">
        <v>2000</v>
      </c>
      <c r="H1296" s="131">
        <v>3.2</v>
      </c>
      <c r="I1296" s="96">
        <v>1120</v>
      </c>
      <c r="J1296" s="96">
        <v>1400</v>
      </c>
      <c r="K1296" s="96"/>
      <c r="L1296" s="84">
        <v>1400</v>
      </c>
      <c r="M1296" s="83">
        <f t="shared" si="63"/>
        <v>25</v>
      </c>
      <c r="N1296" s="83">
        <f t="shared" si="64"/>
        <v>0</v>
      </c>
      <c r="O1296" s="84">
        <v>1400</v>
      </c>
      <c r="P1296" s="83">
        <f t="shared" si="65"/>
        <v>300</v>
      </c>
      <c r="Q1296" s="83"/>
      <c r="R1296" s="550"/>
    </row>
    <row r="1297" spans="1:18" s="461" customFormat="1" x14ac:dyDescent="0.3">
      <c r="A1297" s="884"/>
      <c r="B1297" s="881"/>
      <c r="C1297" s="527" t="s">
        <v>2508</v>
      </c>
      <c r="D1297" s="521" t="s">
        <v>2509</v>
      </c>
      <c r="E1297" s="92">
        <v>180</v>
      </c>
      <c r="F1297" s="190">
        <v>1120</v>
      </c>
      <c r="G1297" s="471">
        <v>1600</v>
      </c>
      <c r="H1297" s="351">
        <v>1.6</v>
      </c>
      <c r="I1297" s="190">
        <v>288</v>
      </c>
      <c r="J1297" s="96">
        <v>1120</v>
      </c>
      <c r="K1297" s="96"/>
      <c r="L1297" s="84">
        <v>1000</v>
      </c>
      <c r="M1297" s="83">
        <f t="shared" si="63"/>
        <v>247.22222222222223</v>
      </c>
      <c r="N1297" s="83">
        <f t="shared" si="64"/>
        <v>-10.714285714285714</v>
      </c>
      <c r="O1297" s="84">
        <v>1000</v>
      </c>
      <c r="P1297" s="83">
        <f t="shared" si="65"/>
        <v>455.55555555555554</v>
      </c>
      <c r="Q1297" s="83"/>
      <c r="R1297" s="550"/>
    </row>
    <row r="1298" spans="1:18" s="99" customFormat="1" x14ac:dyDescent="0.3">
      <c r="A1298" s="884"/>
      <c r="B1298" s="881"/>
      <c r="C1298" s="503" t="s">
        <v>2509</v>
      </c>
      <c r="D1298" s="503" t="s">
        <v>2510</v>
      </c>
      <c r="E1298" s="98">
        <v>150</v>
      </c>
      <c r="F1298" s="164">
        <v>800</v>
      </c>
      <c r="G1298" s="463">
        <v>1500</v>
      </c>
      <c r="H1298" s="131">
        <v>1.9</v>
      </c>
      <c r="I1298" s="96">
        <v>285</v>
      </c>
      <c r="J1298" s="96">
        <v>900</v>
      </c>
      <c r="K1298" s="96"/>
      <c r="L1298" s="84">
        <v>600</v>
      </c>
      <c r="M1298" s="83">
        <f t="shared" ref="M1298:M1361" si="66">(L1298-I1298)/I1298*100</f>
        <v>110.5263157894737</v>
      </c>
      <c r="N1298" s="83">
        <f t="shared" si="64"/>
        <v>-33.333333333333329</v>
      </c>
      <c r="O1298" s="84">
        <v>600</v>
      </c>
      <c r="P1298" s="83">
        <f t="shared" si="65"/>
        <v>300</v>
      </c>
      <c r="Q1298" s="83"/>
      <c r="R1298" s="550"/>
    </row>
    <row r="1299" spans="1:18" s="99" customFormat="1" x14ac:dyDescent="0.3">
      <c r="A1299" s="885"/>
      <c r="B1299" s="882"/>
      <c r="C1299" s="503" t="s">
        <v>2509</v>
      </c>
      <c r="D1299" s="503" t="s">
        <v>2511</v>
      </c>
      <c r="E1299" s="98">
        <v>130</v>
      </c>
      <c r="F1299" s="164">
        <v>600</v>
      </c>
      <c r="G1299" s="463">
        <v>1000</v>
      </c>
      <c r="H1299" s="131">
        <v>2.2999999999999998</v>
      </c>
      <c r="I1299" s="96">
        <v>299</v>
      </c>
      <c r="J1299" s="96">
        <v>600</v>
      </c>
      <c r="K1299" s="96"/>
      <c r="L1299" s="84">
        <v>600</v>
      </c>
      <c r="M1299" s="83">
        <f t="shared" si="66"/>
        <v>100.66889632107024</v>
      </c>
      <c r="N1299" s="83">
        <f t="shared" ref="N1299:N1362" si="67">(L1299-J1299)/J1299*100</f>
        <v>0</v>
      </c>
      <c r="O1299" s="84">
        <v>600</v>
      </c>
      <c r="P1299" s="83">
        <f t="shared" si="65"/>
        <v>361.53846153846155</v>
      </c>
      <c r="Q1299" s="83"/>
      <c r="R1299" s="550"/>
    </row>
    <row r="1300" spans="1:18" s="99" customFormat="1" ht="37.5" customHeight="1" x14ac:dyDescent="0.3">
      <c r="A1300" s="883">
        <v>8</v>
      </c>
      <c r="B1300" s="880" t="s">
        <v>2512</v>
      </c>
      <c r="C1300" s="503" t="s">
        <v>2482</v>
      </c>
      <c r="D1300" s="503" t="s">
        <v>2513</v>
      </c>
      <c r="E1300" s="98">
        <v>300</v>
      </c>
      <c r="F1300" s="96">
        <v>560</v>
      </c>
      <c r="G1300" s="463">
        <v>800</v>
      </c>
      <c r="H1300" s="131">
        <v>2.2999999999999998</v>
      </c>
      <c r="I1300" s="96">
        <v>690</v>
      </c>
      <c r="J1300" s="96">
        <v>560</v>
      </c>
      <c r="K1300" s="96"/>
      <c r="L1300" s="84">
        <v>900</v>
      </c>
      <c r="M1300" s="83">
        <f t="shared" si="66"/>
        <v>30.434782608695656</v>
      </c>
      <c r="N1300" s="83">
        <f t="shared" si="67"/>
        <v>60.714285714285708</v>
      </c>
      <c r="O1300" s="84">
        <v>900</v>
      </c>
      <c r="P1300" s="83">
        <f t="shared" si="65"/>
        <v>200</v>
      </c>
      <c r="Q1300" s="83"/>
      <c r="R1300" s="550"/>
    </row>
    <row r="1301" spans="1:18" s="99" customFormat="1" x14ac:dyDescent="0.3">
      <c r="A1301" s="884"/>
      <c r="B1301" s="881"/>
      <c r="C1301" s="503" t="s">
        <v>2513</v>
      </c>
      <c r="D1301" s="503" t="s">
        <v>2514</v>
      </c>
      <c r="E1301" s="98">
        <v>170</v>
      </c>
      <c r="F1301" s="96">
        <v>560</v>
      </c>
      <c r="G1301" s="463">
        <v>800</v>
      </c>
      <c r="H1301" s="131">
        <v>1.7</v>
      </c>
      <c r="I1301" s="96">
        <v>289</v>
      </c>
      <c r="J1301" s="96">
        <v>560</v>
      </c>
      <c r="K1301" s="96"/>
      <c r="L1301" s="84">
        <v>560</v>
      </c>
      <c r="M1301" s="83">
        <f t="shared" si="66"/>
        <v>93.771626297577853</v>
      </c>
      <c r="N1301" s="83">
        <f t="shared" si="67"/>
        <v>0</v>
      </c>
      <c r="O1301" s="84">
        <v>560</v>
      </c>
      <c r="P1301" s="83">
        <f t="shared" si="65"/>
        <v>229.41176470588235</v>
      </c>
      <c r="Q1301" s="83"/>
      <c r="R1301" s="550"/>
    </row>
    <row r="1302" spans="1:18" s="99" customFormat="1" x14ac:dyDescent="0.3">
      <c r="A1302" s="885"/>
      <c r="B1302" s="882"/>
      <c r="C1302" s="503" t="s">
        <v>2514</v>
      </c>
      <c r="D1302" s="503" t="s">
        <v>2515</v>
      </c>
      <c r="E1302" s="98">
        <v>130</v>
      </c>
      <c r="F1302" s="96">
        <v>350</v>
      </c>
      <c r="G1302" s="463">
        <v>500</v>
      </c>
      <c r="H1302" s="131">
        <v>1.7</v>
      </c>
      <c r="I1302" s="96">
        <v>221</v>
      </c>
      <c r="J1302" s="96">
        <v>350</v>
      </c>
      <c r="K1302" s="96"/>
      <c r="L1302" s="84">
        <v>350</v>
      </c>
      <c r="M1302" s="83">
        <f t="shared" si="66"/>
        <v>58.371040723981906</v>
      </c>
      <c r="N1302" s="83">
        <f t="shared" si="67"/>
        <v>0</v>
      </c>
      <c r="O1302" s="84">
        <v>350</v>
      </c>
      <c r="P1302" s="83">
        <f t="shared" si="65"/>
        <v>169.23076923076923</v>
      </c>
      <c r="Q1302" s="83"/>
      <c r="R1302" s="550"/>
    </row>
    <row r="1303" spans="1:18" s="99" customFormat="1" x14ac:dyDescent="0.3">
      <c r="A1303" s="883">
        <v>9</v>
      </c>
      <c r="B1303" s="880" t="s">
        <v>839</v>
      </c>
      <c r="C1303" s="503" t="s">
        <v>2516</v>
      </c>
      <c r="D1303" s="503" t="s">
        <v>2517</v>
      </c>
      <c r="E1303" s="98">
        <v>180</v>
      </c>
      <c r="F1303" s="96">
        <v>560</v>
      </c>
      <c r="G1303" s="463">
        <v>800</v>
      </c>
      <c r="H1303" s="131">
        <v>1.8</v>
      </c>
      <c r="I1303" s="96">
        <v>324</v>
      </c>
      <c r="J1303" s="96">
        <v>560</v>
      </c>
      <c r="K1303" s="96"/>
      <c r="L1303" s="84">
        <v>560</v>
      </c>
      <c r="M1303" s="83">
        <f t="shared" si="66"/>
        <v>72.839506172839506</v>
      </c>
      <c r="N1303" s="83">
        <f t="shared" si="67"/>
        <v>0</v>
      </c>
      <c r="O1303" s="84">
        <v>560</v>
      </c>
      <c r="P1303" s="83">
        <f t="shared" si="65"/>
        <v>211.11111111111111</v>
      </c>
      <c r="Q1303" s="83"/>
      <c r="R1303" s="550"/>
    </row>
    <row r="1304" spans="1:18" s="99" customFormat="1" x14ac:dyDescent="0.3">
      <c r="A1304" s="885"/>
      <c r="B1304" s="882"/>
      <c r="C1304" s="503" t="s">
        <v>2517</v>
      </c>
      <c r="D1304" s="503" t="s">
        <v>2518</v>
      </c>
      <c r="E1304" s="98">
        <v>130</v>
      </c>
      <c r="F1304" s="96">
        <v>350</v>
      </c>
      <c r="G1304" s="463">
        <v>500</v>
      </c>
      <c r="H1304" s="131">
        <v>1.6</v>
      </c>
      <c r="I1304" s="96">
        <v>208</v>
      </c>
      <c r="J1304" s="96">
        <v>350</v>
      </c>
      <c r="K1304" s="96"/>
      <c r="L1304" s="84">
        <v>350</v>
      </c>
      <c r="M1304" s="83">
        <f t="shared" si="66"/>
        <v>68.269230769230774</v>
      </c>
      <c r="N1304" s="83">
        <f t="shared" si="67"/>
        <v>0</v>
      </c>
      <c r="O1304" s="84">
        <v>350</v>
      </c>
      <c r="P1304" s="83">
        <f t="shared" si="65"/>
        <v>169.23076923076923</v>
      </c>
      <c r="Q1304" s="83"/>
      <c r="R1304" s="550"/>
    </row>
    <row r="1305" spans="1:18" s="99" customFormat="1" ht="18.75" customHeight="1" x14ac:dyDescent="0.3">
      <c r="A1305" s="500">
        <v>10</v>
      </c>
      <c r="B1305" s="886" t="s">
        <v>2519</v>
      </c>
      <c r="C1305" s="890"/>
      <c r="D1305" s="887"/>
      <c r="E1305" s="98">
        <v>280</v>
      </c>
      <c r="F1305" s="96">
        <v>1400</v>
      </c>
      <c r="G1305" s="463">
        <v>2000</v>
      </c>
      <c r="H1305" s="131">
        <v>2.2999999999999998</v>
      </c>
      <c r="I1305" s="96">
        <v>644</v>
      </c>
      <c r="J1305" s="96">
        <v>1400</v>
      </c>
      <c r="K1305" s="96"/>
      <c r="L1305" s="84">
        <v>1400</v>
      </c>
      <c r="M1305" s="83">
        <f t="shared" si="66"/>
        <v>117.39130434782609</v>
      </c>
      <c r="N1305" s="83">
        <f t="shared" si="67"/>
        <v>0</v>
      </c>
      <c r="O1305" s="84">
        <v>1400</v>
      </c>
      <c r="P1305" s="83">
        <f t="shared" si="65"/>
        <v>400</v>
      </c>
      <c r="Q1305" s="83"/>
      <c r="R1305" s="550"/>
    </row>
    <row r="1306" spans="1:18" s="99" customFormat="1" x14ac:dyDescent="0.3">
      <c r="A1306" s="500">
        <v>11</v>
      </c>
      <c r="B1306" s="886" t="s">
        <v>2520</v>
      </c>
      <c r="C1306" s="890"/>
      <c r="D1306" s="887"/>
      <c r="E1306" s="98">
        <v>190</v>
      </c>
      <c r="F1306" s="96">
        <v>979.99999999999989</v>
      </c>
      <c r="G1306" s="463">
        <v>1400</v>
      </c>
      <c r="H1306" s="131">
        <v>1.9</v>
      </c>
      <c r="I1306" s="96">
        <v>361</v>
      </c>
      <c r="J1306" s="96">
        <v>980</v>
      </c>
      <c r="K1306" s="96"/>
      <c r="L1306" s="84">
        <v>1000</v>
      </c>
      <c r="M1306" s="83">
        <f t="shared" si="66"/>
        <v>177.00831024930747</v>
      </c>
      <c r="N1306" s="83">
        <f t="shared" si="67"/>
        <v>2.0408163265306123</v>
      </c>
      <c r="O1306" s="84">
        <v>1000</v>
      </c>
      <c r="P1306" s="83">
        <f t="shared" si="65"/>
        <v>426.31578947368428</v>
      </c>
      <c r="Q1306" s="83"/>
      <c r="R1306" s="550"/>
    </row>
    <row r="1307" spans="1:18" s="99" customFormat="1" x14ac:dyDescent="0.3">
      <c r="A1307" s="500">
        <v>12</v>
      </c>
      <c r="B1307" s="886" t="s">
        <v>2522</v>
      </c>
      <c r="C1307" s="890"/>
      <c r="D1307" s="887"/>
      <c r="E1307" s="98">
        <v>190</v>
      </c>
      <c r="F1307" s="96">
        <v>979.99999999999989</v>
      </c>
      <c r="G1307" s="463">
        <v>1400</v>
      </c>
      <c r="H1307" s="131">
        <v>1.3</v>
      </c>
      <c r="I1307" s="96">
        <v>247</v>
      </c>
      <c r="J1307" s="96">
        <v>980</v>
      </c>
      <c r="K1307" s="96"/>
      <c r="L1307" s="84">
        <v>1100</v>
      </c>
      <c r="M1307" s="83">
        <f t="shared" si="66"/>
        <v>345.34412955465586</v>
      </c>
      <c r="N1307" s="83">
        <f t="shared" si="67"/>
        <v>12.244897959183673</v>
      </c>
      <c r="O1307" s="84">
        <v>1100</v>
      </c>
      <c r="P1307" s="83">
        <f t="shared" si="65"/>
        <v>478.94736842105266</v>
      </c>
      <c r="Q1307" s="83"/>
      <c r="R1307" s="550"/>
    </row>
    <row r="1308" spans="1:18" s="99" customFormat="1" ht="37.5" customHeight="1" x14ac:dyDescent="0.3">
      <c r="A1308" s="500">
        <v>13</v>
      </c>
      <c r="B1308" s="886" t="s">
        <v>2523</v>
      </c>
      <c r="C1308" s="890"/>
      <c r="D1308" s="887"/>
      <c r="E1308" s="98">
        <v>420</v>
      </c>
      <c r="F1308" s="96">
        <v>1400</v>
      </c>
      <c r="G1308" s="463">
        <v>2000</v>
      </c>
      <c r="H1308" s="131">
        <v>2.6</v>
      </c>
      <c r="I1308" s="96">
        <v>1092</v>
      </c>
      <c r="J1308" s="96">
        <v>1400</v>
      </c>
      <c r="K1308" s="96"/>
      <c r="L1308" s="84">
        <v>1400</v>
      </c>
      <c r="M1308" s="83">
        <f t="shared" si="66"/>
        <v>28.205128205128204</v>
      </c>
      <c r="N1308" s="83">
        <f t="shared" si="67"/>
        <v>0</v>
      </c>
      <c r="O1308" s="84">
        <v>1400</v>
      </c>
      <c r="P1308" s="83">
        <f t="shared" si="65"/>
        <v>233.33333333333334</v>
      </c>
      <c r="Q1308" s="83"/>
      <c r="R1308" s="550"/>
    </row>
    <row r="1309" spans="1:18" s="99" customFormat="1" x14ac:dyDescent="0.3">
      <c r="A1309" s="883">
        <v>14</v>
      </c>
      <c r="B1309" s="880" t="s">
        <v>2524</v>
      </c>
      <c r="C1309" s="503" t="s">
        <v>2500</v>
      </c>
      <c r="D1309" s="503" t="s">
        <v>2525</v>
      </c>
      <c r="E1309" s="98">
        <v>220</v>
      </c>
      <c r="F1309" s="164">
        <v>600</v>
      </c>
      <c r="G1309" s="463">
        <v>1400</v>
      </c>
      <c r="H1309" s="131">
        <v>2.1</v>
      </c>
      <c r="I1309" s="96">
        <v>462</v>
      </c>
      <c r="J1309" s="96">
        <v>840</v>
      </c>
      <c r="K1309" s="96"/>
      <c r="L1309" s="84">
        <v>840</v>
      </c>
      <c r="M1309" s="83">
        <f t="shared" si="66"/>
        <v>81.818181818181827</v>
      </c>
      <c r="N1309" s="83">
        <f t="shared" si="67"/>
        <v>0</v>
      </c>
      <c r="O1309" s="84">
        <v>840</v>
      </c>
      <c r="P1309" s="83">
        <f t="shared" si="65"/>
        <v>281.81818181818181</v>
      </c>
      <c r="Q1309" s="83"/>
      <c r="R1309" s="550"/>
    </row>
    <row r="1310" spans="1:18" s="99" customFormat="1" x14ac:dyDescent="0.3">
      <c r="A1310" s="884"/>
      <c r="B1310" s="881"/>
      <c r="C1310" s="503" t="s">
        <v>2525</v>
      </c>
      <c r="D1310" s="503" t="s">
        <v>2526</v>
      </c>
      <c r="E1310" s="98">
        <v>160</v>
      </c>
      <c r="F1310" s="164">
        <v>500</v>
      </c>
      <c r="G1310" s="463">
        <v>1000</v>
      </c>
      <c r="H1310" s="131">
        <v>1.3</v>
      </c>
      <c r="I1310" s="96">
        <v>208</v>
      </c>
      <c r="J1310" s="96">
        <v>600</v>
      </c>
      <c r="K1310" s="96"/>
      <c r="L1310" s="84">
        <v>600</v>
      </c>
      <c r="M1310" s="83">
        <f t="shared" si="66"/>
        <v>188.46153846153845</v>
      </c>
      <c r="N1310" s="83">
        <f t="shared" si="67"/>
        <v>0</v>
      </c>
      <c r="O1310" s="84">
        <v>600</v>
      </c>
      <c r="P1310" s="83">
        <f t="shared" si="65"/>
        <v>275</v>
      </c>
      <c r="Q1310" s="83"/>
      <c r="R1310" s="550"/>
    </row>
    <row r="1311" spans="1:18" s="99" customFormat="1" x14ac:dyDescent="0.3">
      <c r="A1311" s="885"/>
      <c r="B1311" s="882"/>
      <c r="C1311" s="503" t="s">
        <v>2525</v>
      </c>
      <c r="D1311" s="503" t="s">
        <v>2527</v>
      </c>
      <c r="E1311" s="98">
        <v>120</v>
      </c>
      <c r="F1311" s="164">
        <v>500</v>
      </c>
      <c r="G1311" s="463">
        <v>800</v>
      </c>
      <c r="H1311" s="131">
        <v>1.4</v>
      </c>
      <c r="I1311" s="96">
        <v>168</v>
      </c>
      <c r="J1311" s="96">
        <v>500</v>
      </c>
      <c r="K1311" s="96"/>
      <c r="L1311" s="84">
        <v>500</v>
      </c>
      <c r="M1311" s="83">
        <f t="shared" si="66"/>
        <v>197.61904761904762</v>
      </c>
      <c r="N1311" s="83">
        <f t="shared" si="67"/>
        <v>0</v>
      </c>
      <c r="O1311" s="84">
        <v>500</v>
      </c>
      <c r="P1311" s="83">
        <f t="shared" si="65"/>
        <v>316.66666666666663</v>
      </c>
      <c r="Q1311" s="83"/>
      <c r="R1311" s="550"/>
    </row>
    <row r="1312" spans="1:18" s="99" customFormat="1" x14ac:dyDescent="0.3">
      <c r="A1312" s="500">
        <v>15</v>
      </c>
      <c r="B1312" s="886" t="s">
        <v>2528</v>
      </c>
      <c r="C1312" s="890"/>
      <c r="D1312" s="887"/>
      <c r="E1312" s="98">
        <v>150</v>
      </c>
      <c r="F1312" s="164">
        <v>500</v>
      </c>
      <c r="G1312" s="463">
        <v>1000</v>
      </c>
      <c r="H1312" s="131">
        <v>1.2</v>
      </c>
      <c r="I1312" s="96">
        <v>180</v>
      </c>
      <c r="J1312" s="96">
        <v>600</v>
      </c>
      <c r="K1312" s="96"/>
      <c r="L1312" s="84">
        <v>600</v>
      </c>
      <c r="M1312" s="83">
        <f t="shared" si="66"/>
        <v>233.33333333333334</v>
      </c>
      <c r="N1312" s="83">
        <f t="shared" si="67"/>
        <v>0</v>
      </c>
      <c r="O1312" s="84">
        <v>600</v>
      </c>
      <c r="P1312" s="83">
        <f t="shared" si="65"/>
        <v>300</v>
      </c>
      <c r="Q1312" s="83"/>
      <c r="R1312" s="550"/>
    </row>
    <row r="1313" spans="1:18" s="99" customFormat="1" ht="37.5" customHeight="1" x14ac:dyDescent="0.3">
      <c r="A1313" s="883">
        <v>16</v>
      </c>
      <c r="B1313" s="880" t="s">
        <v>2529</v>
      </c>
      <c r="C1313" s="503" t="s">
        <v>2530</v>
      </c>
      <c r="D1313" s="503" t="s">
        <v>2478</v>
      </c>
      <c r="E1313" s="98">
        <v>230</v>
      </c>
      <c r="F1313" s="164">
        <v>400</v>
      </c>
      <c r="G1313" s="463">
        <v>1000</v>
      </c>
      <c r="H1313" s="131">
        <v>3.5</v>
      </c>
      <c r="I1313" s="96">
        <v>805</v>
      </c>
      <c r="J1313" s="96">
        <v>600</v>
      </c>
      <c r="K1313" s="96"/>
      <c r="L1313" s="84">
        <v>600</v>
      </c>
      <c r="M1313" s="83">
        <f t="shared" si="66"/>
        <v>-25.465838509316768</v>
      </c>
      <c r="N1313" s="83">
        <f t="shared" si="67"/>
        <v>0</v>
      </c>
      <c r="O1313" s="84">
        <v>600</v>
      </c>
      <c r="P1313" s="83">
        <f t="shared" si="65"/>
        <v>160.86956521739131</v>
      </c>
      <c r="Q1313" s="83"/>
      <c r="R1313" s="550"/>
    </row>
    <row r="1314" spans="1:18" s="99" customFormat="1" x14ac:dyDescent="0.3">
      <c r="A1314" s="884"/>
      <c r="B1314" s="881"/>
      <c r="C1314" s="503" t="s">
        <v>2478</v>
      </c>
      <c r="D1314" s="503" t="s">
        <v>2482</v>
      </c>
      <c r="E1314" s="98">
        <v>230</v>
      </c>
      <c r="F1314" s="164">
        <v>500</v>
      </c>
      <c r="G1314" s="463">
        <v>1000</v>
      </c>
      <c r="H1314" s="131">
        <v>3.5</v>
      </c>
      <c r="I1314" s="96">
        <v>805</v>
      </c>
      <c r="J1314" s="96">
        <v>600</v>
      </c>
      <c r="K1314" s="96"/>
      <c r="L1314" s="84">
        <v>600</v>
      </c>
      <c r="M1314" s="83">
        <f t="shared" si="66"/>
        <v>-25.465838509316768</v>
      </c>
      <c r="N1314" s="83">
        <f t="shared" si="67"/>
        <v>0</v>
      </c>
      <c r="O1314" s="84">
        <v>600</v>
      </c>
      <c r="P1314" s="83">
        <f t="shared" si="65"/>
        <v>160.86956521739131</v>
      </c>
      <c r="Q1314" s="83"/>
      <c r="R1314" s="550"/>
    </row>
    <row r="1315" spans="1:18" s="99" customFormat="1" x14ac:dyDescent="0.3">
      <c r="A1315" s="884"/>
      <c r="B1315" s="881"/>
      <c r="C1315" s="503" t="s">
        <v>2482</v>
      </c>
      <c r="D1315" s="503" t="s">
        <v>2527</v>
      </c>
      <c r="E1315" s="98">
        <v>190</v>
      </c>
      <c r="F1315" s="96">
        <v>350</v>
      </c>
      <c r="G1315" s="463">
        <v>500</v>
      </c>
      <c r="H1315" s="131">
        <v>4.2</v>
      </c>
      <c r="I1315" s="96">
        <v>798</v>
      </c>
      <c r="J1315" s="96">
        <v>350</v>
      </c>
      <c r="K1315" s="96"/>
      <c r="L1315" s="84">
        <v>500</v>
      </c>
      <c r="M1315" s="83">
        <f t="shared" si="66"/>
        <v>-37.343358395989974</v>
      </c>
      <c r="N1315" s="83">
        <f t="shared" si="67"/>
        <v>42.857142857142854</v>
      </c>
      <c r="O1315" s="84">
        <v>500</v>
      </c>
      <c r="P1315" s="83">
        <f t="shared" si="65"/>
        <v>163.15789473684211</v>
      </c>
      <c r="Q1315" s="83"/>
      <c r="R1315" s="550"/>
    </row>
    <row r="1316" spans="1:18" s="99" customFormat="1" x14ac:dyDescent="0.3">
      <c r="A1316" s="885"/>
      <c r="B1316" s="882"/>
      <c r="C1316" s="503" t="s">
        <v>2478</v>
      </c>
      <c r="D1316" s="503" t="s">
        <v>2492</v>
      </c>
      <c r="E1316" s="98">
        <v>130</v>
      </c>
      <c r="F1316" s="96">
        <v>280</v>
      </c>
      <c r="G1316" s="463">
        <v>400</v>
      </c>
      <c r="H1316" s="131">
        <v>1.6</v>
      </c>
      <c r="I1316" s="96">
        <v>208</v>
      </c>
      <c r="J1316" s="96">
        <v>280</v>
      </c>
      <c r="K1316" s="96"/>
      <c r="L1316" s="84">
        <v>400</v>
      </c>
      <c r="M1316" s="83">
        <f t="shared" si="66"/>
        <v>92.307692307692307</v>
      </c>
      <c r="N1316" s="83">
        <f t="shared" si="67"/>
        <v>42.857142857142854</v>
      </c>
      <c r="O1316" s="84">
        <v>400</v>
      </c>
      <c r="P1316" s="83">
        <f t="shared" si="65"/>
        <v>207.69230769230771</v>
      </c>
      <c r="Q1316" s="83"/>
      <c r="R1316" s="550"/>
    </row>
    <row r="1317" spans="1:18" s="99" customFormat="1" ht="37.5" x14ac:dyDescent="0.3">
      <c r="A1317" s="500">
        <v>17</v>
      </c>
      <c r="B1317" s="503" t="s">
        <v>2531</v>
      </c>
      <c r="C1317" s="503" t="s">
        <v>2500</v>
      </c>
      <c r="D1317" s="503" t="s">
        <v>2532</v>
      </c>
      <c r="E1317" s="98"/>
      <c r="F1317" s="96">
        <v>700</v>
      </c>
      <c r="G1317" s="463">
        <v>1000</v>
      </c>
      <c r="H1317" s="131"/>
      <c r="I1317" s="96"/>
      <c r="J1317" s="96">
        <v>700</v>
      </c>
      <c r="K1317" s="96"/>
      <c r="L1317" s="84">
        <v>700</v>
      </c>
      <c r="M1317" s="83"/>
      <c r="N1317" s="83">
        <f t="shared" si="67"/>
        <v>0</v>
      </c>
      <c r="O1317" s="84">
        <v>700</v>
      </c>
      <c r="P1317" s="83"/>
      <c r="Q1317" s="83"/>
      <c r="R1317" s="550"/>
    </row>
    <row r="1318" spans="1:18" s="99" customFormat="1" ht="37.5" x14ac:dyDescent="0.3">
      <c r="A1318" s="883">
        <v>18</v>
      </c>
      <c r="B1318" s="880" t="s">
        <v>2533</v>
      </c>
      <c r="C1318" s="503" t="s">
        <v>2534</v>
      </c>
      <c r="D1318" s="503" t="s">
        <v>2535</v>
      </c>
      <c r="E1318" s="98"/>
      <c r="F1318" s="96">
        <v>700</v>
      </c>
      <c r="G1318" s="463">
        <v>1000</v>
      </c>
      <c r="H1318" s="348"/>
      <c r="I1318" s="96"/>
      <c r="J1318" s="96">
        <v>700</v>
      </c>
      <c r="K1318" s="96"/>
      <c r="L1318" s="84">
        <v>700</v>
      </c>
      <c r="M1318" s="83"/>
      <c r="N1318" s="83">
        <f t="shared" si="67"/>
        <v>0</v>
      </c>
      <c r="O1318" s="84">
        <v>700</v>
      </c>
      <c r="P1318" s="83"/>
      <c r="Q1318" s="83"/>
      <c r="R1318" s="550"/>
    </row>
    <row r="1319" spans="1:18" s="99" customFormat="1" x14ac:dyDescent="0.3">
      <c r="A1319" s="885"/>
      <c r="B1319" s="882"/>
      <c r="C1319" s="503" t="s">
        <v>2536</v>
      </c>
      <c r="D1319" s="503" t="s">
        <v>2537</v>
      </c>
      <c r="E1319" s="98"/>
      <c r="F1319" s="96">
        <v>630</v>
      </c>
      <c r="G1319" s="463">
        <v>900</v>
      </c>
      <c r="H1319" s="348"/>
      <c r="I1319" s="96"/>
      <c r="J1319" s="96">
        <v>630</v>
      </c>
      <c r="K1319" s="96"/>
      <c r="L1319" s="84">
        <v>630</v>
      </c>
      <c r="M1319" s="83"/>
      <c r="N1319" s="83">
        <f t="shared" si="67"/>
        <v>0</v>
      </c>
      <c r="O1319" s="84">
        <v>630</v>
      </c>
      <c r="P1319" s="83"/>
      <c r="Q1319" s="83"/>
      <c r="R1319" s="550"/>
    </row>
    <row r="1320" spans="1:18" s="99" customFormat="1" x14ac:dyDescent="0.3">
      <c r="A1320" s="500">
        <v>19</v>
      </c>
      <c r="B1320" s="886" t="s">
        <v>45</v>
      </c>
      <c r="C1320" s="890"/>
      <c r="D1320" s="887"/>
      <c r="E1320" s="98">
        <v>120</v>
      </c>
      <c r="F1320" s="96">
        <v>280</v>
      </c>
      <c r="G1320" s="463">
        <v>400</v>
      </c>
      <c r="H1320" s="131">
        <v>2.1</v>
      </c>
      <c r="I1320" s="96">
        <v>252</v>
      </c>
      <c r="J1320" s="96">
        <v>280</v>
      </c>
      <c r="K1320" s="96"/>
      <c r="L1320" s="84">
        <v>280</v>
      </c>
      <c r="M1320" s="83">
        <f t="shared" si="66"/>
        <v>11.111111111111111</v>
      </c>
      <c r="N1320" s="83">
        <f t="shared" si="67"/>
        <v>0</v>
      </c>
      <c r="O1320" s="84">
        <v>120</v>
      </c>
      <c r="P1320" s="83">
        <f t="shared" si="65"/>
        <v>0</v>
      </c>
      <c r="Q1320" s="83"/>
      <c r="R1320" s="550"/>
    </row>
    <row r="1321" spans="1:18" s="99" customFormat="1" ht="24.75" customHeight="1" x14ac:dyDescent="0.3">
      <c r="A1321" s="504" t="s">
        <v>2538</v>
      </c>
      <c r="B1321" s="517" t="s">
        <v>2539</v>
      </c>
      <c r="C1321" s="517"/>
      <c r="D1321" s="517"/>
      <c r="E1321" s="192"/>
      <c r="F1321" s="96"/>
      <c r="G1321" s="96"/>
      <c r="H1321" s="83"/>
      <c r="I1321" s="83"/>
      <c r="J1321" s="83"/>
      <c r="K1321" s="83"/>
      <c r="L1321" s="84"/>
      <c r="M1321" s="83"/>
      <c r="N1321" s="83"/>
      <c r="O1321" s="84"/>
      <c r="P1321" s="83"/>
      <c r="Q1321" s="83"/>
      <c r="R1321" s="550"/>
    </row>
    <row r="1322" spans="1:18" s="99" customFormat="1" ht="24.75" customHeight="1" x14ac:dyDescent="0.3">
      <c r="A1322" s="883">
        <v>1</v>
      </c>
      <c r="B1322" s="880" t="s">
        <v>2540</v>
      </c>
      <c r="C1322" s="503" t="s">
        <v>2541</v>
      </c>
      <c r="D1322" s="503" t="s">
        <v>2542</v>
      </c>
      <c r="E1322" s="98">
        <v>280</v>
      </c>
      <c r="F1322" s="98">
        <v>310</v>
      </c>
      <c r="G1322" s="96">
        <v>440</v>
      </c>
      <c r="H1322" s="131">
        <v>1.9</v>
      </c>
      <c r="I1322" s="96">
        <v>532</v>
      </c>
      <c r="J1322" s="96">
        <v>310</v>
      </c>
      <c r="K1322" s="96"/>
      <c r="L1322" s="84">
        <v>310</v>
      </c>
      <c r="M1322" s="83">
        <f t="shared" si="66"/>
        <v>-41.729323308270679</v>
      </c>
      <c r="N1322" s="83">
        <f t="shared" si="67"/>
        <v>0</v>
      </c>
      <c r="O1322" s="84">
        <v>310</v>
      </c>
      <c r="P1322" s="83">
        <f t="shared" si="65"/>
        <v>10.714285714285714</v>
      </c>
      <c r="Q1322" s="83"/>
      <c r="R1322" s="550"/>
    </row>
    <row r="1323" spans="1:18" s="99" customFormat="1" x14ac:dyDescent="0.3">
      <c r="A1323" s="884"/>
      <c r="B1323" s="881"/>
      <c r="C1323" s="503" t="s">
        <v>2542</v>
      </c>
      <c r="D1323" s="503" t="s">
        <v>2543</v>
      </c>
      <c r="E1323" s="98">
        <v>400</v>
      </c>
      <c r="F1323" s="164">
        <v>500</v>
      </c>
      <c r="G1323" s="96">
        <v>700</v>
      </c>
      <c r="H1323" s="131">
        <v>1.6</v>
      </c>
      <c r="I1323" s="96">
        <v>640</v>
      </c>
      <c r="J1323" s="96">
        <v>500</v>
      </c>
      <c r="K1323" s="96"/>
      <c r="L1323" s="84">
        <v>500</v>
      </c>
      <c r="M1323" s="83">
        <f t="shared" si="66"/>
        <v>-21.875</v>
      </c>
      <c r="N1323" s="83">
        <f t="shared" si="67"/>
        <v>0</v>
      </c>
      <c r="O1323" s="84">
        <v>500</v>
      </c>
      <c r="P1323" s="83">
        <f t="shared" si="65"/>
        <v>25</v>
      </c>
      <c r="Q1323" s="83"/>
      <c r="R1323" s="550"/>
    </row>
    <row r="1324" spans="1:18" s="99" customFormat="1" ht="37.5" x14ac:dyDescent="0.3">
      <c r="A1324" s="884"/>
      <c r="B1324" s="881"/>
      <c r="C1324" s="503" t="s">
        <v>2544</v>
      </c>
      <c r="D1324" s="503"/>
      <c r="E1324" s="98">
        <v>700</v>
      </c>
      <c r="F1324" s="164">
        <v>800</v>
      </c>
      <c r="G1324" s="96">
        <v>1000</v>
      </c>
      <c r="H1324" s="131">
        <v>3.4</v>
      </c>
      <c r="I1324" s="96">
        <v>2380</v>
      </c>
      <c r="J1324" s="96">
        <v>800</v>
      </c>
      <c r="K1324" s="96"/>
      <c r="L1324" s="84">
        <v>800</v>
      </c>
      <c r="M1324" s="83">
        <f t="shared" si="66"/>
        <v>-66.386554621848731</v>
      </c>
      <c r="N1324" s="83">
        <f t="shared" si="67"/>
        <v>0</v>
      </c>
      <c r="O1324" s="84">
        <v>800</v>
      </c>
      <c r="P1324" s="83">
        <f t="shared" si="65"/>
        <v>14.285714285714285</v>
      </c>
      <c r="Q1324" s="83"/>
      <c r="R1324" s="550"/>
    </row>
    <row r="1325" spans="1:18" s="99" customFormat="1" x14ac:dyDescent="0.3">
      <c r="A1325" s="884"/>
      <c r="B1325" s="881"/>
      <c r="C1325" s="503" t="s">
        <v>2543</v>
      </c>
      <c r="D1325" s="503" t="s">
        <v>2545</v>
      </c>
      <c r="E1325" s="98">
        <v>350</v>
      </c>
      <c r="F1325" s="164">
        <v>500</v>
      </c>
      <c r="G1325" s="96">
        <v>700</v>
      </c>
      <c r="H1325" s="131">
        <v>4</v>
      </c>
      <c r="I1325" s="96">
        <v>1400</v>
      </c>
      <c r="J1325" s="96">
        <v>500</v>
      </c>
      <c r="K1325" s="96"/>
      <c r="L1325" s="84">
        <v>500</v>
      </c>
      <c r="M1325" s="83">
        <f t="shared" si="66"/>
        <v>-64.285714285714292</v>
      </c>
      <c r="N1325" s="83">
        <f t="shared" si="67"/>
        <v>0</v>
      </c>
      <c r="O1325" s="84">
        <v>500</v>
      </c>
      <c r="P1325" s="83">
        <f t="shared" si="65"/>
        <v>42.857142857142854</v>
      </c>
      <c r="Q1325" s="83"/>
      <c r="R1325" s="550"/>
    </row>
    <row r="1326" spans="1:18" s="99" customFormat="1" x14ac:dyDescent="0.3">
      <c r="A1326" s="884"/>
      <c r="B1326" s="881"/>
      <c r="C1326" s="503" t="s">
        <v>2545</v>
      </c>
      <c r="D1326" s="503" t="s">
        <v>2546</v>
      </c>
      <c r="E1326" s="98">
        <v>270</v>
      </c>
      <c r="F1326" s="164">
        <v>450</v>
      </c>
      <c r="G1326" s="96">
        <v>700</v>
      </c>
      <c r="H1326" s="131">
        <v>1.8</v>
      </c>
      <c r="I1326" s="96">
        <v>486</v>
      </c>
      <c r="J1326" s="96">
        <v>450</v>
      </c>
      <c r="K1326" s="96"/>
      <c r="L1326" s="84">
        <v>450</v>
      </c>
      <c r="M1326" s="83">
        <f t="shared" si="66"/>
        <v>-7.4074074074074066</v>
      </c>
      <c r="N1326" s="83">
        <f t="shared" si="67"/>
        <v>0</v>
      </c>
      <c r="O1326" s="84">
        <v>450</v>
      </c>
      <c r="P1326" s="83">
        <f t="shared" si="65"/>
        <v>66.666666666666657</v>
      </c>
      <c r="Q1326" s="83"/>
      <c r="R1326" s="550"/>
    </row>
    <row r="1327" spans="1:18" s="99" customFormat="1" ht="37.5" x14ac:dyDescent="0.3">
      <c r="A1327" s="884"/>
      <c r="B1327" s="881"/>
      <c r="C1327" s="503" t="s">
        <v>2547</v>
      </c>
      <c r="D1327" s="503"/>
      <c r="E1327" s="98">
        <v>350</v>
      </c>
      <c r="F1327" s="164">
        <v>600</v>
      </c>
      <c r="G1327" s="96">
        <v>1000</v>
      </c>
      <c r="H1327" s="131">
        <v>1.3</v>
      </c>
      <c r="I1327" s="96">
        <v>455</v>
      </c>
      <c r="J1327" s="96">
        <v>600</v>
      </c>
      <c r="K1327" s="96"/>
      <c r="L1327" s="84">
        <v>600</v>
      </c>
      <c r="M1327" s="83">
        <f t="shared" si="66"/>
        <v>31.868131868131865</v>
      </c>
      <c r="N1327" s="83">
        <f t="shared" si="67"/>
        <v>0</v>
      </c>
      <c r="O1327" s="84">
        <v>600</v>
      </c>
      <c r="P1327" s="83">
        <f t="shared" si="65"/>
        <v>71.428571428571431</v>
      </c>
      <c r="Q1327" s="83"/>
      <c r="R1327" s="550"/>
    </row>
    <row r="1328" spans="1:18" s="99" customFormat="1" x14ac:dyDescent="0.3">
      <c r="A1328" s="884"/>
      <c r="B1328" s="881"/>
      <c r="C1328" s="503" t="s">
        <v>2546</v>
      </c>
      <c r="D1328" s="503" t="s">
        <v>2548</v>
      </c>
      <c r="E1328" s="98">
        <v>250</v>
      </c>
      <c r="F1328" s="164">
        <v>400</v>
      </c>
      <c r="G1328" s="96">
        <v>700</v>
      </c>
      <c r="H1328" s="131">
        <v>1.5</v>
      </c>
      <c r="I1328" s="96">
        <v>375</v>
      </c>
      <c r="J1328" s="96">
        <v>420</v>
      </c>
      <c r="K1328" s="96"/>
      <c r="L1328" s="84">
        <v>420</v>
      </c>
      <c r="M1328" s="83">
        <f t="shared" si="66"/>
        <v>12</v>
      </c>
      <c r="N1328" s="83">
        <f t="shared" si="67"/>
        <v>0</v>
      </c>
      <c r="O1328" s="84">
        <v>420</v>
      </c>
      <c r="P1328" s="83">
        <f t="shared" si="65"/>
        <v>68</v>
      </c>
      <c r="Q1328" s="83"/>
      <c r="R1328" s="550"/>
    </row>
    <row r="1329" spans="1:18" s="99" customFormat="1" ht="37.5" x14ac:dyDescent="0.3">
      <c r="A1329" s="884"/>
      <c r="B1329" s="881"/>
      <c r="C1329" s="503" t="s">
        <v>2549</v>
      </c>
      <c r="D1329" s="503"/>
      <c r="E1329" s="98">
        <v>400</v>
      </c>
      <c r="F1329" s="164">
        <v>630</v>
      </c>
      <c r="G1329" s="96">
        <v>900</v>
      </c>
      <c r="H1329" s="131">
        <v>8.4</v>
      </c>
      <c r="I1329" s="96">
        <v>3360</v>
      </c>
      <c r="J1329" s="96">
        <v>630</v>
      </c>
      <c r="K1329" s="96"/>
      <c r="L1329" s="84">
        <v>630</v>
      </c>
      <c r="M1329" s="83">
        <f t="shared" si="66"/>
        <v>-81.25</v>
      </c>
      <c r="N1329" s="83">
        <f t="shared" si="67"/>
        <v>0</v>
      </c>
      <c r="O1329" s="84">
        <v>630</v>
      </c>
      <c r="P1329" s="83">
        <f t="shared" si="65"/>
        <v>57.499999999999993</v>
      </c>
      <c r="Q1329" s="83"/>
      <c r="R1329" s="550"/>
    </row>
    <row r="1330" spans="1:18" s="99" customFormat="1" x14ac:dyDescent="0.3">
      <c r="A1330" s="884"/>
      <c r="B1330" s="881"/>
      <c r="C1330" s="503" t="s">
        <v>2550</v>
      </c>
      <c r="D1330" s="503" t="s">
        <v>2551</v>
      </c>
      <c r="E1330" s="98">
        <v>150</v>
      </c>
      <c r="F1330" s="96">
        <v>280</v>
      </c>
      <c r="G1330" s="96">
        <v>400</v>
      </c>
      <c r="H1330" s="131">
        <v>1.5</v>
      </c>
      <c r="I1330" s="96">
        <v>225</v>
      </c>
      <c r="J1330" s="96">
        <v>280</v>
      </c>
      <c r="K1330" s="96"/>
      <c r="L1330" s="84">
        <v>280</v>
      </c>
      <c r="M1330" s="83">
        <f t="shared" si="66"/>
        <v>24.444444444444443</v>
      </c>
      <c r="N1330" s="83">
        <f t="shared" si="67"/>
        <v>0</v>
      </c>
      <c r="O1330" s="84">
        <v>280</v>
      </c>
      <c r="P1330" s="83">
        <f t="shared" si="65"/>
        <v>86.666666666666671</v>
      </c>
      <c r="Q1330" s="83"/>
      <c r="R1330" s="550"/>
    </row>
    <row r="1331" spans="1:18" s="99" customFormat="1" x14ac:dyDescent="0.3">
      <c r="A1331" s="884"/>
      <c r="B1331" s="881"/>
      <c r="C1331" s="503" t="s">
        <v>2550</v>
      </c>
      <c r="D1331" s="503" t="s">
        <v>2552</v>
      </c>
      <c r="E1331" s="98">
        <v>140</v>
      </c>
      <c r="F1331" s="96">
        <v>420</v>
      </c>
      <c r="G1331" s="96">
        <v>600</v>
      </c>
      <c r="H1331" s="131">
        <v>1.4</v>
      </c>
      <c r="I1331" s="96">
        <v>196</v>
      </c>
      <c r="J1331" s="96">
        <v>420</v>
      </c>
      <c r="K1331" s="96"/>
      <c r="L1331" s="84">
        <v>420</v>
      </c>
      <c r="M1331" s="83">
        <f t="shared" si="66"/>
        <v>114.28571428571428</v>
      </c>
      <c r="N1331" s="83">
        <f t="shared" si="67"/>
        <v>0</v>
      </c>
      <c r="O1331" s="84">
        <v>420</v>
      </c>
      <c r="P1331" s="83">
        <f t="shared" si="65"/>
        <v>200</v>
      </c>
      <c r="Q1331" s="83"/>
      <c r="R1331" s="550"/>
    </row>
    <row r="1332" spans="1:18" s="99" customFormat="1" x14ac:dyDescent="0.3">
      <c r="A1332" s="884"/>
      <c r="B1332" s="881"/>
      <c r="C1332" s="503" t="s">
        <v>2553</v>
      </c>
      <c r="D1332" s="503" t="s">
        <v>2554</v>
      </c>
      <c r="E1332" s="98">
        <v>270</v>
      </c>
      <c r="F1332" s="96">
        <v>280</v>
      </c>
      <c r="G1332" s="96">
        <v>400</v>
      </c>
      <c r="H1332" s="131">
        <v>1.8</v>
      </c>
      <c r="I1332" s="96">
        <v>486</v>
      </c>
      <c r="J1332" s="96">
        <v>280</v>
      </c>
      <c r="K1332" s="96"/>
      <c r="L1332" s="84">
        <v>280</v>
      </c>
      <c r="M1332" s="83">
        <f t="shared" si="66"/>
        <v>-42.386831275720169</v>
      </c>
      <c r="N1332" s="83">
        <f t="shared" si="67"/>
        <v>0</v>
      </c>
      <c r="O1332" s="84">
        <v>280</v>
      </c>
      <c r="P1332" s="83">
        <f t="shared" si="65"/>
        <v>3.7037037037037033</v>
      </c>
      <c r="Q1332" s="83"/>
      <c r="R1332" s="550"/>
    </row>
    <row r="1333" spans="1:18" s="99" customFormat="1" x14ac:dyDescent="0.3">
      <c r="A1333" s="885"/>
      <c r="B1333" s="882"/>
      <c r="C1333" s="503" t="s">
        <v>2555</v>
      </c>
      <c r="D1333" s="503" t="s">
        <v>2556</v>
      </c>
      <c r="E1333" s="98">
        <v>170</v>
      </c>
      <c r="F1333" s="96">
        <v>180</v>
      </c>
      <c r="G1333" s="96">
        <v>250</v>
      </c>
      <c r="H1333" s="131">
        <v>1.3</v>
      </c>
      <c r="I1333" s="96">
        <v>221</v>
      </c>
      <c r="J1333" s="96">
        <v>180</v>
      </c>
      <c r="K1333" s="96"/>
      <c r="L1333" s="84">
        <v>180</v>
      </c>
      <c r="M1333" s="83">
        <f t="shared" si="66"/>
        <v>-18.552036199095024</v>
      </c>
      <c r="N1333" s="83">
        <f t="shared" si="67"/>
        <v>0</v>
      </c>
      <c r="O1333" s="84">
        <v>180</v>
      </c>
      <c r="P1333" s="83">
        <f t="shared" si="65"/>
        <v>5.8823529411764701</v>
      </c>
      <c r="Q1333" s="83"/>
      <c r="R1333" s="550"/>
    </row>
    <row r="1334" spans="1:18" s="99" customFormat="1" x14ac:dyDescent="0.3">
      <c r="A1334" s="883">
        <v>2</v>
      </c>
      <c r="B1334" s="880" t="s">
        <v>2557</v>
      </c>
      <c r="C1334" s="503" t="s">
        <v>2558</v>
      </c>
      <c r="D1334" s="503" t="s">
        <v>1492</v>
      </c>
      <c r="E1334" s="98">
        <v>220</v>
      </c>
      <c r="F1334" s="96">
        <v>310</v>
      </c>
      <c r="G1334" s="96">
        <v>440</v>
      </c>
      <c r="H1334" s="131">
        <v>2.2000000000000002</v>
      </c>
      <c r="I1334" s="96">
        <v>484.00000000000006</v>
      </c>
      <c r="J1334" s="96">
        <v>310</v>
      </c>
      <c r="K1334" s="96"/>
      <c r="L1334" s="84">
        <v>310</v>
      </c>
      <c r="M1334" s="83">
        <f t="shared" si="66"/>
        <v>-35.950413223140501</v>
      </c>
      <c r="N1334" s="83">
        <f t="shared" si="67"/>
        <v>0</v>
      </c>
      <c r="O1334" s="84">
        <v>310</v>
      </c>
      <c r="P1334" s="83">
        <f t="shared" si="65"/>
        <v>40.909090909090914</v>
      </c>
      <c r="Q1334" s="83"/>
      <c r="R1334" s="550"/>
    </row>
    <row r="1335" spans="1:18" s="99" customFormat="1" x14ac:dyDescent="0.3">
      <c r="A1335" s="884"/>
      <c r="B1335" s="881"/>
      <c r="C1335" s="503" t="s">
        <v>1492</v>
      </c>
      <c r="D1335" s="503" t="s">
        <v>2559</v>
      </c>
      <c r="E1335" s="98">
        <v>140</v>
      </c>
      <c r="F1335" s="96">
        <v>280</v>
      </c>
      <c r="G1335" s="96">
        <v>400</v>
      </c>
      <c r="H1335" s="131">
        <v>1.7</v>
      </c>
      <c r="I1335" s="96">
        <v>238</v>
      </c>
      <c r="J1335" s="96">
        <v>280</v>
      </c>
      <c r="K1335" s="96"/>
      <c r="L1335" s="84">
        <v>280</v>
      </c>
      <c r="M1335" s="83">
        <f t="shared" si="66"/>
        <v>17.647058823529413</v>
      </c>
      <c r="N1335" s="83">
        <f t="shared" si="67"/>
        <v>0</v>
      </c>
      <c r="O1335" s="84">
        <v>280</v>
      </c>
      <c r="P1335" s="83">
        <f t="shared" si="65"/>
        <v>100</v>
      </c>
      <c r="Q1335" s="83"/>
      <c r="R1335" s="550"/>
    </row>
    <row r="1336" spans="1:18" s="99" customFormat="1" ht="39.75" customHeight="1" x14ac:dyDescent="0.3">
      <c r="A1336" s="884"/>
      <c r="B1336" s="881"/>
      <c r="C1336" s="503" t="s">
        <v>2560</v>
      </c>
      <c r="D1336" s="503"/>
      <c r="E1336" s="98">
        <v>240</v>
      </c>
      <c r="F1336" s="96">
        <v>280</v>
      </c>
      <c r="G1336" s="96">
        <v>400</v>
      </c>
      <c r="H1336" s="131">
        <v>2.8</v>
      </c>
      <c r="I1336" s="96">
        <v>672</v>
      </c>
      <c r="J1336" s="96">
        <v>280</v>
      </c>
      <c r="K1336" s="96"/>
      <c r="L1336" s="84">
        <v>280</v>
      </c>
      <c r="M1336" s="83">
        <f t="shared" si="66"/>
        <v>-58.333333333333336</v>
      </c>
      <c r="N1336" s="83">
        <f t="shared" si="67"/>
        <v>0</v>
      </c>
      <c r="O1336" s="84">
        <v>280</v>
      </c>
      <c r="P1336" s="83">
        <f t="shared" si="65"/>
        <v>16.666666666666664</v>
      </c>
      <c r="Q1336" s="83"/>
      <c r="R1336" s="550"/>
    </row>
    <row r="1337" spans="1:18" s="99" customFormat="1" x14ac:dyDescent="0.3">
      <c r="A1337" s="884"/>
      <c r="B1337" s="881"/>
      <c r="C1337" s="503" t="s">
        <v>2561</v>
      </c>
      <c r="D1337" s="503" t="s">
        <v>2562</v>
      </c>
      <c r="E1337" s="98">
        <v>130</v>
      </c>
      <c r="F1337" s="96">
        <v>210</v>
      </c>
      <c r="G1337" s="96">
        <v>300</v>
      </c>
      <c r="H1337" s="131">
        <v>1.7</v>
      </c>
      <c r="I1337" s="96">
        <v>221</v>
      </c>
      <c r="J1337" s="96">
        <v>210</v>
      </c>
      <c r="K1337" s="96"/>
      <c r="L1337" s="84">
        <v>210</v>
      </c>
      <c r="M1337" s="83">
        <f t="shared" si="66"/>
        <v>-4.9773755656108598</v>
      </c>
      <c r="N1337" s="83">
        <f t="shared" si="67"/>
        <v>0</v>
      </c>
      <c r="O1337" s="84">
        <v>210</v>
      </c>
      <c r="P1337" s="83">
        <f t="shared" si="65"/>
        <v>61.53846153846154</v>
      </c>
      <c r="Q1337" s="83"/>
      <c r="R1337" s="550"/>
    </row>
    <row r="1338" spans="1:18" s="99" customFormat="1" x14ac:dyDescent="0.3">
      <c r="A1338" s="885"/>
      <c r="B1338" s="882"/>
      <c r="C1338" s="503" t="s">
        <v>2561</v>
      </c>
      <c r="D1338" s="503" t="s">
        <v>2563</v>
      </c>
      <c r="E1338" s="98">
        <v>150</v>
      </c>
      <c r="F1338" s="96">
        <v>210</v>
      </c>
      <c r="G1338" s="96">
        <v>300</v>
      </c>
      <c r="H1338" s="131">
        <v>1.9</v>
      </c>
      <c r="I1338" s="96">
        <v>285</v>
      </c>
      <c r="J1338" s="96">
        <v>210</v>
      </c>
      <c r="K1338" s="96"/>
      <c r="L1338" s="84">
        <v>210</v>
      </c>
      <c r="M1338" s="83">
        <f t="shared" si="66"/>
        <v>-26.315789473684209</v>
      </c>
      <c r="N1338" s="83">
        <f t="shared" si="67"/>
        <v>0</v>
      </c>
      <c r="O1338" s="84">
        <v>210</v>
      </c>
      <c r="P1338" s="83">
        <f t="shared" si="65"/>
        <v>40</v>
      </c>
      <c r="Q1338" s="83"/>
      <c r="R1338" s="550"/>
    </row>
    <row r="1339" spans="1:18" s="99" customFormat="1" x14ac:dyDescent="0.3">
      <c r="A1339" s="883">
        <v>3</v>
      </c>
      <c r="B1339" s="880" t="s">
        <v>2564</v>
      </c>
      <c r="C1339" s="503" t="s">
        <v>2565</v>
      </c>
      <c r="D1339" s="503" t="s">
        <v>2566</v>
      </c>
      <c r="E1339" s="98">
        <v>290</v>
      </c>
      <c r="F1339" s="96">
        <v>350</v>
      </c>
      <c r="G1339" s="96">
        <v>500</v>
      </c>
      <c r="H1339" s="131">
        <v>2</v>
      </c>
      <c r="I1339" s="96">
        <v>580</v>
      </c>
      <c r="J1339" s="96">
        <v>350</v>
      </c>
      <c r="K1339" s="96"/>
      <c r="L1339" s="84">
        <v>350</v>
      </c>
      <c r="M1339" s="83">
        <f t="shared" si="66"/>
        <v>-39.655172413793103</v>
      </c>
      <c r="N1339" s="83">
        <f t="shared" si="67"/>
        <v>0</v>
      </c>
      <c r="O1339" s="84">
        <v>350</v>
      </c>
      <c r="P1339" s="83">
        <f t="shared" si="65"/>
        <v>20.689655172413794</v>
      </c>
      <c r="Q1339" s="83"/>
      <c r="R1339" s="550"/>
    </row>
    <row r="1340" spans="1:18" s="99" customFormat="1" ht="37.5" x14ac:dyDescent="0.3">
      <c r="A1340" s="884"/>
      <c r="B1340" s="881"/>
      <c r="C1340" s="503" t="s">
        <v>2566</v>
      </c>
      <c r="D1340" s="503" t="s">
        <v>2567</v>
      </c>
      <c r="E1340" s="98">
        <v>180</v>
      </c>
      <c r="F1340" s="96">
        <v>280</v>
      </c>
      <c r="G1340" s="96">
        <v>400</v>
      </c>
      <c r="H1340" s="131">
        <v>4</v>
      </c>
      <c r="I1340" s="96">
        <v>720</v>
      </c>
      <c r="J1340" s="96">
        <v>240</v>
      </c>
      <c r="K1340" s="96"/>
      <c r="L1340" s="84">
        <v>240</v>
      </c>
      <c r="M1340" s="83">
        <f t="shared" si="66"/>
        <v>-66.666666666666657</v>
      </c>
      <c r="N1340" s="83">
        <f t="shared" si="67"/>
        <v>0</v>
      </c>
      <c r="O1340" s="84">
        <v>240</v>
      </c>
      <c r="P1340" s="83">
        <f t="shared" si="65"/>
        <v>33.333333333333329</v>
      </c>
      <c r="Q1340" s="83"/>
      <c r="R1340" s="550"/>
    </row>
    <row r="1341" spans="1:18" s="99" customFormat="1" x14ac:dyDescent="0.3">
      <c r="A1341" s="885"/>
      <c r="B1341" s="882"/>
      <c r="C1341" s="503" t="s">
        <v>2568</v>
      </c>
      <c r="D1341" s="503" t="s">
        <v>2569</v>
      </c>
      <c r="E1341" s="98">
        <v>130</v>
      </c>
      <c r="F1341" s="96">
        <v>210</v>
      </c>
      <c r="G1341" s="96">
        <v>300</v>
      </c>
      <c r="H1341" s="131">
        <v>2.8</v>
      </c>
      <c r="I1341" s="96">
        <v>364</v>
      </c>
      <c r="J1341" s="96">
        <v>210</v>
      </c>
      <c r="K1341" s="96"/>
      <c r="L1341" s="84">
        <v>210</v>
      </c>
      <c r="M1341" s="83">
        <f t="shared" si="66"/>
        <v>-42.307692307692307</v>
      </c>
      <c r="N1341" s="83">
        <f t="shared" si="67"/>
        <v>0</v>
      </c>
      <c r="O1341" s="84">
        <v>210</v>
      </c>
      <c r="P1341" s="83">
        <f t="shared" si="65"/>
        <v>61.53846153846154</v>
      </c>
      <c r="Q1341" s="83"/>
      <c r="R1341" s="550"/>
    </row>
    <row r="1342" spans="1:18" s="99" customFormat="1" x14ac:dyDescent="0.3">
      <c r="A1342" s="883">
        <v>4</v>
      </c>
      <c r="B1342" s="880" t="s">
        <v>2570</v>
      </c>
      <c r="C1342" s="503" t="s">
        <v>2571</v>
      </c>
      <c r="D1342" s="503" t="s">
        <v>2572</v>
      </c>
      <c r="E1342" s="98">
        <v>180</v>
      </c>
      <c r="F1342" s="96">
        <v>210</v>
      </c>
      <c r="G1342" s="96">
        <v>300</v>
      </c>
      <c r="H1342" s="131">
        <v>2.1</v>
      </c>
      <c r="I1342" s="96">
        <v>378</v>
      </c>
      <c r="J1342" s="96">
        <v>210</v>
      </c>
      <c r="K1342" s="96"/>
      <c r="L1342" s="84">
        <v>210</v>
      </c>
      <c r="M1342" s="83">
        <f t="shared" si="66"/>
        <v>-44.444444444444443</v>
      </c>
      <c r="N1342" s="83">
        <f t="shared" si="67"/>
        <v>0</v>
      </c>
      <c r="O1342" s="84">
        <v>210</v>
      </c>
      <c r="P1342" s="83">
        <f t="shared" si="65"/>
        <v>16.666666666666664</v>
      </c>
      <c r="Q1342" s="83"/>
      <c r="R1342" s="550"/>
    </row>
    <row r="1343" spans="1:18" s="99" customFormat="1" x14ac:dyDescent="0.3">
      <c r="A1343" s="884"/>
      <c r="B1343" s="881"/>
      <c r="C1343" s="503" t="s">
        <v>2572</v>
      </c>
      <c r="D1343" s="503" t="s">
        <v>2573</v>
      </c>
      <c r="E1343" s="98">
        <v>140</v>
      </c>
      <c r="F1343" s="96">
        <v>210</v>
      </c>
      <c r="G1343" s="96">
        <v>300</v>
      </c>
      <c r="H1343" s="131">
        <v>1.9</v>
      </c>
      <c r="I1343" s="96">
        <v>266</v>
      </c>
      <c r="J1343" s="96">
        <v>210</v>
      </c>
      <c r="K1343" s="96"/>
      <c r="L1343" s="84">
        <v>210</v>
      </c>
      <c r="M1343" s="83">
        <f t="shared" si="66"/>
        <v>-21.052631578947366</v>
      </c>
      <c r="N1343" s="83">
        <f t="shared" si="67"/>
        <v>0</v>
      </c>
      <c r="O1343" s="84">
        <v>210</v>
      </c>
      <c r="P1343" s="83">
        <f t="shared" si="65"/>
        <v>50</v>
      </c>
      <c r="Q1343" s="83"/>
      <c r="R1343" s="550"/>
    </row>
    <row r="1344" spans="1:18" s="99" customFormat="1" x14ac:dyDescent="0.3">
      <c r="A1344" s="885"/>
      <c r="B1344" s="882"/>
      <c r="C1344" s="503" t="s">
        <v>2573</v>
      </c>
      <c r="D1344" s="503" t="s">
        <v>2574</v>
      </c>
      <c r="E1344" s="98">
        <v>150</v>
      </c>
      <c r="F1344" s="96">
        <v>140</v>
      </c>
      <c r="G1344" s="96">
        <v>200</v>
      </c>
      <c r="H1344" s="131">
        <v>4.3</v>
      </c>
      <c r="I1344" s="96">
        <v>645</v>
      </c>
      <c r="J1344" s="96">
        <v>150</v>
      </c>
      <c r="K1344" s="96"/>
      <c r="L1344" s="84">
        <v>150</v>
      </c>
      <c r="M1344" s="83">
        <f t="shared" si="66"/>
        <v>-76.744186046511629</v>
      </c>
      <c r="N1344" s="83">
        <f t="shared" si="67"/>
        <v>0</v>
      </c>
      <c r="O1344" s="84">
        <v>150</v>
      </c>
      <c r="P1344" s="83">
        <f t="shared" si="65"/>
        <v>0</v>
      </c>
      <c r="Q1344" s="83"/>
      <c r="R1344" s="550"/>
    </row>
    <row r="1345" spans="1:18" s="99" customFormat="1" x14ac:dyDescent="0.3">
      <c r="A1345" s="883">
        <v>5</v>
      </c>
      <c r="B1345" s="880" t="s">
        <v>2575</v>
      </c>
      <c r="C1345" s="503" t="s">
        <v>2576</v>
      </c>
      <c r="D1345" s="503" t="s">
        <v>2577</v>
      </c>
      <c r="E1345" s="98">
        <v>190</v>
      </c>
      <c r="F1345" s="96">
        <v>210</v>
      </c>
      <c r="G1345" s="96">
        <v>300</v>
      </c>
      <c r="H1345" s="131">
        <v>3.8</v>
      </c>
      <c r="I1345" s="96">
        <v>722</v>
      </c>
      <c r="J1345" s="96">
        <v>210</v>
      </c>
      <c r="K1345" s="96"/>
      <c r="L1345" s="84">
        <v>210</v>
      </c>
      <c r="M1345" s="83">
        <f t="shared" si="66"/>
        <v>-70.91412742382272</v>
      </c>
      <c r="N1345" s="83">
        <f t="shared" si="67"/>
        <v>0</v>
      </c>
      <c r="O1345" s="84">
        <v>210</v>
      </c>
      <c r="P1345" s="83">
        <f t="shared" si="65"/>
        <v>10.526315789473683</v>
      </c>
      <c r="Q1345" s="83"/>
      <c r="R1345" s="550"/>
    </row>
    <row r="1346" spans="1:18" s="99" customFormat="1" x14ac:dyDescent="0.3">
      <c r="A1346" s="885"/>
      <c r="B1346" s="882"/>
      <c r="C1346" s="503" t="s">
        <v>2577</v>
      </c>
      <c r="D1346" s="503" t="s">
        <v>2562</v>
      </c>
      <c r="E1346" s="98">
        <v>120</v>
      </c>
      <c r="F1346" s="96">
        <v>210</v>
      </c>
      <c r="G1346" s="96">
        <v>300</v>
      </c>
      <c r="H1346" s="131">
        <v>2</v>
      </c>
      <c r="I1346" s="96">
        <v>240</v>
      </c>
      <c r="J1346" s="96">
        <v>210</v>
      </c>
      <c r="K1346" s="96"/>
      <c r="L1346" s="84">
        <v>210</v>
      </c>
      <c r="M1346" s="83">
        <f t="shared" si="66"/>
        <v>-12.5</v>
      </c>
      <c r="N1346" s="83">
        <f t="shared" si="67"/>
        <v>0</v>
      </c>
      <c r="O1346" s="84">
        <v>210</v>
      </c>
      <c r="P1346" s="83">
        <f t="shared" si="65"/>
        <v>75</v>
      </c>
      <c r="Q1346" s="83"/>
      <c r="R1346" s="550"/>
    </row>
    <row r="1347" spans="1:18" s="99" customFormat="1" ht="22.5" customHeight="1" x14ac:dyDescent="0.3">
      <c r="A1347" s="500">
        <v>6</v>
      </c>
      <c r="B1347" s="503" t="s">
        <v>2578</v>
      </c>
      <c r="C1347" s="503" t="s">
        <v>2579</v>
      </c>
      <c r="D1347" s="503" t="s">
        <v>2580</v>
      </c>
      <c r="E1347" s="98">
        <v>180</v>
      </c>
      <c r="F1347" s="96">
        <v>210</v>
      </c>
      <c r="G1347" s="96">
        <v>300</v>
      </c>
      <c r="H1347" s="131">
        <v>3.1</v>
      </c>
      <c r="I1347" s="96">
        <v>558</v>
      </c>
      <c r="J1347" s="96">
        <v>210</v>
      </c>
      <c r="K1347" s="96"/>
      <c r="L1347" s="84">
        <v>210</v>
      </c>
      <c r="M1347" s="83">
        <f t="shared" si="66"/>
        <v>-62.365591397849464</v>
      </c>
      <c r="N1347" s="83">
        <f t="shared" si="67"/>
        <v>0</v>
      </c>
      <c r="O1347" s="84">
        <v>210</v>
      </c>
      <c r="P1347" s="83">
        <f t="shared" si="65"/>
        <v>16.666666666666664</v>
      </c>
      <c r="Q1347" s="83"/>
      <c r="R1347" s="550"/>
    </row>
    <row r="1348" spans="1:18" s="99" customFormat="1" ht="22.5" customHeight="1" x14ac:dyDescent="0.3">
      <c r="A1348" s="500">
        <v>7</v>
      </c>
      <c r="B1348" s="886" t="s">
        <v>2581</v>
      </c>
      <c r="C1348" s="890"/>
      <c r="D1348" s="887"/>
      <c r="E1348" s="98">
        <v>130</v>
      </c>
      <c r="F1348" s="96">
        <v>130</v>
      </c>
      <c r="G1348" s="96">
        <v>140</v>
      </c>
      <c r="H1348" s="131">
        <v>3.8</v>
      </c>
      <c r="I1348" s="96">
        <v>494</v>
      </c>
      <c r="J1348" s="96">
        <v>130</v>
      </c>
      <c r="K1348" s="96"/>
      <c r="L1348" s="84">
        <v>130</v>
      </c>
      <c r="M1348" s="83">
        <f t="shared" si="66"/>
        <v>-73.68421052631578</v>
      </c>
      <c r="N1348" s="83">
        <f t="shared" si="67"/>
        <v>0</v>
      </c>
      <c r="O1348" s="84">
        <v>130</v>
      </c>
      <c r="P1348" s="83">
        <f t="shared" si="65"/>
        <v>0</v>
      </c>
      <c r="Q1348" s="83"/>
      <c r="R1348" s="550"/>
    </row>
    <row r="1349" spans="1:18" s="99" customFormat="1" ht="22.5" customHeight="1" x14ac:dyDescent="0.3">
      <c r="A1349" s="500">
        <v>8</v>
      </c>
      <c r="B1349" s="886" t="s">
        <v>45</v>
      </c>
      <c r="C1349" s="890"/>
      <c r="D1349" s="887"/>
      <c r="E1349" s="98">
        <v>80</v>
      </c>
      <c r="F1349" s="98">
        <v>100</v>
      </c>
      <c r="G1349" s="96">
        <v>100</v>
      </c>
      <c r="H1349" s="131">
        <v>2.2000000000000002</v>
      </c>
      <c r="I1349" s="96">
        <v>176</v>
      </c>
      <c r="J1349" s="96">
        <v>100</v>
      </c>
      <c r="K1349" s="96"/>
      <c r="L1349" s="84">
        <v>100</v>
      </c>
      <c r="M1349" s="83">
        <f t="shared" si="66"/>
        <v>-43.18181818181818</v>
      </c>
      <c r="N1349" s="83">
        <f t="shared" si="67"/>
        <v>0</v>
      </c>
      <c r="O1349" s="84">
        <v>80</v>
      </c>
      <c r="P1349" s="83">
        <f t="shared" si="65"/>
        <v>0</v>
      </c>
      <c r="Q1349" s="83"/>
      <c r="R1349" s="550"/>
    </row>
    <row r="1350" spans="1:18" s="99" customFormat="1" ht="28.5" customHeight="1" x14ac:dyDescent="0.3">
      <c r="A1350" s="504" t="s">
        <v>2582</v>
      </c>
      <c r="B1350" s="517" t="s">
        <v>2583</v>
      </c>
      <c r="C1350" s="517"/>
      <c r="D1350" s="517"/>
      <c r="E1350" s="192"/>
      <c r="F1350" s="192"/>
      <c r="G1350" s="470"/>
      <c r="H1350" s="458"/>
      <c r="I1350" s="96"/>
      <c r="J1350" s="96"/>
      <c r="K1350" s="96"/>
      <c r="L1350" s="84"/>
      <c r="M1350" s="83"/>
      <c r="N1350" s="83"/>
      <c r="O1350" s="84"/>
      <c r="P1350" s="83"/>
      <c r="Q1350" s="83"/>
      <c r="R1350" s="550"/>
    </row>
    <row r="1351" spans="1:18" s="99" customFormat="1" ht="37.5" x14ac:dyDescent="0.3">
      <c r="A1351" s="883">
        <v>1</v>
      </c>
      <c r="B1351" s="880" t="s">
        <v>2584</v>
      </c>
      <c r="C1351" s="503" t="s">
        <v>2585</v>
      </c>
      <c r="D1351" s="503" t="s">
        <v>2586</v>
      </c>
      <c r="E1351" s="98">
        <v>340</v>
      </c>
      <c r="F1351" s="164">
        <v>600</v>
      </c>
      <c r="G1351" s="96">
        <v>1000</v>
      </c>
      <c r="H1351" s="131">
        <v>1.2</v>
      </c>
      <c r="I1351" s="96">
        <v>408</v>
      </c>
      <c r="J1351" s="96">
        <v>600</v>
      </c>
      <c r="K1351" s="96"/>
      <c r="L1351" s="84">
        <v>600</v>
      </c>
      <c r="M1351" s="83">
        <f t="shared" si="66"/>
        <v>47.058823529411761</v>
      </c>
      <c r="N1351" s="83">
        <f t="shared" si="67"/>
        <v>0</v>
      </c>
      <c r="O1351" s="84">
        <v>600</v>
      </c>
      <c r="P1351" s="83">
        <f t="shared" si="65"/>
        <v>76.470588235294116</v>
      </c>
      <c r="Q1351" s="83"/>
      <c r="R1351" s="550"/>
    </row>
    <row r="1352" spans="1:18" s="461" customFormat="1" ht="37.5" x14ac:dyDescent="0.3">
      <c r="A1352" s="884"/>
      <c r="B1352" s="881"/>
      <c r="C1352" s="521" t="s">
        <v>2586</v>
      </c>
      <c r="D1352" s="521" t="s">
        <v>2587</v>
      </c>
      <c r="E1352" s="92">
        <v>600</v>
      </c>
      <c r="F1352" s="358">
        <v>1000</v>
      </c>
      <c r="G1352" s="190">
        <v>2750</v>
      </c>
      <c r="H1352" s="351">
        <v>1</v>
      </c>
      <c r="I1352" s="190">
        <v>600</v>
      </c>
      <c r="J1352" s="96">
        <v>1200</v>
      </c>
      <c r="K1352" s="96"/>
      <c r="L1352" s="84">
        <v>1000</v>
      </c>
      <c r="M1352" s="83">
        <f t="shared" si="66"/>
        <v>66.666666666666657</v>
      </c>
      <c r="N1352" s="83">
        <f t="shared" si="67"/>
        <v>-16.666666666666664</v>
      </c>
      <c r="O1352" s="84">
        <v>1000</v>
      </c>
      <c r="P1352" s="83">
        <f t="shared" si="65"/>
        <v>66.666666666666657</v>
      </c>
      <c r="Q1352" s="83"/>
      <c r="R1352" s="550"/>
    </row>
    <row r="1353" spans="1:18" s="99" customFormat="1" x14ac:dyDescent="0.3">
      <c r="A1353" s="884"/>
      <c r="B1353" s="881"/>
      <c r="C1353" s="503" t="s">
        <v>2587</v>
      </c>
      <c r="D1353" s="503" t="s">
        <v>2588</v>
      </c>
      <c r="E1353" s="98">
        <v>410</v>
      </c>
      <c r="F1353" s="164">
        <v>700</v>
      </c>
      <c r="G1353" s="96">
        <v>1600</v>
      </c>
      <c r="H1353" s="131">
        <v>1</v>
      </c>
      <c r="I1353" s="96">
        <v>410</v>
      </c>
      <c r="J1353" s="96">
        <v>800</v>
      </c>
      <c r="K1353" s="96"/>
      <c r="L1353" s="84">
        <v>600</v>
      </c>
      <c r="M1353" s="83">
        <f t="shared" si="66"/>
        <v>46.341463414634148</v>
      </c>
      <c r="N1353" s="83">
        <f t="shared" si="67"/>
        <v>-25</v>
      </c>
      <c r="O1353" s="84">
        <v>600</v>
      </c>
      <c r="P1353" s="83">
        <f t="shared" si="65"/>
        <v>46.341463414634148</v>
      </c>
      <c r="Q1353" s="83"/>
      <c r="R1353" s="550"/>
    </row>
    <row r="1354" spans="1:18" s="99" customFormat="1" x14ac:dyDescent="0.3">
      <c r="A1354" s="885"/>
      <c r="B1354" s="882"/>
      <c r="C1354" s="503" t="s">
        <v>2588</v>
      </c>
      <c r="D1354" s="503" t="s">
        <v>2589</v>
      </c>
      <c r="E1354" s="98">
        <v>270</v>
      </c>
      <c r="F1354" s="164">
        <v>400</v>
      </c>
      <c r="G1354" s="96">
        <v>625</v>
      </c>
      <c r="H1354" s="131">
        <v>1.1000000000000001</v>
      </c>
      <c r="I1354" s="96">
        <v>297</v>
      </c>
      <c r="J1354" s="96">
        <v>400</v>
      </c>
      <c r="K1354" s="96"/>
      <c r="L1354" s="84">
        <v>400</v>
      </c>
      <c r="M1354" s="83">
        <f t="shared" si="66"/>
        <v>34.680134680134678</v>
      </c>
      <c r="N1354" s="83">
        <f t="shared" si="67"/>
        <v>0</v>
      </c>
      <c r="O1354" s="84">
        <v>400</v>
      </c>
      <c r="P1354" s="83">
        <f t="shared" si="65"/>
        <v>48.148148148148145</v>
      </c>
      <c r="Q1354" s="83"/>
      <c r="R1354" s="550"/>
    </row>
    <row r="1355" spans="1:18" s="99" customFormat="1" ht="37.5" customHeight="1" x14ac:dyDescent="0.3">
      <c r="A1355" s="883">
        <v>2</v>
      </c>
      <c r="B1355" s="880" t="s">
        <v>2590</v>
      </c>
      <c r="C1355" s="503" t="s">
        <v>2591</v>
      </c>
      <c r="D1355" s="503" t="s">
        <v>2592</v>
      </c>
      <c r="E1355" s="98">
        <v>230</v>
      </c>
      <c r="F1355" s="164">
        <v>500</v>
      </c>
      <c r="G1355" s="96">
        <v>875</v>
      </c>
      <c r="H1355" s="131">
        <v>1.1000000000000001</v>
      </c>
      <c r="I1355" s="96">
        <v>253.00000000000003</v>
      </c>
      <c r="J1355" s="96">
        <v>530</v>
      </c>
      <c r="K1355" s="96"/>
      <c r="L1355" s="84">
        <v>400</v>
      </c>
      <c r="M1355" s="83">
        <f t="shared" si="66"/>
        <v>58.102766798418962</v>
      </c>
      <c r="N1355" s="83">
        <f t="shared" si="67"/>
        <v>-24.528301886792452</v>
      </c>
      <c r="O1355" s="84">
        <v>400</v>
      </c>
      <c r="P1355" s="83">
        <f t="shared" si="65"/>
        <v>73.91304347826086</v>
      </c>
      <c r="Q1355" s="83"/>
      <c r="R1355" s="550"/>
    </row>
    <row r="1356" spans="1:18" s="99" customFormat="1" x14ac:dyDescent="0.3">
      <c r="A1356" s="885"/>
      <c r="B1356" s="882"/>
      <c r="C1356" s="503" t="s">
        <v>2592</v>
      </c>
      <c r="D1356" s="503" t="s">
        <v>2593</v>
      </c>
      <c r="E1356" s="98">
        <v>110</v>
      </c>
      <c r="F1356" s="164">
        <v>350</v>
      </c>
      <c r="G1356" s="96">
        <v>500</v>
      </c>
      <c r="H1356" s="131">
        <v>1.9</v>
      </c>
      <c r="I1356" s="96">
        <v>209</v>
      </c>
      <c r="J1356" s="96">
        <v>350</v>
      </c>
      <c r="K1356" s="96"/>
      <c r="L1356" s="84">
        <v>250</v>
      </c>
      <c r="M1356" s="83">
        <f t="shared" si="66"/>
        <v>19.617224880382775</v>
      </c>
      <c r="N1356" s="83">
        <f t="shared" si="67"/>
        <v>-28.571428571428569</v>
      </c>
      <c r="O1356" s="84">
        <v>250</v>
      </c>
      <c r="P1356" s="83">
        <f t="shared" ref="P1356:P1419" si="68">(O1356-E1356)/E1356*100</f>
        <v>127.27272727272727</v>
      </c>
      <c r="Q1356" s="83"/>
      <c r="R1356" s="550"/>
    </row>
    <row r="1357" spans="1:18" s="99" customFormat="1" ht="93.75" x14ac:dyDescent="0.3">
      <c r="A1357" s="500">
        <v>3</v>
      </c>
      <c r="B1357" s="503" t="s">
        <v>2594</v>
      </c>
      <c r="C1357" s="503" t="s">
        <v>2585</v>
      </c>
      <c r="D1357" s="503" t="s">
        <v>2595</v>
      </c>
      <c r="E1357" s="98">
        <v>100</v>
      </c>
      <c r="F1357" s="164">
        <v>170</v>
      </c>
      <c r="G1357" s="96">
        <v>300</v>
      </c>
      <c r="H1357" s="131">
        <v>3.7</v>
      </c>
      <c r="I1357" s="96">
        <v>370</v>
      </c>
      <c r="J1357" s="96">
        <v>180</v>
      </c>
      <c r="K1357" s="96"/>
      <c r="L1357" s="84">
        <v>180</v>
      </c>
      <c r="M1357" s="83">
        <f t="shared" si="66"/>
        <v>-51.351351351351347</v>
      </c>
      <c r="N1357" s="83">
        <f t="shared" si="67"/>
        <v>0</v>
      </c>
      <c r="O1357" s="84">
        <v>180</v>
      </c>
      <c r="P1357" s="83">
        <f t="shared" si="68"/>
        <v>80</v>
      </c>
      <c r="Q1357" s="83"/>
      <c r="R1357" s="550"/>
    </row>
    <row r="1358" spans="1:18" s="99" customFormat="1" ht="18.75" customHeight="1" x14ac:dyDescent="0.3">
      <c r="A1358" s="883">
        <v>4</v>
      </c>
      <c r="B1358" s="880" t="s">
        <v>2596</v>
      </c>
      <c r="C1358" s="503" t="s">
        <v>2592</v>
      </c>
      <c r="D1358" s="503" t="s">
        <v>2597</v>
      </c>
      <c r="E1358" s="98">
        <v>170</v>
      </c>
      <c r="F1358" s="164">
        <v>250</v>
      </c>
      <c r="G1358" s="96">
        <v>625</v>
      </c>
      <c r="H1358" s="131">
        <v>1.1000000000000001</v>
      </c>
      <c r="I1358" s="96">
        <v>187.00000000000003</v>
      </c>
      <c r="J1358" s="96">
        <v>380</v>
      </c>
      <c r="K1358" s="96"/>
      <c r="L1358" s="84">
        <v>380</v>
      </c>
      <c r="M1358" s="83">
        <f t="shared" si="66"/>
        <v>103.20855614973259</v>
      </c>
      <c r="N1358" s="83">
        <f t="shared" si="67"/>
        <v>0</v>
      </c>
      <c r="O1358" s="84">
        <v>380</v>
      </c>
      <c r="P1358" s="83">
        <f t="shared" si="68"/>
        <v>123.52941176470588</v>
      </c>
      <c r="Q1358" s="83"/>
      <c r="R1358" s="550"/>
    </row>
    <row r="1359" spans="1:18" s="99" customFormat="1" x14ac:dyDescent="0.3">
      <c r="A1359" s="885"/>
      <c r="B1359" s="882"/>
      <c r="C1359" s="503" t="s">
        <v>2597</v>
      </c>
      <c r="D1359" s="503" t="s">
        <v>2598</v>
      </c>
      <c r="E1359" s="98">
        <v>140</v>
      </c>
      <c r="F1359" s="164">
        <v>250</v>
      </c>
      <c r="G1359" s="96">
        <v>500</v>
      </c>
      <c r="H1359" s="131">
        <v>2.1</v>
      </c>
      <c r="I1359" s="96">
        <v>294</v>
      </c>
      <c r="J1359" s="96">
        <v>300</v>
      </c>
      <c r="K1359" s="96"/>
      <c r="L1359" s="84">
        <v>300</v>
      </c>
      <c r="M1359" s="83">
        <f t="shared" si="66"/>
        <v>2.0408163265306123</v>
      </c>
      <c r="N1359" s="83">
        <f t="shared" si="67"/>
        <v>0</v>
      </c>
      <c r="O1359" s="84">
        <v>300</v>
      </c>
      <c r="P1359" s="83">
        <f t="shared" si="68"/>
        <v>114.28571428571428</v>
      </c>
      <c r="Q1359" s="83"/>
      <c r="R1359" s="550"/>
    </row>
    <row r="1360" spans="1:18" s="99" customFormat="1" ht="24" customHeight="1" x14ac:dyDescent="0.3">
      <c r="A1360" s="500">
        <v>5</v>
      </c>
      <c r="B1360" s="503" t="s">
        <v>2599</v>
      </c>
      <c r="C1360" s="503" t="s">
        <v>2600</v>
      </c>
      <c r="D1360" s="503" t="s">
        <v>2601</v>
      </c>
      <c r="E1360" s="98">
        <v>220</v>
      </c>
      <c r="F1360" s="164">
        <v>400</v>
      </c>
      <c r="G1360" s="96">
        <v>750</v>
      </c>
      <c r="H1360" s="131">
        <v>2.2999999999999998</v>
      </c>
      <c r="I1360" s="96">
        <v>505.99999999999994</v>
      </c>
      <c r="J1360" s="96">
        <v>450</v>
      </c>
      <c r="K1360" s="96"/>
      <c r="L1360" s="84">
        <v>400</v>
      </c>
      <c r="M1360" s="83">
        <f t="shared" si="66"/>
        <v>-20.948616600790505</v>
      </c>
      <c r="N1360" s="83">
        <f t="shared" si="67"/>
        <v>-11.111111111111111</v>
      </c>
      <c r="O1360" s="84">
        <v>400</v>
      </c>
      <c r="P1360" s="83">
        <f t="shared" si="68"/>
        <v>81.818181818181827</v>
      </c>
      <c r="Q1360" s="83"/>
      <c r="R1360" s="550"/>
    </row>
    <row r="1361" spans="1:18" s="99" customFormat="1" ht="24" customHeight="1" x14ac:dyDescent="0.3">
      <c r="A1361" s="500">
        <v>6</v>
      </c>
      <c r="B1361" s="503" t="s">
        <v>2602</v>
      </c>
      <c r="C1361" s="503" t="s">
        <v>2588</v>
      </c>
      <c r="D1361" s="503" t="s">
        <v>2598</v>
      </c>
      <c r="E1361" s="98">
        <v>150</v>
      </c>
      <c r="F1361" s="164">
        <v>300</v>
      </c>
      <c r="G1361" s="96">
        <v>500</v>
      </c>
      <c r="H1361" s="131">
        <v>1.3</v>
      </c>
      <c r="I1361" s="96">
        <v>195</v>
      </c>
      <c r="J1361" s="96">
        <v>300</v>
      </c>
      <c r="K1361" s="96"/>
      <c r="L1361" s="84">
        <v>300</v>
      </c>
      <c r="M1361" s="83">
        <f t="shared" si="66"/>
        <v>53.846153846153847</v>
      </c>
      <c r="N1361" s="83">
        <f t="shared" si="67"/>
        <v>0</v>
      </c>
      <c r="O1361" s="84">
        <v>300</v>
      </c>
      <c r="P1361" s="83">
        <f t="shared" si="68"/>
        <v>100</v>
      </c>
      <c r="Q1361" s="83"/>
      <c r="R1361" s="550"/>
    </row>
    <row r="1362" spans="1:18" s="99" customFormat="1" x14ac:dyDescent="0.3">
      <c r="A1362" s="500"/>
      <c r="B1362" s="503"/>
      <c r="C1362" s="503" t="s">
        <v>2598</v>
      </c>
      <c r="D1362" s="503" t="s">
        <v>2603</v>
      </c>
      <c r="E1362" s="98">
        <v>120</v>
      </c>
      <c r="F1362" s="164">
        <v>250</v>
      </c>
      <c r="G1362" s="96">
        <v>375</v>
      </c>
      <c r="H1362" s="131">
        <v>2.2999999999999998</v>
      </c>
      <c r="I1362" s="96">
        <v>276</v>
      </c>
      <c r="J1362" s="96">
        <v>250</v>
      </c>
      <c r="K1362" s="96"/>
      <c r="L1362" s="84">
        <v>250</v>
      </c>
      <c r="M1362" s="83">
        <f t="shared" ref="M1362:M1425" si="69">(L1362-I1362)/I1362*100</f>
        <v>-9.4202898550724647</v>
      </c>
      <c r="N1362" s="83">
        <f t="shared" si="67"/>
        <v>0</v>
      </c>
      <c r="O1362" s="84">
        <v>250</v>
      </c>
      <c r="P1362" s="83">
        <f t="shared" si="68"/>
        <v>108.33333333333333</v>
      </c>
      <c r="Q1362" s="83"/>
      <c r="R1362" s="550"/>
    </row>
    <row r="1363" spans="1:18" s="99" customFormat="1" ht="56.25" x14ac:dyDescent="0.3">
      <c r="A1363" s="500">
        <v>7</v>
      </c>
      <c r="B1363" s="503" t="s">
        <v>2604</v>
      </c>
      <c r="C1363" s="503" t="s">
        <v>2605</v>
      </c>
      <c r="D1363" s="503" t="s">
        <v>2606</v>
      </c>
      <c r="E1363" s="98">
        <v>130</v>
      </c>
      <c r="F1363" s="164">
        <v>230</v>
      </c>
      <c r="G1363" s="96">
        <v>375</v>
      </c>
      <c r="H1363" s="131">
        <v>1.7</v>
      </c>
      <c r="I1363" s="96">
        <v>221</v>
      </c>
      <c r="J1363" s="96">
        <v>230</v>
      </c>
      <c r="K1363" s="96"/>
      <c r="L1363" s="84">
        <v>230</v>
      </c>
      <c r="M1363" s="83">
        <f t="shared" si="69"/>
        <v>4.0723981900452486</v>
      </c>
      <c r="N1363" s="83">
        <f t="shared" ref="N1363:N1426" si="70">(L1363-J1363)/J1363*100</f>
        <v>0</v>
      </c>
      <c r="O1363" s="84">
        <v>230</v>
      </c>
      <c r="P1363" s="83">
        <f t="shared" si="68"/>
        <v>76.923076923076934</v>
      </c>
      <c r="Q1363" s="83"/>
      <c r="R1363" s="550"/>
    </row>
    <row r="1364" spans="1:18" s="99" customFormat="1" ht="37.5" x14ac:dyDescent="0.3">
      <c r="A1364" s="500">
        <v>8</v>
      </c>
      <c r="B1364" s="503" t="s">
        <v>2607</v>
      </c>
      <c r="C1364" s="503" t="s">
        <v>2608</v>
      </c>
      <c r="D1364" s="503" t="s">
        <v>2609</v>
      </c>
      <c r="E1364" s="98">
        <v>150</v>
      </c>
      <c r="F1364" s="96">
        <v>170</v>
      </c>
      <c r="G1364" s="96">
        <v>250</v>
      </c>
      <c r="H1364" s="131">
        <v>2.1</v>
      </c>
      <c r="I1364" s="96">
        <v>315</v>
      </c>
      <c r="J1364" s="96">
        <v>170</v>
      </c>
      <c r="K1364" s="96"/>
      <c r="L1364" s="84">
        <v>170</v>
      </c>
      <c r="M1364" s="83">
        <f t="shared" si="69"/>
        <v>-46.031746031746032</v>
      </c>
      <c r="N1364" s="83">
        <f t="shared" si="70"/>
        <v>0</v>
      </c>
      <c r="O1364" s="84">
        <v>170</v>
      </c>
      <c r="P1364" s="83">
        <f t="shared" si="68"/>
        <v>13.333333333333334</v>
      </c>
      <c r="Q1364" s="83"/>
      <c r="R1364" s="550"/>
    </row>
    <row r="1365" spans="1:18" s="99" customFormat="1" ht="26.25" customHeight="1" x14ac:dyDescent="0.3">
      <c r="A1365" s="500">
        <v>9</v>
      </c>
      <c r="B1365" s="503" t="s">
        <v>2610</v>
      </c>
      <c r="C1365" s="503" t="s">
        <v>2611</v>
      </c>
      <c r="D1365" s="503" t="s">
        <v>2612</v>
      </c>
      <c r="E1365" s="98">
        <v>100</v>
      </c>
      <c r="F1365" s="96">
        <v>180</v>
      </c>
      <c r="G1365" s="96">
        <v>250</v>
      </c>
      <c r="H1365" s="131">
        <v>1.6</v>
      </c>
      <c r="I1365" s="96">
        <v>160</v>
      </c>
      <c r="J1365" s="96">
        <v>180</v>
      </c>
      <c r="K1365" s="96"/>
      <c r="L1365" s="84">
        <v>180</v>
      </c>
      <c r="M1365" s="83">
        <f t="shared" si="69"/>
        <v>12.5</v>
      </c>
      <c r="N1365" s="83">
        <f t="shared" si="70"/>
        <v>0</v>
      </c>
      <c r="O1365" s="84">
        <v>180</v>
      </c>
      <c r="P1365" s="83">
        <f t="shared" si="68"/>
        <v>80</v>
      </c>
      <c r="Q1365" s="83"/>
      <c r="R1365" s="550"/>
    </row>
    <row r="1366" spans="1:18" s="99" customFormat="1" ht="26.25" customHeight="1" x14ac:dyDescent="0.3">
      <c r="A1366" s="500"/>
      <c r="B1366" s="503"/>
      <c r="C1366" s="503" t="s">
        <v>2612</v>
      </c>
      <c r="D1366" s="503" t="s">
        <v>2613</v>
      </c>
      <c r="E1366" s="98">
        <v>100</v>
      </c>
      <c r="F1366" s="96">
        <v>140</v>
      </c>
      <c r="G1366" s="96">
        <v>200</v>
      </c>
      <c r="H1366" s="131">
        <v>2.7</v>
      </c>
      <c r="I1366" s="96">
        <v>270</v>
      </c>
      <c r="J1366" s="96">
        <v>140</v>
      </c>
      <c r="K1366" s="96"/>
      <c r="L1366" s="84">
        <v>140</v>
      </c>
      <c r="M1366" s="83">
        <f t="shared" si="69"/>
        <v>-48.148148148148145</v>
      </c>
      <c r="N1366" s="83">
        <f t="shared" si="70"/>
        <v>0</v>
      </c>
      <c r="O1366" s="84">
        <v>140</v>
      </c>
      <c r="P1366" s="83">
        <f t="shared" si="68"/>
        <v>40</v>
      </c>
      <c r="Q1366" s="83"/>
      <c r="R1366" s="550"/>
    </row>
    <row r="1367" spans="1:18" s="99" customFormat="1" ht="37.5" x14ac:dyDescent="0.3">
      <c r="A1367" s="500">
        <v>10</v>
      </c>
      <c r="B1367" s="503" t="s">
        <v>2614</v>
      </c>
      <c r="C1367" s="503" t="s">
        <v>2615</v>
      </c>
      <c r="D1367" s="503" t="s">
        <v>2616</v>
      </c>
      <c r="E1367" s="98">
        <v>220</v>
      </c>
      <c r="F1367" s="96">
        <v>700</v>
      </c>
      <c r="G1367" s="96">
        <v>1000</v>
      </c>
      <c r="H1367" s="131">
        <v>2.1</v>
      </c>
      <c r="I1367" s="96">
        <v>462</v>
      </c>
      <c r="J1367" s="96">
        <v>700</v>
      </c>
      <c r="K1367" s="96"/>
      <c r="L1367" s="84">
        <v>500</v>
      </c>
      <c r="M1367" s="83">
        <f t="shared" si="69"/>
        <v>8.2251082251082259</v>
      </c>
      <c r="N1367" s="83">
        <f t="shared" si="70"/>
        <v>-28.571428571428569</v>
      </c>
      <c r="O1367" s="84">
        <v>500</v>
      </c>
      <c r="P1367" s="83">
        <f t="shared" si="68"/>
        <v>127.27272727272727</v>
      </c>
      <c r="Q1367" s="83"/>
      <c r="R1367" s="550"/>
    </row>
    <row r="1368" spans="1:18" s="99" customFormat="1" x14ac:dyDescent="0.3">
      <c r="A1368" s="500"/>
      <c r="B1368" s="503"/>
      <c r="C1368" s="503" t="s">
        <v>2616</v>
      </c>
      <c r="D1368" s="503" t="s">
        <v>2617</v>
      </c>
      <c r="E1368" s="98">
        <v>130</v>
      </c>
      <c r="F1368" s="96">
        <v>350</v>
      </c>
      <c r="G1368" s="96">
        <v>500</v>
      </c>
      <c r="H1368" s="131">
        <v>1.5</v>
      </c>
      <c r="I1368" s="96">
        <v>195</v>
      </c>
      <c r="J1368" s="96">
        <v>350</v>
      </c>
      <c r="K1368" s="96"/>
      <c r="L1368" s="84">
        <v>350</v>
      </c>
      <c r="M1368" s="83">
        <f t="shared" si="69"/>
        <v>79.487179487179489</v>
      </c>
      <c r="N1368" s="83">
        <f t="shared" si="70"/>
        <v>0</v>
      </c>
      <c r="O1368" s="84">
        <v>350</v>
      </c>
      <c r="P1368" s="83">
        <f t="shared" si="68"/>
        <v>169.23076923076923</v>
      </c>
      <c r="Q1368" s="83"/>
      <c r="R1368" s="550"/>
    </row>
    <row r="1369" spans="1:18" s="99" customFormat="1" x14ac:dyDescent="0.3">
      <c r="A1369" s="500">
        <v>11</v>
      </c>
      <c r="B1369" s="503"/>
      <c r="C1369" s="503" t="s">
        <v>2618</v>
      </c>
      <c r="D1369" s="503" t="s">
        <v>2619</v>
      </c>
      <c r="E1369" s="98">
        <v>130</v>
      </c>
      <c r="F1369" s="96">
        <v>260</v>
      </c>
      <c r="G1369" s="96">
        <v>375</v>
      </c>
      <c r="H1369" s="131">
        <v>2.2000000000000002</v>
      </c>
      <c r="I1369" s="96">
        <v>286</v>
      </c>
      <c r="J1369" s="96">
        <v>260</v>
      </c>
      <c r="K1369" s="96"/>
      <c r="L1369" s="84">
        <v>260</v>
      </c>
      <c r="M1369" s="83">
        <f t="shared" si="69"/>
        <v>-9.0909090909090917</v>
      </c>
      <c r="N1369" s="83">
        <f t="shared" si="70"/>
        <v>0</v>
      </c>
      <c r="O1369" s="84">
        <v>260</v>
      </c>
      <c r="P1369" s="83">
        <f t="shared" si="68"/>
        <v>100</v>
      </c>
      <c r="Q1369" s="83"/>
      <c r="R1369" s="550"/>
    </row>
    <row r="1370" spans="1:18" s="99" customFormat="1" x14ac:dyDescent="0.3">
      <c r="A1370" s="500">
        <v>12</v>
      </c>
      <c r="B1370" s="902" t="s">
        <v>2581</v>
      </c>
      <c r="C1370" s="903"/>
      <c r="D1370" s="904"/>
      <c r="E1370" s="98">
        <v>90</v>
      </c>
      <c r="F1370" s="96">
        <v>150</v>
      </c>
      <c r="G1370" s="96">
        <v>250</v>
      </c>
      <c r="H1370" s="131">
        <v>2.2000000000000002</v>
      </c>
      <c r="I1370" s="96">
        <v>198.00000000000003</v>
      </c>
      <c r="J1370" s="96">
        <v>150</v>
      </c>
      <c r="K1370" s="96"/>
      <c r="L1370" s="84">
        <v>150</v>
      </c>
      <c r="M1370" s="83">
        <f t="shared" si="69"/>
        <v>-24.242424242424253</v>
      </c>
      <c r="N1370" s="83">
        <f t="shared" si="70"/>
        <v>0</v>
      </c>
      <c r="O1370" s="84">
        <v>150</v>
      </c>
      <c r="P1370" s="83">
        <f t="shared" si="68"/>
        <v>66.666666666666657</v>
      </c>
      <c r="Q1370" s="83"/>
      <c r="R1370" s="550"/>
    </row>
    <row r="1371" spans="1:18" s="99" customFormat="1" x14ac:dyDescent="0.3">
      <c r="A1371" s="500">
        <v>13</v>
      </c>
      <c r="B1371" s="902" t="s">
        <v>2620</v>
      </c>
      <c r="C1371" s="903"/>
      <c r="D1371" s="904"/>
      <c r="E1371" s="98">
        <v>90</v>
      </c>
      <c r="F1371" s="96">
        <v>180</v>
      </c>
      <c r="G1371" s="96">
        <v>250</v>
      </c>
      <c r="H1371" s="131">
        <v>3.3</v>
      </c>
      <c r="I1371" s="96">
        <v>297</v>
      </c>
      <c r="J1371" s="96">
        <v>180</v>
      </c>
      <c r="K1371" s="96"/>
      <c r="L1371" s="84">
        <v>150</v>
      </c>
      <c r="M1371" s="83">
        <f t="shared" si="69"/>
        <v>-49.494949494949495</v>
      </c>
      <c r="N1371" s="83">
        <f t="shared" si="70"/>
        <v>-16.666666666666664</v>
      </c>
      <c r="O1371" s="84">
        <v>150</v>
      </c>
      <c r="P1371" s="83">
        <f t="shared" si="68"/>
        <v>66.666666666666657</v>
      </c>
      <c r="Q1371" s="83"/>
      <c r="R1371" s="550"/>
    </row>
    <row r="1372" spans="1:18" s="99" customFormat="1" x14ac:dyDescent="0.3">
      <c r="A1372" s="500">
        <v>14</v>
      </c>
      <c r="B1372" s="902" t="s">
        <v>2621</v>
      </c>
      <c r="C1372" s="903"/>
      <c r="D1372" s="904"/>
      <c r="E1372" s="98">
        <v>90</v>
      </c>
      <c r="F1372" s="96">
        <v>180</v>
      </c>
      <c r="G1372" s="96">
        <v>250</v>
      </c>
      <c r="H1372" s="131">
        <v>3.1</v>
      </c>
      <c r="I1372" s="96">
        <v>279</v>
      </c>
      <c r="J1372" s="96">
        <v>180</v>
      </c>
      <c r="K1372" s="96"/>
      <c r="L1372" s="84">
        <v>150</v>
      </c>
      <c r="M1372" s="83">
        <f t="shared" si="69"/>
        <v>-46.236559139784944</v>
      </c>
      <c r="N1372" s="83">
        <f t="shared" si="70"/>
        <v>-16.666666666666664</v>
      </c>
      <c r="O1372" s="84">
        <v>150</v>
      </c>
      <c r="P1372" s="83">
        <f t="shared" si="68"/>
        <v>66.666666666666657</v>
      </c>
      <c r="Q1372" s="83"/>
      <c r="R1372" s="550"/>
    </row>
    <row r="1373" spans="1:18" s="99" customFormat="1" x14ac:dyDescent="0.3">
      <c r="A1373" s="500">
        <v>15</v>
      </c>
      <c r="B1373" s="902" t="s">
        <v>45</v>
      </c>
      <c r="C1373" s="903"/>
      <c r="D1373" s="904"/>
      <c r="E1373" s="98">
        <v>60</v>
      </c>
      <c r="F1373" s="96">
        <v>100</v>
      </c>
      <c r="G1373" s="96">
        <v>150</v>
      </c>
      <c r="H1373" s="131">
        <v>1.5</v>
      </c>
      <c r="I1373" s="96">
        <v>90</v>
      </c>
      <c r="J1373" s="96">
        <v>100</v>
      </c>
      <c r="K1373" s="96"/>
      <c r="L1373" s="84">
        <v>100</v>
      </c>
      <c r="M1373" s="83">
        <f t="shared" si="69"/>
        <v>11.111111111111111</v>
      </c>
      <c r="N1373" s="83">
        <f t="shared" si="70"/>
        <v>0</v>
      </c>
      <c r="O1373" s="84">
        <v>60</v>
      </c>
      <c r="P1373" s="83">
        <f t="shared" si="68"/>
        <v>0</v>
      </c>
      <c r="Q1373" s="83"/>
      <c r="R1373" s="550"/>
    </row>
    <row r="1374" spans="1:18" s="99" customFormat="1" x14ac:dyDescent="0.3">
      <c r="A1374" s="504" t="s">
        <v>2622</v>
      </c>
      <c r="B1374" s="517" t="s">
        <v>2623</v>
      </c>
      <c r="C1374" s="503"/>
      <c r="D1374" s="503"/>
      <c r="E1374" s="98"/>
      <c r="F1374" s="98"/>
      <c r="G1374" s="463"/>
      <c r="H1374" s="348"/>
      <c r="I1374" s="96"/>
      <c r="J1374" s="96"/>
      <c r="K1374" s="96"/>
      <c r="L1374" s="84"/>
      <c r="M1374" s="83"/>
      <c r="N1374" s="83"/>
      <c r="O1374" s="84"/>
      <c r="P1374" s="83"/>
      <c r="Q1374" s="83"/>
      <c r="R1374" s="550"/>
    </row>
    <row r="1375" spans="1:18" s="99" customFormat="1" ht="37.5" x14ac:dyDescent="0.3">
      <c r="A1375" s="883">
        <v>1</v>
      </c>
      <c r="B1375" s="905" t="s">
        <v>2584</v>
      </c>
      <c r="C1375" s="503" t="s">
        <v>2624</v>
      </c>
      <c r="D1375" s="503"/>
      <c r="E1375" s="98">
        <v>600</v>
      </c>
      <c r="F1375" s="164">
        <v>1000</v>
      </c>
      <c r="G1375" s="96">
        <v>5000</v>
      </c>
      <c r="H1375" s="348">
        <v>2.4</v>
      </c>
      <c r="I1375" s="96">
        <v>1440</v>
      </c>
      <c r="J1375" s="96">
        <v>1000</v>
      </c>
      <c r="K1375" s="96"/>
      <c r="L1375" s="84">
        <v>800</v>
      </c>
      <c r="M1375" s="83">
        <f t="shared" si="69"/>
        <v>-44.444444444444443</v>
      </c>
      <c r="N1375" s="83">
        <f t="shared" si="70"/>
        <v>-20</v>
      </c>
      <c r="O1375" s="84">
        <v>800</v>
      </c>
      <c r="P1375" s="83">
        <f t="shared" si="68"/>
        <v>33.333333333333329</v>
      </c>
      <c r="Q1375" s="83"/>
      <c r="R1375" s="550"/>
    </row>
    <row r="1376" spans="1:18" s="99" customFormat="1" x14ac:dyDescent="0.3">
      <c r="A1376" s="884"/>
      <c r="B1376" s="906"/>
      <c r="C1376" s="503" t="s">
        <v>2625</v>
      </c>
      <c r="D1376" s="503" t="s">
        <v>2626</v>
      </c>
      <c r="E1376" s="98">
        <v>350</v>
      </c>
      <c r="F1376" s="164">
        <v>700</v>
      </c>
      <c r="G1376" s="96">
        <v>1000</v>
      </c>
      <c r="H1376" s="348">
        <v>1.9</v>
      </c>
      <c r="I1376" s="96">
        <v>665</v>
      </c>
      <c r="J1376" s="96">
        <v>700</v>
      </c>
      <c r="K1376" s="96"/>
      <c r="L1376" s="84">
        <v>500</v>
      </c>
      <c r="M1376" s="83">
        <f t="shared" si="69"/>
        <v>-24.81203007518797</v>
      </c>
      <c r="N1376" s="83">
        <f t="shared" si="70"/>
        <v>-28.571428571428569</v>
      </c>
      <c r="O1376" s="84">
        <v>500</v>
      </c>
      <c r="P1376" s="83">
        <f t="shared" si="68"/>
        <v>42.857142857142854</v>
      </c>
      <c r="Q1376" s="83"/>
      <c r="R1376" s="550"/>
    </row>
    <row r="1377" spans="1:18" s="99" customFormat="1" x14ac:dyDescent="0.3">
      <c r="A1377" s="884"/>
      <c r="B1377" s="906"/>
      <c r="C1377" s="503" t="s">
        <v>2626</v>
      </c>
      <c r="D1377" s="503" t="s">
        <v>2627</v>
      </c>
      <c r="E1377" s="98">
        <v>160</v>
      </c>
      <c r="F1377" s="164">
        <v>520</v>
      </c>
      <c r="G1377" s="96">
        <v>750</v>
      </c>
      <c r="H1377" s="348">
        <v>1.2</v>
      </c>
      <c r="I1377" s="96">
        <v>192</v>
      </c>
      <c r="J1377" s="96">
        <v>520</v>
      </c>
      <c r="K1377" s="96"/>
      <c r="L1377" s="84">
        <v>520</v>
      </c>
      <c r="M1377" s="83">
        <f t="shared" si="69"/>
        <v>170.83333333333331</v>
      </c>
      <c r="N1377" s="83">
        <f t="shared" si="70"/>
        <v>0</v>
      </c>
      <c r="O1377" s="84">
        <v>520</v>
      </c>
      <c r="P1377" s="83">
        <f t="shared" si="68"/>
        <v>225</v>
      </c>
      <c r="Q1377" s="83"/>
      <c r="R1377" s="550"/>
    </row>
    <row r="1378" spans="1:18" s="99" customFormat="1" x14ac:dyDescent="0.3">
      <c r="A1378" s="884"/>
      <c r="B1378" s="906"/>
      <c r="C1378" s="503" t="s">
        <v>2627</v>
      </c>
      <c r="D1378" s="503" t="s">
        <v>2628</v>
      </c>
      <c r="E1378" s="98">
        <v>260</v>
      </c>
      <c r="F1378" s="164">
        <v>520</v>
      </c>
      <c r="G1378" s="96">
        <v>1000</v>
      </c>
      <c r="H1378" s="348">
        <v>1.7</v>
      </c>
      <c r="I1378" s="96">
        <v>442</v>
      </c>
      <c r="J1378" s="96">
        <v>600</v>
      </c>
      <c r="K1378" s="96"/>
      <c r="L1378" s="84">
        <v>600</v>
      </c>
      <c r="M1378" s="83">
        <f t="shared" si="69"/>
        <v>35.74660633484163</v>
      </c>
      <c r="N1378" s="83">
        <f t="shared" si="70"/>
        <v>0</v>
      </c>
      <c r="O1378" s="84">
        <v>600</v>
      </c>
      <c r="P1378" s="83">
        <f t="shared" si="68"/>
        <v>130.76923076923077</v>
      </c>
      <c r="Q1378" s="83"/>
      <c r="R1378" s="550"/>
    </row>
    <row r="1379" spans="1:18" s="99" customFormat="1" x14ac:dyDescent="0.3">
      <c r="A1379" s="884"/>
      <c r="B1379" s="906"/>
      <c r="C1379" s="503" t="s">
        <v>2628</v>
      </c>
      <c r="D1379" s="503" t="s">
        <v>2484</v>
      </c>
      <c r="E1379" s="98">
        <v>170</v>
      </c>
      <c r="F1379" s="164">
        <v>350</v>
      </c>
      <c r="G1379" s="96">
        <v>500</v>
      </c>
      <c r="H1379" s="348">
        <v>1.1000000000000001</v>
      </c>
      <c r="I1379" s="96">
        <v>187.00000000000003</v>
      </c>
      <c r="J1379" s="96">
        <v>350</v>
      </c>
      <c r="K1379" s="96"/>
      <c r="L1379" s="84">
        <v>350</v>
      </c>
      <c r="M1379" s="83">
        <f t="shared" si="69"/>
        <v>87.165775401069496</v>
      </c>
      <c r="N1379" s="83">
        <f t="shared" si="70"/>
        <v>0</v>
      </c>
      <c r="O1379" s="84">
        <v>350</v>
      </c>
      <c r="P1379" s="83">
        <f t="shared" si="68"/>
        <v>105.88235294117648</v>
      </c>
      <c r="Q1379" s="83"/>
      <c r="R1379" s="550"/>
    </row>
    <row r="1380" spans="1:18" s="99" customFormat="1" x14ac:dyDescent="0.3">
      <c r="A1380" s="884"/>
      <c r="B1380" s="906"/>
      <c r="C1380" s="503" t="s">
        <v>2629</v>
      </c>
      <c r="D1380" s="503" t="s">
        <v>2630</v>
      </c>
      <c r="E1380" s="98">
        <v>80</v>
      </c>
      <c r="F1380" s="96">
        <v>320</v>
      </c>
      <c r="G1380" s="96">
        <v>450</v>
      </c>
      <c r="H1380" s="462">
        <v>2</v>
      </c>
      <c r="I1380" s="96">
        <v>160</v>
      </c>
      <c r="J1380" s="96">
        <v>320</v>
      </c>
      <c r="K1380" s="96"/>
      <c r="L1380" s="84">
        <v>200</v>
      </c>
      <c r="M1380" s="83">
        <f t="shared" si="69"/>
        <v>25</v>
      </c>
      <c r="N1380" s="83">
        <f t="shared" si="70"/>
        <v>-37.5</v>
      </c>
      <c r="O1380" s="84">
        <v>200</v>
      </c>
      <c r="P1380" s="83">
        <f t="shared" si="68"/>
        <v>150</v>
      </c>
      <c r="Q1380" s="83"/>
      <c r="R1380" s="550"/>
    </row>
    <row r="1381" spans="1:18" s="99" customFormat="1" x14ac:dyDescent="0.3">
      <c r="A1381" s="885"/>
      <c r="B1381" s="907"/>
      <c r="C1381" s="503" t="s">
        <v>2630</v>
      </c>
      <c r="D1381" s="503" t="s">
        <v>2631</v>
      </c>
      <c r="E1381" s="98">
        <v>80</v>
      </c>
      <c r="F1381" s="96">
        <v>260</v>
      </c>
      <c r="G1381" s="96">
        <v>375</v>
      </c>
      <c r="H1381" s="462">
        <v>2</v>
      </c>
      <c r="I1381" s="96">
        <v>160</v>
      </c>
      <c r="J1381" s="96">
        <v>260</v>
      </c>
      <c r="K1381" s="96"/>
      <c r="L1381" s="84">
        <v>120</v>
      </c>
      <c r="M1381" s="83">
        <f t="shared" si="69"/>
        <v>-25</v>
      </c>
      <c r="N1381" s="83">
        <f t="shared" si="70"/>
        <v>-53.846153846153847</v>
      </c>
      <c r="O1381" s="84">
        <v>120</v>
      </c>
      <c r="P1381" s="83">
        <f t="shared" si="68"/>
        <v>50</v>
      </c>
      <c r="Q1381" s="83"/>
      <c r="R1381" s="550"/>
    </row>
    <row r="1382" spans="1:18" s="99" customFormat="1" ht="37.5" customHeight="1" x14ac:dyDescent="0.3">
      <c r="A1382" s="883">
        <v>2</v>
      </c>
      <c r="B1382" s="880" t="s">
        <v>2584</v>
      </c>
      <c r="C1382" s="503" t="s">
        <v>2625</v>
      </c>
      <c r="D1382" s="503" t="s">
        <v>2632</v>
      </c>
      <c r="E1382" s="98">
        <v>360</v>
      </c>
      <c r="F1382" s="164">
        <v>800</v>
      </c>
      <c r="G1382" s="96">
        <v>2500</v>
      </c>
      <c r="H1382" s="348">
        <v>1.3</v>
      </c>
      <c r="I1382" s="96">
        <v>468</v>
      </c>
      <c r="J1382" s="96">
        <v>800</v>
      </c>
      <c r="K1382" s="96"/>
      <c r="L1382" s="84">
        <v>500</v>
      </c>
      <c r="M1382" s="83">
        <f t="shared" si="69"/>
        <v>6.8376068376068382</v>
      </c>
      <c r="N1382" s="83">
        <f t="shared" si="70"/>
        <v>-37.5</v>
      </c>
      <c r="O1382" s="84">
        <v>500</v>
      </c>
      <c r="P1382" s="83">
        <f t="shared" si="68"/>
        <v>38.888888888888893</v>
      </c>
      <c r="Q1382" s="83"/>
      <c r="R1382" s="550"/>
    </row>
    <row r="1383" spans="1:18" s="99" customFormat="1" x14ac:dyDescent="0.3">
      <c r="A1383" s="884"/>
      <c r="B1383" s="881"/>
      <c r="C1383" s="503" t="s">
        <v>2632</v>
      </c>
      <c r="D1383" s="503" t="s">
        <v>2633</v>
      </c>
      <c r="E1383" s="98">
        <v>230</v>
      </c>
      <c r="F1383" s="164">
        <v>400</v>
      </c>
      <c r="G1383" s="96">
        <v>1000</v>
      </c>
      <c r="H1383" s="131">
        <v>1.2</v>
      </c>
      <c r="I1383" s="96">
        <v>276</v>
      </c>
      <c r="J1383" s="96">
        <v>400</v>
      </c>
      <c r="K1383" s="96"/>
      <c r="L1383" s="84">
        <v>350</v>
      </c>
      <c r="M1383" s="83">
        <f t="shared" si="69"/>
        <v>26.811594202898554</v>
      </c>
      <c r="N1383" s="83">
        <f t="shared" si="70"/>
        <v>-12.5</v>
      </c>
      <c r="O1383" s="84">
        <v>350</v>
      </c>
      <c r="P1383" s="83">
        <f t="shared" si="68"/>
        <v>52.173913043478258</v>
      </c>
      <c r="Q1383" s="83"/>
      <c r="R1383" s="550"/>
    </row>
    <row r="1384" spans="1:18" s="99" customFormat="1" x14ac:dyDescent="0.3">
      <c r="A1384" s="884"/>
      <c r="B1384" s="881"/>
      <c r="C1384" s="503" t="s">
        <v>2633</v>
      </c>
      <c r="D1384" s="503" t="s">
        <v>2634</v>
      </c>
      <c r="E1384" s="98">
        <v>120</v>
      </c>
      <c r="F1384" s="96">
        <v>320</v>
      </c>
      <c r="G1384" s="96">
        <v>450</v>
      </c>
      <c r="H1384" s="131">
        <v>2.2000000000000002</v>
      </c>
      <c r="I1384" s="96">
        <v>264</v>
      </c>
      <c r="J1384" s="96">
        <v>320</v>
      </c>
      <c r="K1384" s="96"/>
      <c r="L1384" s="84">
        <v>320</v>
      </c>
      <c r="M1384" s="83">
        <f t="shared" si="69"/>
        <v>21.212121212121211</v>
      </c>
      <c r="N1384" s="83">
        <f t="shared" si="70"/>
        <v>0</v>
      </c>
      <c r="O1384" s="84">
        <v>320</v>
      </c>
      <c r="P1384" s="83">
        <f t="shared" si="68"/>
        <v>166.66666666666669</v>
      </c>
      <c r="Q1384" s="83"/>
      <c r="R1384" s="550"/>
    </row>
    <row r="1385" spans="1:18" s="99" customFormat="1" x14ac:dyDescent="0.3">
      <c r="A1385" s="884"/>
      <c r="B1385" s="881"/>
      <c r="C1385" s="503" t="s">
        <v>2635</v>
      </c>
      <c r="D1385" s="503" t="s">
        <v>2636</v>
      </c>
      <c r="E1385" s="98">
        <v>210</v>
      </c>
      <c r="F1385" s="96">
        <v>700</v>
      </c>
      <c r="G1385" s="96">
        <v>2250</v>
      </c>
      <c r="H1385" s="131">
        <v>1.1000000000000001</v>
      </c>
      <c r="I1385" s="96">
        <v>231.00000000000003</v>
      </c>
      <c r="J1385" s="96">
        <v>700</v>
      </c>
      <c r="K1385" s="96"/>
      <c r="L1385" s="84">
        <v>400</v>
      </c>
      <c r="M1385" s="83">
        <f t="shared" si="69"/>
        <v>73.16017316017313</v>
      </c>
      <c r="N1385" s="83">
        <f t="shared" si="70"/>
        <v>-42.857142857142854</v>
      </c>
      <c r="O1385" s="84">
        <v>400</v>
      </c>
      <c r="P1385" s="83">
        <f t="shared" si="68"/>
        <v>90.476190476190482</v>
      </c>
      <c r="Q1385" s="83"/>
      <c r="R1385" s="550"/>
    </row>
    <row r="1386" spans="1:18" s="99" customFormat="1" x14ac:dyDescent="0.3">
      <c r="A1386" s="884"/>
      <c r="B1386" s="881"/>
      <c r="C1386" s="503" t="s">
        <v>2636</v>
      </c>
      <c r="D1386" s="503" t="s">
        <v>2637</v>
      </c>
      <c r="E1386" s="98">
        <v>120</v>
      </c>
      <c r="F1386" s="98">
        <v>500</v>
      </c>
      <c r="G1386" s="96">
        <v>750</v>
      </c>
      <c r="H1386" s="131">
        <v>1.2</v>
      </c>
      <c r="I1386" s="96">
        <v>144</v>
      </c>
      <c r="J1386" s="96">
        <v>500</v>
      </c>
      <c r="K1386" s="96"/>
      <c r="L1386" s="84">
        <v>200</v>
      </c>
      <c r="M1386" s="83">
        <f t="shared" si="69"/>
        <v>38.888888888888893</v>
      </c>
      <c r="N1386" s="83">
        <f t="shared" si="70"/>
        <v>-60</v>
      </c>
      <c r="O1386" s="84">
        <v>200</v>
      </c>
      <c r="P1386" s="83">
        <f t="shared" si="68"/>
        <v>66.666666666666657</v>
      </c>
      <c r="Q1386" s="83"/>
      <c r="R1386" s="550"/>
    </row>
    <row r="1387" spans="1:18" s="99" customFormat="1" x14ac:dyDescent="0.3">
      <c r="A1387" s="884"/>
      <c r="B1387" s="881"/>
      <c r="C1387" s="503" t="s">
        <v>2638</v>
      </c>
      <c r="D1387" s="503" t="s">
        <v>2639</v>
      </c>
      <c r="E1387" s="98"/>
      <c r="F1387" s="96">
        <v>110</v>
      </c>
      <c r="G1387" s="96">
        <v>150</v>
      </c>
      <c r="H1387" s="462"/>
      <c r="I1387" s="96"/>
      <c r="J1387" s="96">
        <v>110</v>
      </c>
      <c r="K1387" s="96"/>
      <c r="L1387" s="84">
        <v>200</v>
      </c>
      <c r="M1387" s="83"/>
      <c r="N1387" s="83">
        <f t="shared" si="70"/>
        <v>81.818181818181827</v>
      </c>
      <c r="O1387" s="84">
        <v>200</v>
      </c>
      <c r="P1387" s="83"/>
      <c r="Q1387" s="83"/>
      <c r="R1387" s="550"/>
    </row>
    <row r="1388" spans="1:18" s="99" customFormat="1" x14ac:dyDescent="0.3">
      <c r="A1388" s="885"/>
      <c r="B1388" s="882"/>
      <c r="C1388" s="503" t="s">
        <v>2640</v>
      </c>
      <c r="D1388" s="503" t="s">
        <v>2641</v>
      </c>
      <c r="E1388" s="98"/>
      <c r="F1388" s="96">
        <v>300</v>
      </c>
      <c r="G1388" s="96">
        <v>320</v>
      </c>
      <c r="H1388" s="462"/>
      <c r="I1388" s="96"/>
      <c r="J1388" s="96">
        <v>300</v>
      </c>
      <c r="K1388" s="96"/>
      <c r="L1388" s="84">
        <v>200</v>
      </c>
      <c r="M1388" s="83"/>
      <c r="N1388" s="83">
        <f t="shared" si="70"/>
        <v>-33.333333333333329</v>
      </c>
      <c r="O1388" s="84">
        <v>200</v>
      </c>
      <c r="P1388" s="83"/>
      <c r="Q1388" s="83"/>
      <c r="R1388" s="550"/>
    </row>
    <row r="1389" spans="1:18" s="99" customFormat="1" x14ac:dyDescent="0.3">
      <c r="A1389" s="500">
        <v>3</v>
      </c>
      <c r="B1389" s="886" t="s">
        <v>2581</v>
      </c>
      <c r="C1389" s="890"/>
      <c r="D1389" s="887"/>
      <c r="E1389" s="98">
        <v>70</v>
      </c>
      <c r="F1389" s="98">
        <v>200</v>
      </c>
      <c r="G1389" s="96">
        <v>375</v>
      </c>
      <c r="H1389" s="348">
        <v>1.3</v>
      </c>
      <c r="I1389" s="96">
        <v>91</v>
      </c>
      <c r="J1389" s="96">
        <v>230</v>
      </c>
      <c r="K1389" s="96"/>
      <c r="L1389" s="84">
        <v>90</v>
      </c>
      <c r="M1389" s="83">
        <f t="shared" si="69"/>
        <v>-1.098901098901099</v>
      </c>
      <c r="N1389" s="83">
        <f t="shared" si="70"/>
        <v>-60.869565217391312</v>
      </c>
      <c r="O1389" s="84">
        <v>90</v>
      </c>
      <c r="P1389" s="83">
        <f t="shared" si="68"/>
        <v>28.571428571428569</v>
      </c>
      <c r="Q1389" s="83"/>
      <c r="R1389" s="550"/>
    </row>
    <row r="1390" spans="1:18" s="99" customFormat="1" ht="37.5" x14ac:dyDescent="0.3">
      <c r="A1390" s="500">
        <v>4</v>
      </c>
      <c r="B1390" s="503" t="s">
        <v>612</v>
      </c>
      <c r="C1390" s="503"/>
      <c r="D1390" s="503"/>
      <c r="E1390" s="98">
        <v>70</v>
      </c>
      <c r="F1390" s="98">
        <v>100</v>
      </c>
      <c r="G1390" s="96">
        <v>250</v>
      </c>
      <c r="H1390" s="348">
        <v>2.1</v>
      </c>
      <c r="I1390" s="96">
        <v>147</v>
      </c>
      <c r="J1390" s="96">
        <v>150</v>
      </c>
      <c r="K1390" s="96"/>
      <c r="L1390" s="84">
        <v>70</v>
      </c>
      <c r="M1390" s="83">
        <f t="shared" si="69"/>
        <v>-52.380952380952387</v>
      </c>
      <c r="N1390" s="83">
        <f t="shared" si="70"/>
        <v>-53.333333333333336</v>
      </c>
      <c r="O1390" s="84">
        <v>70</v>
      </c>
      <c r="P1390" s="83">
        <f t="shared" si="68"/>
        <v>0</v>
      </c>
      <c r="Q1390" s="83"/>
      <c r="R1390" s="550"/>
    </row>
    <row r="1391" spans="1:18" s="345" customFormat="1" ht="24.75" customHeight="1" x14ac:dyDescent="0.3">
      <c r="A1391" s="126" t="s">
        <v>2817</v>
      </c>
      <c r="B1391" s="341" t="s">
        <v>2818</v>
      </c>
      <c r="C1391" s="128"/>
      <c r="D1391" s="128"/>
      <c r="E1391" s="342"/>
      <c r="F1391" s="343"/>
      <c r="G1391" s="100"/>
      <c r="H1391" s="96"/>
      <c r="I1391" s="96"/>
      <c r="J1391" s="343"/>
      <c r="K1391" s="343"/>
      <c r="L1391" s="344"/>
      <c r="M1391" s="83"/>
      <c r="N1391" s="83"/>
      <c r="O1391" s="344"/>
      <c r="P1391" s="83"/>
      <c r="Q1391" s="83"/>
      <c r="R1391" s="550"/>
    </row>
    <row r="1392" spans="1:18" s="345" customFormat="1" ht="24.75" customHeight="1" x14ac:dyDescent="0.3">
      <c r="A1392" s="225" t="s">
        <v>2819</v>
      </c>
      <c r="B1392" s="128" t="s">
        <v>2820</v>
      </c>
      <c r="C1392" s="128"/>
      <c r="D1392" s="128"/>
      <c r="E1392" s="346"/>
      <c r="F1392" s="346"/>
      <c r="G1392" s="192"/>
      <c r="H1392" s="83"/>
      <c r="I1392" s="83"/>
      <c r="J1392" s="192"/>
      <c r="K1392" s="192"/>
      <c r="L1392" s="347"/>
      <c r="M1392" s="83"/>
      <c r="N1392" s="83"/>
      <c r="O1392" s="347"/>
      <c r="P1392" s="83"/>
      <c r="Q1392" s="83"/>
      <c r="R1392" s="550"/>
    </row>
    <row r="1393" spans="1:18" s="99" customFormat="1" ht="37.5" x14ac:dyDescent="0.3">
      <c r="A1393" s="883">
        <v>1</v>
      </c>
      <c r="B1393" s="880" t="s">
        <v>2821</v>
      </c>
      <c r="C1393" s="503" t="s">
        <v>2822</v>
      </c>
      <c r="D1393" s="503" t="s">
        <v>2823</v>
      </c>
      <c r="E1393" s="98">
        <v>1400</v>
      </c>
      <c r="F1393" s="194">
        <v>2200</v>
      </c>
      <c r="G1393" s="98">
        <v>3200</v>
      </c>
      <c r="H1393" s="348">
        <v>1.2</v>
      </c>
      <c r="I1393" s="349">
        <v>1680</v>
      </c>
      <c r="J1393" s="98">
        <v>2200</v>
      </c>
      <c r="K1393" s="98"/>
      <c r="L1393" s="98">
        <v>2200</v>
      </c>
      <c r="M1393" s="83">
        <f t="shared" si="69"/>
        <v>30.952380952380953</v>
      </c>
      <c r="N1393" s="83">
        <f t="shared" si="70"/>
        <v>0</v>
      </c>
      <c r="O1393" s="98">
        <v>2200</v>
      </c>
      <c r="P1393" s="83">
        <f t="shared" si="68"/>
        <v>57.142857142857139</v>
      </c>
      <c r="Q1393" s="83"/>
      <c r="R1393" s="550"/>
    </row>
    <row r="1394" spans="1:18" s="99" customFormat="1" ht="37.5" x14ac:dyDescent="0.3">
      <c r="A1394" s="884"/>
      <c r="B1394" s="881"/>
      <c r="C1394" s="503" t="s">
        <v>2823</v>
      </c>
      <c r="D1394" s="503" t="s">
        <v>2824</v>
      </c>
      <c r="E1394" s="98">
        <v>1200</v>
      </c>
      <c r="F1394" s="194">
        <v>2100</v>
      </c>
      <c r="G1394" s="98">
        <v>3000</v>
      </c>
      <c r="H1394" s="131">
        <v>2</v>
      </c>
      <c r="I1394" s="349">
        <v>2400</v>
      </c>
      <c r="J1394" s="98">
        <v>2100</v>
      </c>
      <c r="K1394" s="98"/>
      <c r="L1394" s="98">
        <v>2100</v>
      </c>
      <c r="M1394" s="83">
        <f t="shared" si="69"/>
        <v>-12.5</v>
      </c>
      <c r="N1394" s="83">
        <f t="shared" si="70"/>
        <v>0</v>
      </c>
      <c r="O1394" s="98">
        <v>2100</v>
      </c>
      <c r="P1394" s="83">
        <f t="shared" si="68"/>
        <v>75</v>
      </c>
      <c r="Q1394" s="83"/>
      <c r="R1394" s="550"/>
    </row>
    <row r="1395" spans="1:18" s="99" customFormat="1" ht="37.5" x14ac:dyDescent="0.3">
      <c r="A1395" s="884"/>
      <c r="B1395" s="881"/>
      <c r="C1395" s="503" t="s">
        <v>2824</v>
      </c>
      <c r="D1395" s="503" t="s">
        <v>2825</v>
      </c>
      <c r="E1395" s="98">
        <v>1100</v>
      </c>
      <c r="F1395" s="194">
        <v>2400</v>
      </c>
      <c r="G1395" s="98">
        <v>3500</v>
      </c>
      <c r="H1395" s="131">
        <v>1.7</v>
      </c>
      <c r="I1395" s="349">
        <v>1870</v>
      </c>
      <c r="J1395" s="98">
        <v>2400</v>
      </c>
      <c r="K1395" s="98"/>
      <c r="L1395" s="98">
        <v>2400</v>
      </c>
      <c r="M1395" s="83">
        <f t="shared" si="69"/>
        <v>28.342245989304814</v>
      </c>
      <c r="N1395" s="83">
        <f t="shared" si="70"/>
        <v>0</v>
      </c>
      <c r="O1395" s="98">
        <v>2400</v>
      </c>
      <c r="P1395" s="83">
        <f t="shared" si="68"/>
        <v>118.18181818181819</v>
      </c>
      <c r="Q1395" s="83"/>
      <c r="R1395" s="550"/>
    </row>
    <row r="1396" spans="1:18" s="99" customFormat="1" ht="37.5" x14ac:dyDescent="0.3">
      <c r="A1396" s="884"/>
      <c r="B1396" s="881"/>
      <c r="C1396" s="503" t="s">
        <v>2825</v>
      </c>
      <c r="D1396" s="503" t="s">
        <v>1499</v>
      </c>
      <c r="E1396" s="98">
        <v>1100</v>
      </c>
      <c r="F1396" s="194">
        <v>2800</v>
      </c>
      <c r="G1396" s="98">
        <v>4000</v>
      </c>
      <c r="H1396" s="131">
        <v>1.3</v>
      </c>
      <c r="I1396" s="349">
        <v>1430</v>
      </c>
      <c r="J1396" s="98">
        <v>2800</v>
      </c>
      <c r="K1396" s="98"/>
      <c r="L1396" s="98">
        <v>2800</v>
      </c>
      <c r="M1396" s="83">
        <f t="shared" si="69"/>
        <v>95.8041958041958</v>
      </c>
      <c r="N1396" s="83">
        <f t="shared" si="70"/>
        <v>0</v>
      </c>
      <c r="O1396" s="98">
        <v>2800</v>
      </c>
      <c r="P1396" s="83">
        <f t="shared" si="68"/>
        <v>154.54545454545453</v>
      </c>
      <c r="Q1396" s="83"/>
      <c r="R1396" s="550"/>
    </row>
    <row r="1397" spans="1:18" s="99" customFormat="1" x14ac:dyDescent="0.3">
      <c r="A1397" s="884"/>
      <c r="B1397" s="881"/>
      <c r="C1397" s="503" t="s">
        <v>1499</v>
      </c>
      <c r="D1397" s="503" t="s">
        <v>2826</v>
      </c>
      <c r="E1397" s="98">
        <v>670</v>
      </c>
      <c r="F1397" s="194">
        <v>2900</v>
      </c>
      <c r="G1397" s="98">
        <v>4200</v>
      </c>
      <c r="H1397" s="131">
        <v>2.1</v>
      </c>
      <c r="I1397" s="349">
        <v>1407</v>
      </c>
      <c r="J1397" s="98">
        <v>2900</v>
      </c>
      <c r="K1397" s="98"/>
      <c r="L1397" s="98">
        <v>2900</v>
      </c>
      <c r="M1397" s="83">
        <f t="shared" si="69"/>
        <v>106.11229566453446</v>
      </c>
      <c r="N1397" s="83">
        <f t="shared" si="70"/>
        <v>0</v>
      </c>
      <c r="O1397" s="98">
        <v>2900</v>
      </c>
      <c r="P1397" s="83">
        <f t="shared" si="68"/>
        <v>332.83582089552237</v>
      </c>
      <c r="Q1397" s="83"/>
      <c r="R1397" s="550"/>
    </row>
    <row r="1398" spans="1:18" s="99" customFormat="1" x14ac:dyDescent="0.3">
      <c r="A1398" s="884"/>
      <c r="B1398" s="881"/>
      <c r="C1398" s="503" t="s">
        <v>2826</v>
      </c>
      <c r="D1398" s="503" t="s">
        <v>2827</v>
      </c>
      <c r="E1398" s="98">
        <v>610</v>
      </c>
      <c r="F1398" s="194">
        <v>1200</v>
      </c>
      <c r="G1398" s="98">
        <v>2500</v>
      </c>
      <c r="H1398" s="131">
        <v>1.6</v>
      </c>
      <c r="I1398" s="349">
        <v>976</v>
      </c>
      <c r="J1398" s="98">
        <v>1500</v>
      </c>
      <c r="K1398" s="98"/>
      <c r="L1398" s="98">
        <v>1500</v>
      </c>
      <c r="M1398" s="83">
        <f t="shared" si="69"/>
        <v>53.688524590163937</v>
      </c>
      <c r="N1398" s="83">
        <f t="shared" si="70"/>
        <v>0</v>
      </c>
      <c r="O1398" s="98">
        <v>1500</v>
      </c>
      <c r="P1398" s="83">
        <f t="shared" si="68"/>
        <v>145.90163934426229</v>
      </c>
      <c r="Q1398" s="83"/>
      <c r="R1398" s="550"/>
    </row>
    <row r="1399" spans="1:18" s="99" customFormat="1" x14ac:dyDescent="0.3">
      <c r="A1399" s="884"/>
      <c r="B1399" s="881"/>
      <c r="C1399" s="503" t="s">
        <v>2828</v>
      </c>
      <c r="D1399" s="503" t="s">
        <v>2829</v>
      </c>
      <c r="E1399" s="98">
        <v>380</v>
      </c>
      <c r="F1399" s="194">
        <v>400</v>
      </c>
      <c r="G1399" s="98">
        <v>800</v>
      </c>
      <c r="H1399" s="131">
        <v>1.1000000000000001</v>
      </c>
      <c r="I1399" s="349">
        <v>418.00000000000006</v>
      </c>
      <c r="J1399" s="98">
        <v>480</v>
      </c>
      <c r="K1399" s="98"/>
      <c r="L1399" s="98">
        <v>480</v>
      </c>
      <c r="M1399" s="83">
        <f t="shared" si="69"/>
        <v>14.832535885167447</v>
      </c>
      <c r="N1399" s="83">
        <f t="shared" si="70"/>
        <v>0</v>
      </c>
      <c r="O1399" s="98">
        <v>480</v>
      </c>
      <c r="P1399" s="83">
        <f t="shared" si="68"/>
        <v>26.315789473684209</v>
      </c>
      <c r="Q1399" s="83"/>
      <c r="R1399" s="550"/>
    </row>
    <row r="1400" spans="1:18" s="99" customFormat="1" x14ac:dyDescent="0.3">
      <c r="A1400" s="884"/>
      <c r="B1400" s="881"/>
      <c r="C1400" s="503" t="s">
        <v>2829</v>
      </c>
      <c r="D1400" s="503" t="s">
        <v>2830</v>
      </c>
      <c r="E1400" s="98">
        <v>420</v>
      </c>
      <c r="F1400" s="98">
        <v>500</v>
      </c>
      <c r="G1400" s="98">
        <v>870</v>
      </c>
      <c r="H1400" s="131">
        <v>1.3</v>
      </c>
      <c r="I1400" s="349">
        <v>546</v>
      </c>
      <c r="J1400" s="98">
        <v>520</v>
      </c>
      <c r="K1400" s="98"/>
      <c r="L1400" s="98">
        <v>520</v>
      </c>
      <c r="M1400" s="83">
        <f t="shared" si="69"/>
        <v>-4.7619047619047619</v>
      </c>
      <c r="N1400" s="83">
        <f t="shared" si="70"/>
        <v>0</v>
      </c>
      <c r="O1400" s="98">
        <v>520</v>
      </c>
      <c r="P1400" s="83">
        <f t="shared" si="68"/>
        <v>23.809523809523807</v>
      </c>
      <c r="Q1400" s="83"/>
      <c r="R1400" s="550"/>
    </row>
    <row r="1401" spans="1:18" s="99" customFormat="1" x14ac:dyDescent="0.3">
      <c r="A1401" s="884"/>
      <c r="B1401" s="881"/>
      <c r="C1401" s="503" t="s">
        <v>2830</v>
      </c>
      <c r="D1401" s="503" t="s">
        <v>2831</v>
      </c>
      <c r="E1401" s="98">
        <v>510</v>
      </c>
      <c r="F1401" s="98">
        <v>750</v>
      </c>
      <c r="G1401" s="98">
        <v>1200</v>
      </c>
      <c r="H1401" s="131">
        <v>1.5</v>
      </c>
      <c r="I1401" s="349">
        <v>765</v>
      </c>
      <c r="J1401" s="98">
        <v>750</v>
      </c>
      <c r="K1401" s="98"/>
      <c r="L1401" s="98">
        <v>750</v>
      </c>
      <c r="M1401" s="83">
        <f t="shared" si="69"/>
        <v>-1.9607843137254901</v>
      </c>
      <c r="N1401" s="83">
        <f t="shared" si="70"/>
        <v>0</v>
      </c>
      <c r="O1401" s="98">
        <v>750</v>
      </c>
      <c r="P1401" s="83">
        <f t="shared" si="68"/>
        <v>47.058823529411761</v>
      </c>
      <c r="Q1401" s="83"/>
      <c r="R1401" s="550"/>
    </row>
    <row r="1402" spans="1:18" s="99" customFormat="1" x14ac:dyDescent="0.3">
      <c r="A1402" s="885"/>
      <c r="B1402" s="882"/>
      <c r="C1402" s="886" t="s">
        <v>2832</v>
      </c>
      <c r="D1402" s="887"/>
      <c r="E1402" s="98">
        <v>330</v>
      </c>
      <c r="F1402" s="98">
        <v>400</v>
      </c>
      <c r="G1402" s="98">
        <v>800</v>
      </c>
      <c r="H1402" s="131">
        <v>1.3</v>
      </c>
      <c r="I1402" s="349">
        <v>429</v>
      </c>
      <c r="J1402" s="98">
        <v>480</v>
      </c>
      <c r="K1402" s="98"/>
      <c r="L1402" s="98">
        <v>480</v>
      </c>
      <c r="M1402" s="83">
        <f t="shared" si="69"/>
        <v>11.888111888111888</v>
      </c>
      <c r="N1402" s="83">
        <f t="shared" si="70"/>
        <v>0</v>
      </c>
      <c r="O1402" s="98">
        <v>480</v>
      </c>
      <c r="P1402" s="83">
        <f t="shared" si="68"/>
        <v>45.454545454545453</v>
      </c>
      <c r="Q1402" s="83"/>
      <c r="R1402" s="550"/>
    </row>
    <row r="1403" spans="1:18" s="99" customFormat="1" ht="37.5" x14ac:dyDescent="0.3">
      <c r="A1403" s="883">
        <v>2</v>
      </c>
      <c r="B1403" s="880" t="s">
        <v>2833</v>
      </c>
      <c r="C1403" s="503" t="s">
        <v>2822</v>
      </c>
      <c r="D1403" s="503" t="s">
        <v>2834</v>
      </c>
      <c r="E1403" s="98">
        <v>440</v>
      </c>
      <c r="F1403" s="98">
        <v>1000</v>
      </c>
      <c r="G1403" s="98">
        <v>1500</v>
      </c>
      <c r="H1403" s="131">
        <v>1.7</v>
      </c>
      <c r="I1403" s="349">
        <v>748</v>
      </c>
      <c r="J1403" s="98">
        <v>1000</v>
      </c>
      <c r="K1403" s="98"/>
      <c r="L1403" s="92">
        <v>1500</v>
      </c>
      <c r="M1403" s="83">
        <f t="shared" si="69"/>
        <v>100.53475935828877</v>
      </c>
      <c r="N1403" s="83">
        <f t="shared" si="70"/>
        <v>50</v>
      </c>
      <c r="O1403" s="92">
        <v>1500</v>
      </c>
      <c r="P1403" s="83">
        <f t="shared" si="68"/>
        <v>240.90909090909091</v>
      </c>
      <c r="Q1403" s="83"/>
      <c r="R1403" s="550"/>
    </row>
    <row r="1404" spans="1:18" s="99" customFormat="1" x14ac:dyDescent="0.3">
      <c r="A1404" s="884"/>
      <c r="B1404" s="881"/>
      <c r="C1404" s="503" t="s">
        <v>2834</v>
      </c>
      <c r="D1404" s="503" t="s">
        <v>2835</v>
      </c>
      <c r="E1404" s="98">
        <v>270</v>
      </c>
      <c r="F1404" s="98">
        <v>700</v>
      </c>
      <c r="G1404" s="98">
        <v>1000</v>
      </c>
      <c r="H1404" s="131">
        <v>1.8</v>
      </c>
      <c r="I1404" s="349">
        <v>486</v>
      </c>
      <c r="J1404" s="98">
        <v>700</v>
      </c>
      <c r="K1404" s="98"/>
      <c r="L1404" s="98">
        <v>700</v>
      </c>
      <c r="M1404" s="83">
        <f t="shared" si="69"/>
        <v>44.032921810699591</v>
      </c>
      <c r="N1404" s="83">
        <f t="shared" si="70"/>
        <v>0</v>
      </c>
      <c r="O1404" s="98">
        <v>700</v>
      </c>
      <c r="P1404" s="83">
        <f t="shared" si="68"/>
        <v>159.25925925925927</v>
      </c>
      <c r="Q1404" s="83"/>
      <c r="R1404" s="550"/>
    </row>
    <row r="1405" spans="1:18" s="99" customFormat="1" ht="37.5" x14ac:dyDescent="0.3">
      <c r="A1405" s="884"/>
      <c r="B1405" s="881"/>
      <c r="C1405" s="503" t="s">
        <v>2835</v>
      </c>
      <c r="D1405" s="503" t="s">
        <v>2836</v>
      </c>
      <c r="E1405" s="98">
        <v>140</v>
      </c>
      <c r="F1405" s="98">
        <v>400</v>
      </c>
      <c r="G1405" s="98">
        <v>700</v>
      </c>
      <c r="H1405" s="131">
        <v>2</v>
      </c>
      <c r="I1405" s="349">
        <v>280</v>
      </c>
      <c r="J1405" s="98">
        <v>420</v>
      </c>
      <c r="K1405" s="98"/>
      <c r="L1405" s="98">
        <v>420</v>
      </c>
      <c r="M1405" s="83">
        <f t="shared" si="69"/>
        <v>50</v>
      </c>
      <c r="N1405" s="83">
        <f t="shared" si="70"/>
        <v>0</v>
      </c>
      <c r="O1405" s="98">
        <v>420</v>
      </c>
      <c r="P1405" s="83">
        <f t="shared" si="68"/>
        <v>200</v>
      </c>
      <c r="Q1405" s="83"/>
      <c r="R1405" s="550"/>
    </row>
    <row r="1406" spans="1:18" s="99" customFormat="1" ht="37.5" x14ac:dyDescent="0.3">
      <c r="A1406" s="884"/>
      <c r="B1406" s="881"/>
      <c r="C1406" s="521" t="s">
        <v>2836</v>
      </c>
      <c r="D1406" s="521" t="s">
        <v>2837</v>
      </c>
      <c r="E1406" s="92">
        <v>140</v>
      </c>
      <c r="F1406" s="92">
        <v>400</v>
      </c>
      <c r="G1406" s="92">
        <v>700</v>
      </c>
      <c r="H1406" s="351">
        <v>2</v>
      </c>
      <c r="I1406" s="352">
        <v>280</v>
      </c>
      <c r="J1406" s="98">
        <v>420</v>
      </c>
      <c r="K1406" s="98"/>
      <c r="L1406" s="92">
        <v>270</v>
      </c>
      <c r="M1406" s="83">
        <f t="shared" si="69"/>
        <v>-3.5714285714285712</v>
      </c>
      <c r="N1406" s="83">
        <f t="shared" si="70"/>
        <v>-35.714285714285715</v>
      </c>
      <c r="O1406" s="92">
        <v>270</v>
      </c>
      <c r="P1406" s="83">
        <f t="shared" si="68"/>
        <v>92.857142857142861</v>
      </c>
      <c r="Q1406" s="83"/>
      <c r="R1406" s="550"/>
    </row>
    <row r="1407" spans="1:18" s="99" customFormat="1" ht="37.5" x14ac:dyDescent="0.3">
      <c r="A1407" s="885"/>
      <c r="B1407" s="882"/>
      <c r="C1407" s="503" t="s">
        <v>2838</v>
      </c>
      <c r="D1407" s="503" t="s">
        <v>2839</v>
      </c>
      <c r="E1407" s="98">
        <v>280</v>
      </c>
      <c r="F1407" s="98">
        <v>350</v>
      </c>
      <c r="G1407" s="98">
        <v>650</v>
      </c>
      <c r="H1407" s="348">
        <v>1.9</v>
      </c>
      <c r="I1407" s="349">
        <v>532</v>
      </c>
      <c r="J1407" s="98">
        <v>390</v>
      </c>
      <c r="K1407" s="98"/>
      <c r="L1407" s="98">
        <v>390</v>
      </c>
      <c r="M1407" s="83">
        <f t="shared" si="69"/>
        <v>-26.691729323308273</v>
      </c>
      <c r="N1407" s="83">
        <f t="shared" si="70"/>
        <v>0</v>
      </c>
      <c r="O1407" s="98">
        <v>390</v>
      </c>
      <c r="P1407" s="83">
        <f t="shared" si="68"/>
        <v>39.285714285714285</v>
      </c>
      <c r="Q1407" s="83"/>
      <c r="R1407" s="550"/>
    </row>
    <row r="1408" spans="1:18" s="99" customFormat="1" ht="18" customHeight="1" x14ac:dyDescent="0.3">
      <c r="A1408" s="500">
        <v>3</v>
      </c>
      <c r="B1408" s="503" t="s">
        <v>2840</v>
      </c>
      <c r="C1408" s="503"/>
      <c r="D1408" s="503"/>
      <c r="E1408" s="98">
        <v>140</v>
      </c>
      <c r="F1408" s="98">
        <v>280</v>
      </c>
      <c r="G1408" s="98">
        <v>400</v>
      </c>
      <c r="H1408" s="348">
        <v>1.7</v>
      </c>
      <c r="I1408" s="349">
        <v>238</v>
      </c>
      <c r="J1408" s="98">
        <v>280</v>
      </c>
      <c r="K1408" s="98"/>
      <c r="L1408" s="98">
        <v>280</v>
      </c>
      <c r="M1408" s="83">
        <f t="shared" si="69"/>
        <v>17.647058823529413</v>
      </c>
      <c r="N1408" s="83">
        <f t="shared" si="70"/>
        <v>0</v>
      </c>
      <c r="O1408" s="98">
        <v>280</v>
      </c>
      <c r="P1408" s="83">
        <f t="shared" si="68"/>
        <v>100</v>
      </c>
      <c r="Q1408" s="83"/>
      <c r="R1408" s="550"/>
    </row>
    <row r="1409" spans="1:18" s="99" customFormat="1" x14ac:dyDescent="0.3">
      <c r="A1409" s="883">
        <v>4</v>
      </c>
      <c r="B1409" s="880" t="s">
        <v>2841</v>
      </c>
      <c r="C1409" s="503" t="s">
        <v>2842</v>
      </c>
      <c r="D1409" s="503" t="s">
        <v>2843</v>
      </c>
      <c r="E1409" s="98">
        <v>250</v>
      </c>
      <c r="F1409" s="98">
        <v>450</v>
      </c>
      <c r="G1409" s="98">
        <v>650</v>
      </c>
      <c r="H1409" s="348">
        <v>1.4</v>
      </c>
      <c r="I1409" s="349">
        <v>350</v>
      </c>
      <c r="J1409" s="98">
        <v>450</v>
      </c>
      <c r="K1409" s="98"/>
      <c r="L1409" s="98">
        <v>450</v>
      </c>
      <c r="M1409" s="83">
        <f t="shared" si="69"/>
        <v>28.571428571428569</v>
      </c>
      <c r="N1409" s="83">
        <f t="shared" si="70"/>
        <v>0</v>
      </c>
      <c r="O1409" s="98">
        <v>450</v>
      </c>
      <c r="P1409" s="83">
        <f t="shared" si="68"/>
        <v>80</v>
      </c>
      <c r="Q1409" s="83"/>
      <c r="R1409" s="550"/>
    </row>
    <row r="1410" spans="1:18" s="99" customFormat="1" x14ac:dyDescent="0.3">
      <c r="A1410" s="885"/>
      <c r="B1410" s="882"/>
      <c r="C1410" s="503" t="s">
        <v>2843</v>
      </c>
      <c r="D1410" s="503" t="s">
        <v>2844</v>
      </c>
      <c r="E1410" s="98">
        <v>190</v>
      </c>
      <c r="F1410" s="98">
        <v>440</v>
      </c>
      <c r="G1410" s="98">
        <v>630</v>
      </c>
      <c r="H1410" s="348">
        <v>1.1000000000000001</v>
      </c>
      <c r="I1410" s="349">
        <v>209.00000000000003</v>
      </c>
      <c r="J1410" s="98">
        <v>440</v>
      </c>
      <c r="K1410" s="98"/>
      <c r="L1410" s="98">
        <v>440</v>
      </c>
      <c r="M1410" s="83">
        <f t="shared" si="69"/>
        <v>110.52631578947366</v>
      </c>
      <c r="N1410" s="83">
        <f t="shared" si="70"/>
        <v>0</v>
      </c>
      <c r="O1410" s="98">
        <v>440</v>
      </c>
      <c r="P1410" s="83">
        <f t="shared" si="68"/>
        <v>131.57894736842107</v>
      </c>
      <c r="Q1410" s="83"/>
      <c r="R1410" s="550"/>
    </row>
    <row r="1411" spans="1:18" s="99" customFormat="1" x14ac:dyDescent="0.3">
      <c r="A1411" s="883">
        <v>5</v>
      </c>
      <c r="B1411" s="880" t="s">
        <v>2845</v>
      </c>
      <c r="C1411" s="503" t="s">
        <v>2846</v>
      </c>
      <c r="D1411" s="503" t="s">
        <v>2847</v>
      </c>
      <c r="E1411" s="98">
        <v>450</v>
      </c>
      <c r="F1411" s="98">
        <v>700</v>
      </c>
      <c r="G1411" s="98">
        <v>1000</v>
      </c>
      <c r="H1411" s="131">
        <v>1.7</v>
      </c>
      <c r="I1411" s="349">
        <v>765</v>
      </c>
      <c r="J1411" s="98">
        <v>700</v>
      </c>
      <c r="K1411" s="98"/>
      <c r="L1411" s="98">
        <v>700</v>
      </c>
      <c r="M1411" s="83">
        <f t="shared" si="69"/>
        <v>-8.4967320261437909</v>
      </c>
      <c r="N1411" s="83">
        <f t="shared" si="70"/>
        <v>0</v>
      </c>
      <c r="O1411" s="98">
        <v>700</v>
      </c>
      <c r="P1411" s="83">
        <f t="shared" si="68"/>
        <v>55.555555555555557</v>
      </c>
      <c r="Q1411" s="83"/>
      <c r="R1411" s="550"/>
    </row>
    <row r="1412" spans="1:18" s="99" customFormat="1" ht="37.5" x14ac:dyDescent="0.3">
      <c r="A1412" s="884"/>
      <c r="B1412" s="881"/>
      <c r="C1412" s="503" t="s">
        <v>2847</v>
      </c>
      <c r="D1412" s="503" t="s">
        <v>2848</v>
      </c>
      <c r="E1412" s="98">
        <v>260</v>
      </c>
      <c r="F1412" s="98">
        <v>540</v>
      </c>
      <c r="G1412" s="98">
        <v>780</v>
      </c>
      <c r="H1412" s="131">
        <v>1.5</v>
      </c>
      <c r="I1412" s="349">
        <v>390</v>
      </c>
      <c r="J1412" s="98">
        <v>540</v>
      </c>
      <c r="K1412" s="98"/>
      <c r="L1412" s="98">
        <v>540</v>
      </c>
      <c r="M1412" s="83">
        <f t="shared" si="69"/>
        <v>38.461538461538467</v>
      </c>
      <c r="N1412" s="83">
        <f t="shared" si="70"/>
        <v>0</v>
      </c>
      <c r="O1412" s="98">
        <v>540</v>
      </c>
      <c r="P1412" s="83">
        <f t="shared" si="68"/>
        <v>107.69230769230769</v>
      </c>
      <c r="Q1412" s="83"/>
      <c r="R1412" s="550"/>
    </row>
    <row r="1413" spans="1:18" s="99" customFormat="1" x14ac:dyDescent="0.3">
      <c r="A1413" s="885"/>
      <c r="B1413" s="882"/>
      <c r="C1413" s="503" t="s">
        <v>2847</v>
      </c>
      <c r="D1413" s="503" t="s">
        <v>2849</v>
      </c>
      <c r="E1413" s="98">
        <v>230</v>
      </c>
      <c r="F1413" s="98">
        <v>470</v>
      </c>
      <c r="G1413" s="98">
        <v>670</v>
      </c>
      <c r="H1413" s="131">
        <v>1.3</v>
      </c>
      <c r="I1413" s="349">
        <v>299</v>
      </c>
      <c r="J1413" s="98">
        <v>470</v>
      </c>
      <c r="K1413" s="98"/>
      <c r="L1413" s="98">
        <v>470</v>
      </c>
      <c r="M1413" s="83">
        <f t="shared" si="69"/>
        <v>57.19063545150501</v>
      </c>
      <c r="N1413" s="83">
        <f t="shared" si="70"/>
        <v>0</v>
      </c>
      <c r="O1413" s="98">
        <v>470</v>
      </c>
      <c r="P1413" s="83">
        <f t="shared" si="68"/>
        <v>104.34782608695652</v>
      </c>
      <c r="Q1413" s="83"/>
      <c r="R1413" s="550"/>
    </row>
    <row r="1414" spans="1:18" s="99" customFormat="1" ht="37.5" x14ac:dyDescent="0.3">
      <c r="A1414" s="883">
        <v>6</v>
      </c>
      <c r="B1414" s="880" t="s">
        <v>2850</v>
      </c>
      <c r="C1414" s="503" t="s">
        <v>2851</v>
      </c>
      <c r="D1414" s="503" t="s">
        <v>2852</v>
      </c>
      <c r="E1414" s="98">
        <v>250</v>
      </c>
      <c r="F1414" s="98">
        <v>330</v>
      </c>
      <c r="G1414" s="98">
        <v>480</v>
      </c>
      <c r="H1414" s="348">
        <v>1.4</v>
      </c>
      <c r="I1414" s="349">
        <v>350</v>
      </c>
      <c r="J1414" s="98">
        <v>330</v>
      </c>
      <c r="K1414" s="98"/>
      <c r="L1414" s="98">
        <v>330</v>
      </c>
      <c r="M1414" s="83">
        <f t="shared" si="69"/>
        <v>-5.7142857142857144</v>
      </c>
      <c r="N1414" s="83">
        <f t="shared" si="70"/>
        <v>0</v>
      </c>
      <c r="O1414" s="98">
        <v>330</v>
      </c>
      <c r="P1414" s="83">
        <f t="shared" si="68"/>
        <v>32</v>
      </c>
      <c r="Q1414" s="83"/>
      <c r="R1414" s="550"/>
    </row>
    <row r="1415" spans="1:18" s="99" customFormat="1" ht="18.75" customHeight="1" x14ac:dyDescent="0.3">
      <c r="A1415" s="885"/>
      <c r="B1415" s="882"/>
      <c r="C1415" s="503" t="s">
        <v>2852</v>
      </c>
      <c r="D1415" s="503" t="s">
        <v>2853</v>
      </c>
      <c r="E1415" s="98">
        <v>170</v>
      </c>
      <c r="F1415" s="98">
        <v>240</v>
      </c>
      <c r="G1415" s="98">
        <v>350</v>
      </c>
      <c r="H1415" s="348">
        <v>2.2999999999999998</v>
      </c>
      <c r="I1415" s="349">
        <v>390.99999999999994</v>
      </c>
      <c r="J1415" s="98">
        <v>240</v>
      </c>
      <c r="K1415" s="98"/>
      <c r="L1415" s="98">
        <v>240</v>
      </c>
      <c r="M1415" s="83">
        <f t="shared" si="69"/>
        <v>-38.618925831202041</v>
      </c>
      <c r="N1415" s="83">
        <f t="shared" si="70"/>
        <v>0</v>
      </c>
      <c r="O1415" s="98">
        <v>240</v>
      </c>
      <c r="P1415" s="83">
        <f t="shared" si="68"/>
        <v>41.17647058823529</v>
      </c>
      <c r="Q1415" s="83"/>
      <c r="R1415" s="550"/>
    </row>
    <row r="1416" spans="1:18" s="99" customFormat="1" ht="39" customHeight="1" x14ac:dyDescent="0.3">
      <c r="A1416" s="883">
        <v>7</v>
      </c>
      <c r="B1416" s="880" t="s">
        <v>2854</v>
      </c>
      <c r="C1416" s="503" t="s">
        <v>2855</v>
      </c>
      <c r="D1416" s="503" t="s">
        <v>2856</v>
      </c>
      <c r="E1416" s="98">
        <v>250</v>
      </c>
      <c r="F1416" s="194">
        <v>2000</v>
      </c>
      <c r="G1416" s="98">
        <v>2000</v>
      </c>
      <c r="H1416" s="348">
        <v>2.9</v>
      </c>
      <c r="I1416" s="349">
        <v>725</v>
      </c>
      <c r="J1416" s="98">
        <v>2000</v>
      </c>
      <c r="K1416" s="98"/>
      <c r="L1416" s="92">
        <v>1500</v>
      </c>
      <c r="M1416" s="83">
        <f t="shared" si="69"/>
        <v>106.89655172413792</v>
      </c>
      <c r="N1416" s="83">
        <f t="shared" si="70"/>
        <v>-25</v>
      </c>
      <c r="O1416" s="92">
        <v>1500</v>
      </c>
      <c r="P1416" s="83">
        <f t="shared" si="68"/>
        <v>500</v>
      </c>
      <c r="Q1416" s="83"/>
      <c r="R1416" s="550"/>
    </row>
    <row r="1417" spans="1:18" s="99" customFormat="1" ht="37.5" x14ac:dyDescent="0.3">
      <c r="A1417" s="885"/>
      <c r="B1417" s="882"/>
      <c r="C1417" s="503" t="s">
        <v>2857</v>
      </c>
      <c r="D1417" s="503" t="s">
        <v>2858</v>
      </c>
      <c r="E1417" s="98">
        <v>250</v>
      </c>
      <c r="F1417" s="98">
        <v>320</v>
      </c>
      <c r="G1417" s="98">
        <v>460</v>
      </c>
      <c r="H1417" s="348">
        <v>2.9</v>
      </c>
      <c r="I1417" s="349">
        <v>725</v>
      </c>
      <c r="J1417" s="98">
        <v>320</v>
      </c>
      <c r="K1417" s="98"/>
      <c r="L1417" s="98">
        <v>320</v>
      </c>
      <c r="M1417" s="83">
        <f t="shared" si="69"/>
        <v>-55.862068965517238</v>
      </c>
      <c r="N1417" s="83">
        <f t="shared" si="70"/>
        <v>0</v>
      </c>
      <c r="O1417" s="98">
        <v>320</v>
      </c>
      <c r="P1417" s="83">
        <f t="shared" si="68"/>
        <v>28.000000000000004</v>
      </c>
      <c r="Q1417" s="83"/>
      <c r="R1417" s="550"/>
    </row>
    <row r="1418" spans="1:18" s="99" customFormat="1" x14ac:dyDescent="0.3">
      <c r="A1418" s="883">
        <v>8</v>
      </c>
      <c r="B1418" s="880" t="s">
        <v>2859</v>
      </c>
      <c r="C1418" s="503" t="s">
        <v>2860</v>
      </c>
      <c r="D1418" s="503" t="s">
        <v>2861</v>
      </c>
      <c r="E1418" s="98">
        <v>200</v>
      </c>
      <c r="F1418" s="98">
        <v>330</v>
      </c>
      <c r="G1418" s="98">
        <v>480</v>
      </c>
      <c r="H1418" s="348">
        <v>3.7</v>
      </c>
      <c r="I1418" s="349">
        <v>740</v>
      </c>
      <c r="J1418" s="98">
        <v>330</v>
      </c>
      <c r="K1418" s="98"/>
      <c r="L1418" s="98">
        <v>330</v>
      </c>
      <c r="M1418" s="83">
        <f t="shared" si="69"/>
        <v>-55.405405405405403</v>
      </c>
      <c r="N1418" s="83">
        <f t="shared" si="70"/>
        <v>0</v>
      </c>
      <c r="O1418" s="98">
        <v>330</v>
      </c>
      <c r="P1418" s="83">
        <f t="shared" si="68"/>
        <v>65</v>
      </c>
      <c r="Q1418" s="83"/>
      <c r="R1418" s="550"/>
    </row>
    <row r="1419" spans="1:18" s="99" customFormat="1" x14ac:dyDescent="0.3">
      <c r="A1419" s="885"/>
      <c r="B1419" s="882"/>
      <c r="C1419" s="503" t="s">
        <v>2861</v>
      </c>
      <c r="D1419" s="503" t="s">
        <v>2862</v>
      </c>
      <c r="E1419" s="98">
        <v>200</v>
      </c>
      <c r="F1419" s="98">
        <v>260</v>
      </c>
      <c r="G1419" s="98">
        <v>370</v>
      </c>
      <c r="H1419" s="348">
        <v>3.7</v>
      </c>
      <c r="I1419" s="349">
        <v>740</v>
      </c>
      <c r="J1419" s="98">
        <v>260</v>
      </c>
      <c r="K1419" s="98"/>
      <c r="L1419" s="98">
        <v>260</v>
      </c>
      <c r="M1419" s="83">
        <f t="shared" si="69"/>
        <v>-64.86486486486487</v>
      </c>
      <c r="N1419" s="83">
        <f t="shared" si="70"/>
        <v>0</v>
      </c>
      <c r="O1419" s="98">
        <v>260</v>
      </c>
      <c r="P1419" s="83">
        <f t="shared" si="68"/>
        <v>30</v>
      </c>
      <c r="Q1419" s="83"/>
      <c r="R1419" s="550"/>
    </row>
    <row r="1420" spans="1:18" s="99" customFormat="1" ht="37.5" x14ac:dyDescent="0.3">
      <c r="A1420" s="500">
        <v>9</v>
      </c>
      <c r="B1420" s="503" t="s">
        <v>45</v>
      </c>
      <c r="C1420" s="503"/>
      <c r="D1420" s="503"/>
      <c r="E1420" s="98">
        <v>100</v>
      </c>
      <c r="F1420" s="98">
        <v>190</v>
      </c>
      <c r="G1420" s="98">
        <v>280</v>
      </c>
      <c r="H1420" s="348">
        <v>1.9</v>
      </c>
      <c r="I1420" s="349">
        <v>190</v>
      </c>
      <c r="J1420" s="98">
        <v>190</v>
      </c>
      <c r="K1420" s="98"/>
      <c r="L1420" s="98">
        <v>190</v>
      </c>
      <c r="M1420" s="83">
        <f t="shared" si="69"/>
        <v>0</v>
      </c>
      <c r="N1420" s="83">
        <f t="shared" si="70"/>
        <v>0</v>
      </c>
      <c r="O1420" s="98">
        <v>100</v>
      </c>
      <c r="P1420" s="83">
        <f t="shared" ref="P1420:P1483" si="71">(O1420-E1420)/E1420*100</f>
        <v>0</v>
      </c>
      <c r="Q1420" s="83"/>
      <c r="R1420" s="550"/>
    </row>
    <row r="1421" spans="1:18" s="99" customFormat="1" x14ac:dyDescent="0.3">
      <c r="A1421" s="504" t="s">
        <v>2864</v>
      </c>
      <c r="B1421" s="517" t="s">
        <v>2865</v>
      </c>
      <c r="C1421" s="517"/>
      <c r="D1421" s="517"/>
      <c r="E1421" s="192"/>
      <c r="F1421" s="192"/>
      <c r="G1421" s="98"/>
      <c r="H1421" s="348"/>
      <c r="I1421" s="349"/>
      <c r="J1421" s="98"/>
      <c r="K1421" s="98"/>
      <c r="L1421" s="92"/>
      <c r="M1421" s="83"/>
      <c r="N1421" s="83"/>
      <c r="O1421" s="92"/>
      <c r="P1421" s="83"/>
      <c r="Q1421" s="83"/>
      <c r="R1421" s="550"/>
    </row>
    <row r="1422" spans="1:18" s="99" customFormat="1" ht="37.5" x14ac:dyDescent="0.3">
      <c r="A1422" s="883">
        <v>1</v>
      </c>
      <c r="B1422" s="880" t="s">
        <v>382</v>
      </c>
      <c r="C1422" s="503" t="s">
        <v>2866</v>
      </c>
      <c r="D1422" s="503" t="s">
        <v>2867</v>
      </c>
      <c r="E1422" s="98">
        <v>1600</v>
      </c>
      <c r="F1422" s="98">
        <v>2600</v>
      </c>
      <c r="G1422" s="98">
        <v>3750</v>
      </c>
      <c r="H1422" s="348">
        <v>1</v>
      </c>
      <c r="I1422" s="349">
        <v>1600</v>
      </c>
      <c r="J1422" s="98">
        <v>2600</v>
      </c>
      <c r="K1422" s="98"/>
      <c r="L1422" s="92">
        <v>2400</v>
      </c>
      <c r="M1422" s="83">
        <f t="shared" si="69"/>
        <v>50</v>
      </c>
      <c r="N1422" s="83">
        <f t="shared" si="70"/>
        <v>-7.6923076923076925</v>
      </c>
      <c r="O1422" s="92">
        <v>2400</v>
      </c>
      <c r="P1422" s="83">
        <f t="shared" si="71"/>
        <v>50</v>
      </c>
      <c r="Q1422" s="83"/>
      <c r="R1422" s="550"/>
    </row>
    <row r="1423" spans="1:18" s="99" customFormat="1" ht="37.5" x14ac:dyDescent="0.3">
      <c r="A1423" s="884"/>
      <c r="B1423" s="881"/>
      <c r="C1423" s="503" t="s">
        <v>2868</v>
      </c>
      <c r="D1423" s="503" t="s">
        <v>2869</v>
      </c>
      <c r="E1423" s="98">
        <v>1500</v>
      </c>
      <c r="F1423" s="98">
        <v>1800</v>
      </c>
      <c r="G1423" s="98">
        <v>2500</v>
      </c>
      <c r="H1423" s="348">
        <v>1.4</v>
      </c>
      <c r="I1423" s="349">
        <v>2100</v>
      </c>
      <c r="J1423" s="98">
        <v>1800</v>
      </c>
      <c r="K1423" s="98"/>
      <c r="L1423" s="98">
        <v>1800</v>
      </c>
      <c r="M1423" s="83">
        <f t="shared" si="69"/>
        <v>-14.285714285714285</v>
      </c>
      <c r="N1423" s="83">
        <f t="shared" si="70"/>
        <v>0</v>
      </c>
      <c r="O1423" s="98">
        <v>1800</v>
      </c>
      <c r="P1423" s="83">
        <f t="shared" si="71"/>
        <v>20</v>
      </c>
      <c r="Q1423" s="83"/>
      <c r="R1423" s="550"/>
    </row>
    <row r="1424" spans="1:18" s="99" customFormat="1" x14ac:dyDescent="0.3">
      <c r="A1424" s="884"/>
      <c r="B1424" s="881"/>
      <c r="C1424" s="503" t="s">
        <v>2869</v>
      </c>
      <c r="D1424" s="503" t="s">
        <v>2870</v>
      </c>
      <c r="E1424" s="98">
        <v>680</v>
      </c>
      <c r="F1424" s="98">
        <v>800</v>
      </c>
      <c r="G1424" s="98">
        <v>1000</v>
      </c>
      <c r="H1424" s="348">
        <v>2.1</v>
      </c>
      <c r="I1424" s="349">
        <v>1428</v>
      </c>
      <c r="J1424" s="98">
        <v>800</v>
      </c>
      <c r="K1424" s="98"/>
      <c r="L1424" s="98">
        <v>800</v>
      </c>
      <c r="M1424" s="83">
        <f t="shared" si="69"/>
        <v>-43.977591036414566</v>
      </c>
      <c r="N1424" s="83">
        <f t="shared" si="70"/>
        <v>0</v>
      </c>
      <c r="O1424" s="98">
        <v>800</v>
      </c>
      <c r="P1424" s="83">
        <f t="shared" si="71"/>
        <v>17.647058823529413</v>
      </c>
      <c r="Q1424" s="83"/>
      <c r="R1424" s="550"/>
    </row>
    <row r="1425" spans="1:18" s="99" customFormat="1" ht="37.5" x14ac:dyDescent="0.3">
      <c r="A1425" s="884"/>
      <c r="B1425" s="881"/>
      <c r="C1425" s="503" t="s">
        <v>2871</v>
      </c>
      <c r="D1425" s="503" t="s">
        <v>2872</v>
      </c>
      <c r="E1425" s="98">
        <v>1900</v>
      </c>
      <c r="F1425" s="98">
        <v>3000</v>
      </c>
      <c r="G1425" s="98">
        <v>4500</v>
      </c>
      <c r="H1425" s="348">
        <v>1.7</v>
      </c>
      <c r="I1425" s="349">
        <v>3230</v>
      </c>
      <c r="J1425" s="98">
        <v>3000</v>
      </c>
      <c r="K1425" s="98"/>
      <c r="L1425" s="92">
        <v>2800</v>
      </c>
      <c r="M1425" s="83">
        <f t="shared" si="69"/>
        <v>-13.312693498452013</v>
      </c>
      <c r="N1425" s="83">
        <f t="shared" si="70"/>
        <v>-6.666666666666667</v>
      </c>
      <c r="O1425" s="92">
        <v>2800</v>
      </c>
      <c r="P1425" s="83">
        <f t="shared" si="71"/>
        <v>47.368421052631575</v>
      </c>
      <c r="Q1425" s="83"/>
      <c r="R1425" s="550"/>
    </row>
    <row r="1426" spans="1:18" s="99" customFormat="1" ht="37.5" x14ac:dyDescent="0.3">
      <c r="A1426" s="884"/>
      <c r="B1426" s="881"/>
      <c r="C1426" s="503" t="s">
        <v>2872</v>
      </c>
      <c r="D1426" s="503" t="s">
        <v>2873</v>
      </c>
      <c r="E1426" s="98">
        <v>1000</v>
      </c>
      <c r="F1426" s="98">
        <v>1800</v>
      </c>
      <c r="G1426" s="98">
        <v>3700</v>
      </c>
      <c r="H1426" s="348">
        <v>1.1000000000000001</v>
      </c>
      <c r="I1426" s="349">
        <v>1100</v>
      </c>
      <c r="J1426" s="98">
        <v>2220</v>
      </c>
      <c r="K1426" s="98"/>
      <c r="L1426" s="92">
        <v>2000</v>
      </c>
      <c r="M1426" s="83">
        <f t="shared" ref="M1426:M1489" si="72">(L1426-I1426)/I1426*100</f>
        <v>81.818181818181827</v>
      </c>
      <c r="N1426" s="83">
        <f t="shared" si="70"/>
        <v>-9.9099099099099099</v>
      </c>
      <c r="O1426" s="92">
        <v>2000</v>
      </c>
      <c r="P1426" s="83">
        <f t="shared" si="71"/>
        <v>100</v>
      </c>
      <c r="Q1426" s="83"/>
      <c r="R1426" s="550"/>
    </row>
    <row r="1427" spans="1:18" s="99" customFormat="1" ht="37.5" x14ac:dyDescent="0.3">
      <c r="A1427" s="885"/>
      <c r="B1427" s="882"/>
      <c r="C1427" s="503" t="s">
        <v>2873</v>
      </c>
      <c r="D1427" s="503" t="s">
        <v>2874</v>
      </c>
      <c r="E1427" s="98">
        <v>1300</v>
      </c>
      <c r="F1427" s="98">
        <v>2000</v>
      </c>
      <c r="G1427" s="98">
        <v>4000</v>
      </c>
      <c r="H1427" s="348">
        <v>1</v>
      </c>
      <c r="I1427" s="349">
        <v>1300</v>
      </c>
      <c r="J1427" s="98">
        <v>2400</v>
      </c>
      <c r="K1427" s="98"/>
      <c r="L1427" s="98">
        <v>2400</v>
      </c>
      <c r="M1427" s="83">
        <f t="shared" si="72"/>
        <v>84.615384615384613</v>
      </c>
      <c r="N1427" s="83">
        <f t="shared" ref="N1427:N1490" si="73">(L1427-J1427)/J1427*100</f>
        <v>0</v>
      </c>
      <c r="O1427" s="98">
        <v>2400</v>
      </c>
      <c r="P1427" s="83">
        <f t="shared" si="71"/>
        <v>84.615384615384613</v>
      </c>
      <c r="Q1427" s="83"/>
      <c r="R1427" s="550"/>
    </row>
    <row r="1428" spans="1:18" s="99" customFormat="1" x14ac:dyDescent="0.3">
      <c r="A1428" s="883">
        <v>2</v>
      </c>
      <c r="B1428" s="880" t="s">
        <v>2875</v>
      </c>
      <c r="C1428" s="503" t="s">
        <v>2876</v>
      </c>
      <c r="D1428" s="503" t="s">
        <v>2877</v>
      </c>
      <c r="E1428" s="98">
        <v>1000</v>
      </c>
      <c r="F1428" s="98">
        <v>2400</v>
      </c>
      <c r="G1428" s="98">
        <v>2000</v>
      </c>
      <c r="H1428" s="131">
        <v>1.1000000000000001</v>
      </c>
      <c r="I1428" s="349">
        <v>1100</v>
      </c>
      <c r="J1428" s="98">
        <v>2400</v>
      </c>
      <c r="K1428" s="98"/>
      <c r="L1428" s="92">
        <v>2000</v>
      </c>
      <c r="M1428" s="83">
        <f t="shared" si="72"/>
        <v>81.818181818181827</v>
      </c>
      <c r="N1428" s="83">
        <f t="shared" si="73"/>
        <v>-16.666666666666664</v>
      </c>
      <c r="O1428" s="92">
        <v>2000</v>
      </c>
      <c r="P1428" s="83">
        <f t="shared" si="71"/>
        <v>100</v>
      </c>
      <c r="Q1428" s="83"/>
      <c r="R1428" s="550"/>
    </row>
    <row r="1429" spans="1:18" s="99" customFormat="1" x14ac:dyDescent="0.3">
      <c r="A1429" s="884"/>
      <c r="B1429" s="881"/>
      <c r="C1429" s="503" t="s">
        <v>2878</v>
      </c>
      <c r="D1429" s="503" t="s">
        <v>2879</v>
      </c>
      <c r="E1429" s="98">
        <v>580</v>
      </c>
      <c r="F1429" s="98">
        <v>800</v>
      </c>
      <c r="G1429" s="98">
        <v>1000</v>
      </c>
      <c r="H1429" s="131">
        <v>1</v>
      </c>
      <c r="I1429" s="349">
        <v>580</v>
      </c>
      <c r="J1429" s="98">
        <v>800</v>
      </c>
      <c r="K1429" s="98"/>
      <c r="L1429" s="98">
        <v>800</v>
      </c>
      <c r="M1429" s="83">
        <f t="shared" si="72"/>
        <v>37.931034482758619</v>
      </c>
      <c r="N1429" s="83">
        <f t="shared" si="73"/>
        <v>0</v>
      </c>
      <c r="O1429" s="98">
        <v>800</v>
      </c>
      <c r="P1429" s="83">
        <f t="shared" si="71"/>
        <v>37.931034482758619</v>
      </c>
      <c r="Q1429" s="83"/>
      <c r="R1429" s="550"/>
    </row>
    <row r="1430" spans="1:18" s="99" customFormat="1" x14ac:dyDescent="0.3">
      <c r="A1430" s="884"/>
      <c r="B1430" s="881"/>
      <c r="C1430" s="503" t="s">
        <v>2879</v>
      </c>
      <c r="D1430" s="503" t="s">
        <v>33</v>
      </c>
      <c r="E1430" s="98">
        <v>340</v>
      </c>
      <c r="F1430" s="98">
        <v>500</v>
      </c>
      <c r="G1430" s="98">
        <v>700</v>
      </c>
      <c r="H1430" s="131">
        <v>1.2</v>
      </c>
      <c r="I1430" s="349">
        <v>408</v>
      </c>
      <c r="J1430" s="98">
        <v>500</v>
      </c>
      <c r="K1430" s="98"/>
      <c r="L1430" s="98">
        <v>500</v>
      </c>
      <c r="M1430" s="83">
        <f t="shared" si="72"/>
        <v>22.549019607843139</v>
      </c>
      <c r="N1430" s="83">
        <f t="shared" si="73"/>
        <v>0</v>
      </c>
      <c r="O1430" s="98">
        <v>500</v>
      </c>
      <c r="P1430" s="83">
        <f t="shared" si="71"/>
        <v>47.058823529411761</v>
      </c>
      <c r="Q1430" s="83"/>
      <c r="R1430" s="550"/>
    </row>
    <row r="1431" spans="1:18" s="99" customFormat="1" x14ac:dyDescent="0.3">
      <c r="A1431" s="884"/>
      <c r="B1431" s="881"/>
      <c r="C1431" s="503" t="s">
        <v>33</v>
      </c>
      <c r="D1431" s="503" t="s">
        <v>2880</v>
      </c>
      <c r="E1431" s="98">
        <v>280</v>
      </c>
      <c r="F1431" s="98">
        <v>400</v>
      </c>
      <c r="G1431" s="98">
        <v>500</v>
      </c>
      <c r="H1431" s="131">
        <v>1.8</v>
      </c>
      <c r="I1431" s="349">
        <v>504</v>
      </c>
      <c r="J1431" s="98">
        <v>400</v>
      </c>
      <c r="K1431" s="98"/>
      <c r="L1431" s="98">
        <v>400</v>
      </c>
      <c r="M1431" s="83">
        <f t="shared" si="72"/>
        <v>-20.634920634920633</v>
      </c>
      <c r="N1431" s="83">
        <f t="shared" si="73"/>
        <v>0</v>
      </c>
      <c r="O1431" s="98">
        <v>400</v>
      </c>
      <c r="P1431" s="83">
        <f t="shared" si="71"/>
        <v>42.857142857142854</v>
      </c>
      <c r="Q1431" s="83"/>
      <c r="R1431" s="550"/>
    </row>
    <row r="1432" spans="1:18" s="99" customFormat="1" x14ac:dyDescent="0.3">
      <c r="A1432" s="884"/>
      <c r="B1432" s="881"/>
      <c r="C1432" s="503" t="s">
        <v>2880</v>
      </c>
      <c r="D1432" s="503" t="s">
        <v>2881</v>
      </c>
      <c r="E1432" s="98">
        <v>230</v>
      </c>
      <c r="F1432" s="98">
        <v>250</v>
      </c>
      <c r="G1432" s="98">
        <v>350</v>
      </c>
      <c r="H1432" s="131">
        <v>1.8</v>
      </c>
      <c r="I1432" s="349">
        <v>414</v>
      </c>
      <c r="J1432" s="98">
        <v>250</v>
      </c>
      <c r="K1432" s="98"/>
      <c r="L1432" s="98">
        <v>250</v>
      </c>
      <c r="M1432" s="83">
        <f t="shared" si="72"/>
        <v>-39.613526570048307</v>
      </c>
      <c r="N1432" s="83">
        <f t="shared" si="73"/>
        <v>0</v>
      </c>
      <c r="O1432" s="98">
        <v>250</v>
      </c>
      <c r="P1432" s="83">
        <f t="shared" si="71"/>
        <v>8.695652173913043</v>
      </c>
      <c r="Q1432" s="83"/>
      <c r="R1432" s="550"/>
    </row>
    <row r="1433" spans="1:18" s="99" customFormat="1" x14ac:dyDescent="0.3">
      <c r="A1433" s="885"/>
      <c r="B1433" s="882"/>
      <c r="C1433" s="503" t="s">
        <v>2882</v>
      </c>
      <c r="D1433" s="503" t="s">
        <v>2883</v>
      </c>
      <c r="E1433" s="98"/>
      <c r="F1433" s="98">
        <v>250</v>
      </c>
      <c r="G1433" s="98">
        <v>380</v>
      </c>
      <c r="H1433" s="348"/>
      <c r="I1433" s="349"/>
      <c r="J1433" s="98">
        <v>250</v>
      </c>
      <c r="K1433" s="98"/>
      <c r="L1433" s="98">
        <v>250</v>
      </c>
      <c r="M1433" s="83"/>
      <c r="N1433" s="83">
        <f t="shared" si="73"/>
        <v>0</v>
      </c>
      <c r="O1433" s="98">
        <v>250</v>
      </c>
      <c r="P1433" s="83"/>
      <c r="Q1433" s="83"/>
      <c r="R1433" s="503" t="s">
        <v>271</v>
      </c>
    </row>
    <row r="1434" spans="1:18" s="99" customFormat="1" ht="37.5" x14ac:dyDescent="0.3">
      <c r="A1434" s="883">
        <v>3</v>
      </c>
      <c r="B1434" s="880" t="s">
        <v>2884</v>
      </c>
      <c r="C1434" s="503" t="s">
        <v>2885</v>
      </c>
      <c r="D1434" s="503" t="s">
        <v>2886</v>
      </c>
      <c r="E1434" s="98">
        <v>500</v>
      </c>
      <c r="F1434" s="98">
        <v>850</v>
      </c>
      <c r="G1434" s="98">
        <v>1200</v>
      </c>
      <c r="H1434" s="131">
        <v>1.1000000000000001</v>
      </c>
      <c r="I1434" s="349">
        <v>550</v>
      </c>
      <c r="J1434" s="98">
        <v>850</v>
      </c>
      <c r="K1434" s="98"/>
      <c r="L1434" s="98">
        <v>850</v>
      </c>
      <c r="M1434" s="83">
        <f t="shared" si="72"/>
        <v>54.54545454545454</v>
      </c>
      <c r="N1434" s="83">
        <f t="shared" si="73"/>
        <v>0</v>
      </c>
      <c r="O1434" s="98">
        <v>850</v>
      </c>
      <c r="P1434" s="83">
        <f t="shared" si="71"/>
        <v>70</v>
      </c>
      <c r="Q1434" s="83"/>
      <c r="R1434" s="550"/>
    </row>
    <row r="1435" spans="1:18" s="99" customFormat="1" x14ac:dyDescent="0.3">
      <c r="A1435" s="884"/>
      <c r="B1435" s="881"/>
      <c r="C1435" s="503" t="s">
        <v>2886</v>
      </c>
      <c r="D1435" s="503" t="s">
        <v>2887</v>
      </c>
      <c r="E1435" s="98">
        <v>380</v>
      </c>
      <c r="F1435" s="98">
        <v>600</v>
      </c>
      <c r="G1435" s="98">
        <v>1000</v>
      </c>
      <c r="H1435" s="131">
        <v>1.6</v>
      </c>
      <c r="I1435" s="349">
        <v>608</v>
      </c>
      <c r="J1435" s="98">
        <v>600</v>
      </c>
      <c r="K1435" s="98"/>
      <c r="L1435" s="92">
        <v>500</v>
      </c>
      <c r="M1435" s="83">
        <f t="shared" si="72"/>
        <v>-17.763157894736842</v>
      </c>
      <c r="N1435" s="83">
        <f t="shared" si="73"/>
        <v>-16.666666666666664</v>
      </c>
      <c r="O1435" s="92">
        <v>500</v>
      </c>
      <c r="P1435" s="83">
        <f t="shared" si="71"/>
        <v>31.578947368421051</v>
      </c>
      <c r="Q1435" s="83"/>
      <c r="R1435" s="550"/>
    </row>
    <row r="1436" spans="1:18" s="99" customFormat="1" x14ac:dyDescent="0.3">
      <c r="A1436" s="884"/>
      <c r="B1436" s="881"/>
      <c r="C1436" s="503" t="s">
        <v>2887</v>
      </c>
      <c r="D1436" s="503" t="s">
        <v>2888</v>
      </c>
      <c r="E1436" s="98">
        <v>250</v>
      </c>
      <c r="F1436" s="98">
        <v>350</v>
      </c>
      <c r="G1436" s="98">
        <v>500</v>
      </c>
      <c r="H1436" s="131">
        <v>1.4</v>
      </c>
      <c r="I1436" s="349">
        <v>350</v>
      </c>
      <c r="J1436" s="98">
        <v>350</v>
      </c>
      <c r="K1436" s="98"/>
      <c r="L1436" s="98">
        <v>350</v>
      </c>
      <c r="M1436" s="83">
        <f t="shared" si="72"/>
        <v>0</v>
      </c>
      <c r="N1436" s="83">
        <f t="shared" si="73"/>
        <v>0</v>
      </c>
      <c r="O1436" s="98">
        <v>350</v>
      </c>
      <c r="P1436" s="83">
        <f t="shared" si="71"/>
        <v>40</v>
      </c>
      <c r="Q1436" s="83"/>
      <c r="R1436" s="550"/>
    </row>
    <row r="1437" spans="1:18" s="99" customFormat="1" x14ac:dyDescent="0.3">
      <c r="A1437" s="885"/>
      <c r="B1437" s="882"/>
      <c r="C1437" s="503" t="s">
        <v>2889</v>
      </c>
      <c r="D1437" s="503" t="s">
        <v>2890</v>
      </c>
      <c r="E1437" s="98">
        <v>120</v>
      </c>
      <c r="F1437" s="98">
        <v>180</v>
      </c>
      <c r="G1437" s="98">
        <v>250</v>
      </c>
      <c r="H1437" s="131">
        <v>1.4</v>
      </c>
      <c r="I1437" s="349">
        <v>168</v>
      </c>
      <c r="J1437" s="98">
        <v>180</v>
      </c>
      <c r="K1437" s="98"/>
      <c r="L1437" s="98">
        <v>180</v>
      </c>
      <c r="M1437" s="83">
        <f t="shared" si="72"/>
        <v>7.1428571428571423</v>
      </c>
      <c r="N1437" s="83">
        <f t="shared" si="73"/>
        <v>0</v>
      </c>
      <c r="O1437" s="98">
        <v>180</v>
      </c>
      <c r="P1437" s="83">
        <f t="shared" si="71"/>
        <v>50</v>
      </c>
      <c r="Q1437" s="83"/>
      <c r="R1437" s="550"/>
    </row>
    <row r="1438" spans="1:18" s="99" customFormat="1" ht="18" customHeight="1" x14ac:dyDescent="0.3">
      <c r="A1438" s="500">
        <v>4</v>
      </c>
      <c r="B1438" s="886" t="s">
        <v>2891</v>
      </c>
      <c r="C1438" s="890"/>
      <c r="D1438" s="887"/>
      <c r="E1438" s="98">
        <v>220</v>
      </c>
      <c r="F1438" s="98">
        <v>550</v>
      </c>
      <c r="G1438" s="98">
        <v>800</v>
      </c>
      <c r="H1438" s="348">
        <v>3.6</v>
      </c>
      <c r="I1438" s="349">
        <v>792</v>
      </c>
      <c r="J1438" s="98">
        <v>550</v>
      </c>
      <c r="K1438" s="98"/>
      <c r="L1438" s="92">
        <v>400</v>
      </c>
      <c r="M1438" s="83">
        <f t="shared" si="72"/>
        <v>-49.494949494949495</v>
      </c>
      <c r="N1438" s="83">
        <f t="shared" si="73"/>
        <v>-27.27272727272727</v>
      </c>
      <c r="O1438" s="92">
        <v>400</v>
      </c>
      <c r="P1438" s="83">
        <f t="shared" si="71"/>
        <v>81.818181818181827</v>
      </c>
      <c r="Q1438" s="83"/>
      <c r="R1438" s="550"/>
    </row>
    <row r="1439" spans="1:18" s="99" customFormat="1" ht="18" customHeight="1" x14ac:dyDescent="0.3">
      <c r="A1439" s="500">
        <v>5</v>
      </c>
      <c r="B1439" s="886" t="s">
        <v>2892</v>
      </c>
      <c r="C1439" s="890"/>
      <c r="D1439" s="887"/>
      <c r="E1439" s="98">
        <v>180</v>
      </c>
      <c r="F1439" s="98">
        <v>350</v>
      </c>
      <c r="G1439" s="98">
        <v>600</v>
      </c>
      <c r="H1439" s="348">
        <v>2.2999999999999998</v>
      </c>
      <c r="I1439" s="349">
        <v>413.99999999999994</v>
      </c>
      <c r="J1439" s="98">
        <v>360</v>
      </c>
      <c r="K1439" s="98"/>
      <c r="L1439" s="92">
        <v>260</v>
      </c>
      <c r="M1439" s="83">
        <f t="shared" si="72"/>
        <v>-37.198067632850233</v>
      </c>
      <c r="N1439" s="83">
        <f t="shared" si="73"/>
        <v>-27.777777777777779</v>
      </c>
      <c r="O1439" s="92">
        <v>260</v>
      </c>
      <c r="P1439" s="83">
        <f t="shared" si="71"/>
        <v>44.444444444444443</v>
      </c>
      <c r="Q1439" s="83"/>
      <c r="R1439" s="550"/>
    </row>
    <row r="1440" spans="1:18" s="99" customFormat="1" ht="37.5" x14ac:dyDescent="0.3">
      <c r="A1440" s="883">
        <v>6</v>
      </c>
      <c r="B1440" s="880" t="s">
        <v>2893</v>
      </c>
      <c r="C1440" s="503" t="s">
        <v>2894</v>
      </c>
      <c r="D1440" s="503" t="s">
        <v>2895</v>
      </c>
      <c r="E1440" s="98">
        <v>210</v>
      </c>
      <c r="F1440" s="98">
        <v>450</v>
      </c>
      <c r="G1440" s="98">
        <v>600</v>
      </c>
      <c r="H1440" s="348">
        <v>1.8</v>
      </c>
      <c r="I1440" s="349">
        <v>378</v>
      </c>
      <c r="J1440" s="98">
        <v>450</v>
      </c>
      <c r="K1440" s="98"/>
      <c r="L1440" s="92">
        <v>350</v>
      </c>
      <c r="M1440" s="83">
        <f t="shared" si="72"/>
        <v>-7.4074074074074066</v>
      </c>
      <c r="N1440" s="83">
        <f t="shared" si="73"/>
        <v>-22.222222222222221</v>
      </c>
      <c r="O1440" s="92">
        <v>350</v>
      </c>
      <c r="P1440" s="83">
        <f t="shared" si="71"/>
        <v>66.666666666666657</v>
      </c>
      <c r="Q1440" s="83"/>
      <c r="R1440" s="550"/>
    </row>
    <row r="1441" spans="1:18" s="99" customFormat="1" x14ac:dyDescent="0.3">
      <c r="A1441" s="885"/>
      <c r="B1441" s="882"/>
      <c r="C1441" s="503" t="s">
        <v>2896</v>
      </c>
      <c r="D1441" s="503" t="s">
        <v>2897</v>
      </c>
      <c r="E1441" s="98"/>
      <c r="F1441" s="98">
        <v>250</v>
      </c>
      <c r="G1441" s="98">
        <v>400</v>
      </c>
      <c r="H1441" s="348"/>
      <c r="I1441" s="349"/>
      <c r="J1441" s="98">
        <v>250</v>
      </c>
      <c r="K1441" s="98"/>
      <c r="L1441" s="98">
        <v>250</v>
      </c>
      <c r="M1441" s="83"/>
      <c r="N1441" s="83">
        <f t="shared" si="73"/>
        <v>0</v>
      </c>
      <c r="O1441" s="98">
        <v>250</v>
      </c>
      <c r="P1441" s="83"/>
      <c r="Q1441" s="83"/>
      <c r="R1441" s="503" t="s">
        <v>271</v>
      </c>
    </row>
    <row r="1442" spans="1:18" s="99" customFormat="1" x14ac:dyDescent="0.3">
      <c r="A1442" s="883">
        <v>7</v>
      </c>
      <c r="B1442" s="880" t="s">
        <v>2898</v>
      </c>
      <c r="C1442" s="503" t="s">
        <v>2899</v>
      </c>
      <c r="D1442" s="503" t="s">
        <v>2900</v>
      </c>
      <c r="E1442" s="98">
        <v>510</v>
      </c>
      <c r="F1442" s="98">
        <v>800</v>
      </c>
      <c r="G1442" s="98">
        <v>1250</v>
      </c>
      <c r="H1442" s="348">
        <v>1.1000000000000001</v>
      </c>
      <c r="I1442" s="349">
        <v>561</v>
      </c>
      <c r="J1442" s="98">
        <v>800</v>
      </c>
      <c r="K1442" s="98"/>
      <c r="L1442" s="98">
        <v>800</v>
      </c>
      <c r="M1442" s="83">
        <f t="shared" si="72"/>
        <v>42.602495543672013</v>
      </c>
      <c r="N1442" s="83">
        <f t="shared" si="73"/>
        <v>0</v>
      </c>
      <c r="O1442" s="98">
        <v>800</v>
      </c>
      <c r="P1442" s="83">
        <f t="shared" si="71"/>
        <v>56.862745098039213</v>
      </c>
      <c r="Q1442" s="83"/>
      <c r="R1442" s="550"/>
    </row>
    <row r="1443" spans="1:18" s="99" customFormat="1" x14ac:dyDescent="0.3">
      <c r="A1443" s="884"/>
      <c r="B1443" s="881"/>
      <c r="C1443" s="503" t="s">
        <v>2900</v>
      </c>
      <c r="D1443" s="503" t="s">
        <v>2901</v>
      </c>
      <c r="E1443" s="98">
        <v>250</v>
      </c>
      <c r="F1443" s="98">
        <v>550</v>
      </c>
      <c r="G1443" s="98">
        <v>800</v>
      </c>
      <c r="H1443" s="348">
        <v>1</v>
      </c>
      <c r="I1443" s="349">
        <v>250</v>
      </c>
      <c r="J1443" s="98">
        <v>550</v>
      </c>
      <c r="K1443" s="98"/>
      <c r="L1443" s="98">
        <v>550</v>
      </c>
      <c r="M1443" s="83">
        <f t="shared" si="72"/>
        <v>120</v>
      </c>
      <c r="N1443" s="83">
        <f t="shared" si="73"/>
        <v>0</v>
      </c>
      <c r="O1443" s="98">
        <v>550</v>
      </c>
      <c r="P1443" s="83">
        <f t="shared" si="71"/>
        <v>120</v>
      </c>
      <c r="Q1443" s="83"/>
      <c r="R1443" s="550"/>
    </row>
    <row r="1444" spans="1:18" s="99" customFormat="1" x14ac:dyDescent="0.3">
      <c r="A1444" s="885"/>
      <c r="B1444" s="882"/>
      <c r="C1444" s="503" t="s">
        <v>2901</v>
      </c>
      <c r="D1444" s="503" t="s">
        <v>2902</v>
      </c>
      <c r="E1444" s="98"/>
      <c r="F1444" s="98">
        <v>280</v>
      </c>
      <c r="G1444" s="98">
        <v>400</v>
      </c>
      <c r="H1444" s="348"/>
      <c r="I1444" s="349"/>
      <c r="J1444" s="98">
        <v>280</v>
      </c>
      <c r="K1444" s="98"/>
      <c r="L1444" s="98">
        <v>280</v>
      </c>
      <c r="M1444" s="83"/>
      <c r="N1444" s="83">
        <f t="shared" si="73"/>
        <v>0</v>
      </c>
      <c r="O1444" s="98">
        <v>280</v>
      </c>
      <c r="P1444" s="83"/>
      <c r="Q1444" s="83"/>
      <c r="R1444" s="503" t="s">
        <v>271</v>
      </c>
    </row>
    <row r="1445" spans="1:18" s="99" customFormat="1" ht="37.5" x14ac:dyDescent="0.3">
      <c r="A1445" s="500">
        <v>8</v>
      </c>
      <c r="B1445" s="503" t="s">
        <v>2903</v>
      </c>
      <c r="C1445" s="503" t="s">
        <v>2904</v>
      </c>
      <c r="D1445" s="503" t="s">
        <v>22</v>
      </c>
      <c r="E1445" s="98">
        <v>140</v>
      </c>
      <c r="F1445" s="98">
        <v>200</v>
      </c>
      <c r="G1445" s="98">
        <v>300</v>
      </c>
      <c r="H1445" s="348">
        <v>1.2</v>
      </c>
      <c r="I1445" s="349">
        <v>168</v>
      </c>
      <c r="J1445" s="98">
        <v>200</v>
      </c>
      <c r="K1445" s="98"/>
      <c r="L1445" s="98">
        <v>200</v>
      </c>
      <c r="M1445" s="83">
        <f t="shared" si="72"/>
        <v>19.047619047619047</v>
      </c>
      <c r="N1445" s="83">
        <f t="shared" si="73"/>
        <v>0</v>
      </c>
      <c r="O1445" s="98">
        <v>200</v>
      </c>
      <c r="P1445" s="83">
        <f t="shared" si="71"/>
        <v>42.857142857142854</v>
      </c>
      <c r="Q1445" s="83"/>
      <c r="R1445" s="550"/>
    </row>
    <row r="1446" spans="1:18" s="99" customFormat="1" x14ac:dyDescent="0.3">
      <c r="A1446" s="883">
        <v>9</v>
      </c>
      <c r="B1446" s="880" t="s">
        <v>2905</v>
      </c>
      <c r="C1446" s="503" t="s">
        <v>2906</v>
      </c>
      <c r="D1446" s="503" t="s">
        <v>2907</v>
      </c>
      <c r="E1446" s="98">
        <v>120</v>
      </c>
      <c r="F1446" s="98">
        <v>350</v>
      </c>
      <c r="G1446" s="98">
        <v>700</v>
      </c>
      <c r="H1446" s="348">
        <v>2.4</v>
      </c>
      <c r="I1446" s="349">
        <v>288</v>
      </c>
      <c r="J1446" s="98">
        <v>420</v>
      </c>
      <c r="K1446" s="98"/>
      <c r="L1446" s="98">
        <v>420</v>
      </c>
      <c r="M1446" s="83">
        <f t="shared" si="72"/>
        <v>45.833333333333329</v>
      </c>
      <c r="N1446" s="83">
        <f t="shared" si="73"/>
        <v>0</v>
      </c>
      <c r="O1446" s="98">
        <v>420</v>
      </c>
      <c r="P1446" s="83">
        <f t="shared" si="71"/>
        <v>250</v>
      </c>
      <c r="Q1446" s="83"/>
      <c r="R1446" s="550"/>
    </row>
    <row r="1447" spans="1:18" s="99" customFormat="1" x14ac:dyDescent="0.3">
      <c r="A1447" s="885"/>
      <c r="B1447" s="882"/>
      <c r="C1447" s="503" t="s">
        <v>2908</v>
      </c>
      <c r="D1447" s="503" t="s">
        <v>2909</v>
      </c>
      <c r="E1447" s="98">
        <v>120</v>
      </c>
      <c r="F1447" s="98">
        <v>350</v>
      </c>
      <c r="G1447" s="98">
        <v>500</v>
      </c>
      <c r="H1447" s="348">
        <v>2.4</v>
      </c>
      <c r="I1447" s="349">
        <v>288</v>
      </c>
      <c r="J1447" s="98">
        <v>350</v>
      </c>
      <c r="K1447" s="98"/>
      <c r="L1447" s="98">
        <v>350</v>
      </c>
      <c r="M1447" s="83">
        <f t="shared" si="72"/>
        <v>21.527777777777779</v>
      </c>
      <c r="N1447" s="83">
        <f t="shared" si="73"/>
        <v>0</v>
      </c>
      <c r="O1447" s="98">
        <v>350</v>
      </c>
      <c r="P1447" s="83">
        <f t="shared" si="71"/>
        <v>191.66666666666669</v>
      </c>
      <c r="Q1447" s="83"/>
      <c r="R1447" s="550"/>
    </row>
    <row r="1448" spans="1:18" s="99" customFormat="1" ht="24" customHeight="1" x14ac:dyDescent="0.3">
      <c r="A1448" s="500">
        <v>10</v>
      </c>
      <c r="B1448" s="886" t="s">
        <v>45</v>
      </c>
      <c r="C1448" s="890"/>
      <c r="D1448" s="887"/>
      <c r="E1448" s="98">
        <v>120</v>
      </c>
      <c r="F1448" s="98">
        <v>140</v>
      </c>
      <c r="G1448" s="98">
        <v>350</v>
      </c>
      <c r="H1448" s="348">
        <v>2.4</v>
      </c>
      <c r="I1448" s="349">
        <v>288</v>
      </c>
      <c r="J1448" s="98">
        <v>210</v>
      </c>
      <c r="K1448" s="98"/>
      <c r="L1448" s="92">
        <v>180</v>
      </c>
      <c r="M1448" s="83">
        <f t="shared" si="72"/>
        <v>-37.5</v>
      </c>
      <c r="N1448" s="83">
        <f t="shared" si="73"/>
        <v>-14.285714285714285</v>
      </c>
      <c r="O1448" s="92">
        <v>120</v>
      </c>
      <c r="P1448" s="83">
        <f t="shared" si="71"/>
        <v>0</v>
      </c>
      <c r="Q1448" s="83"/>
      <c r="R1448" s="550"/>
    </row>
    <row r="1449" spans="1:18" s="99" customFormat="1" x14ac:dyDescent="0.3">
      <c r="A1449" s="504" t="s">
        <v>2910</v>
      </c>
      <c r="B1449" s="517" t="s">
        <v>2911</v>
      </c>
      <c r="C1449" s="517"/>
      <c r="D1449" s="517"/>
      <c r="E1449" s="192"/>
      <c r="F1449" s="192"/>
      <c r="G1449" s="98"/>
      <c r="H1449" s="83"/>
      <c r="I1449" s="83"/>
      <c r="J1449" s="98"/>
      <c r="K1449" s="98"/>
      <c r="L1449" s="92"/>
      <c r="M1449" s="83"/>
      <c r="N1449" s="83"/>
      <c r="O1449" s="92"/>
      <c r="P1449" s="83"/>
      <c r="Q1449" s="83"/>
      <c r="R1449" s="550"/>
    </row>
    <row r="1450" spans="1:18" s="99" customFormat="1" x14ac:dyDescent="0.3">
      <c r="A1450" s="883">
        <v>1</v>
      </c>
      <c r="B1450" s="880" t="s">
        <v>382</v>
      </c>
      <c r="C1450" s="503" t="s">
        <v>2912</v>
      </c>
      <c r="D1450" s="503" t="s">
        <v>2913</v>
      </c>
      <c r="E1450" s="98">
        <v>610</v>
      </c>
      <c r="F1450" s="98">
        <v>700</v>
      </c>
      <c r="G1450" s="98">
        <v>1000</v>
      </c>
      <c r="H1450" s="348">
        <v>1.2</v>
      </c>
      <c r="I1450" s="349">
        <v>732</v>
      </c>
      <c r="J1450" s="98">
        <v>700</v>
      </c>
      <c r="K1450" s="98"/>
      <c r="L1450" s="98">
        <v>700</v>
      </c>
      <c r="M1450" s="83">
        <f t="shared" si="72"/>
        <v>-4.3715846994535523</v>
      </c>
      <c r="N1450" s="83">
        <f t="shared" si="73"/>
        <v>0</v>
      </c>
      <c r="O1450" s="98">
        <v>700</v>
      </c>
      <c r="P1450" s="83">
        <f t="shared" si="71"/>
        <v>14.754098360655737</v>
      </c>
      <c r="Q1450" s="83"/>
      <c r="R1450" s="550"/>
    </row>
    <row r="1451" spans="1:18" s="99" customFormat="1" x14ac:dyDescent="0.3">
      <c r="A1451" s="884"/>
      <c r="B1451" s="881"/>
      <c r="C1451" s="503" t="s">
        <v>2913</v>
      </c>
      <c r="D1451" s="503" t="s">
        <v>2914</v>
      </c>
      <c r="E1451" s="98">
        <v>450</v>
      </c>
      <c r="F1451" s="98">
        <v>550</v>
      </c>
      <c r="G1451" s="98">
        <v>800</v>
      </c>
      <c r="H1451" s="348">
        <v>1.2</v>
      </c>
      <c r="I1451" s="349">
        <v>540</v>
      </c>
      <c r="J1451" s="98">
        <v>550</v>
      </c>
      <c r="K1451" s="98"/>
      <c r="L1451" s="98">
        <v>550</v>
      </c>
      <c r="M1451" s="83">
        <f t="shared" si="72"/>
        <v>1.8518518518518516</v>
      </c>
      <c r="N1451" s="83">
        <f t="shared" si="73"/>
        <v>0</v>
      </c>
      <c r="O1451" s="98">
        <v>550</v>
      </c>
      <c r="P1451" s="83">
        <f t="shared" si="71"/>
        <v>22.222222222222221</v>
      </c>
      <c r="Q1451" s="83"/>
      <c r="R1451" s="550"/>
    </row>
    <row r="1452" spans="1:18" s="99" customFormat="1" x14ac:dyDescent="0.3">
      <c r="A1452" s="884"/>
      <c r="B1452" s="881"/>
      <c r="C1452" s="503" t="s">
        <v>2914</v>
      </c>
      <c r="D1452" s="503" t="s">
        <v>2915</v>
      </c>
      <c r="E1452" s="98">
        <v>490</v>
      </c>
      <c r="F1452" s="98">
        <v>550</v>
      </c>
      <c r="G1452" s="98">
        <v>800</v>
      </c>
      <c r="H1452" s="348">
        <v>1.2</v>
      </c>
      <c r="I1452" s="349">
        <v>588</v>
      </c>
      <c r="J1452" s="98">
        <v>550</v>
      </c>
      <c r="K1452" s="98"/>
      <c r="L1452" s="98">
        <v>550</v>
      </c>
      <c r="M1452" s="83">
        <f t="shared" si="72"/>
        <v>-6.462585034013606</v>
      </c>
      <c r="N1452" s="83">
        <f t="shared" si="73"/>
        <v>0</v>
      </c>
      <c r="O1452" s="98">
        <v>550</v>
      </c>
      <c r="P1452" s="83">
        <f t="shared" si="71"/>
        <v>12.244897959183673</v>
      </c>
      <c r="Q1452" s="83"/>
      <c r="R1452" s="550"/>
    </row>
    <row r="1453" spans="1:18" s="99" customFormat="1" x14ac:dyDescent="0.3">
      <c r="A1453" s="884"/>
      <c r="B1453" s="881"/>
      <c r="C1453" s="503" t="s">
        <v>2915</v>
      </c>
      <c r="D1453" s="503" t="s">
        <v>2916</v>
      </c>
      <c r="E1453" s="98"/>
      <c r="F1453" s="98">
        <v>550</v>
      </c>
      <c r="G1453" s="98">
        <v>800</v>
      </c>
      <c r="H1453" s="348"/>
      <c r="I1453" s="349"/>
      <c r="J1453" s="98">
        <v>550</v>
      </c>
      <c r="K1453" s="98"/>
      <c r="L1453" s="98">
        <v>550</v>
      </c>
      <c r="M1453" s="83"/>
      <c r="N1453" s="83">
        <f t="shared" si="73"/>
        <v>0</v>
      </c>
      <c r="O1453" s="98">
        <v>550</v>
      </c>
      <c r="P1453" s="83"/>
      <c r="Q1453" s="83"/>
      <c r="R1453" s="554"/>
    </row>
    <row r="1454" spans="1:18" s="99" customFormat="1" x14ac:dyDescent="0.3">
      <c r="A1454" s="884"/>
      <c r="B1454" s="881"/>
      <c r="C1454" s="503" t="s">
        <v>2916</v>
      </c>
      <c r="D1454" s="503" t="s">
        <v>2917</v>
      </c>
      <c r="E1454" s="98"/>
      <c r="F1454" s="98">
        <v>570</v>
      </c>
      <c r="G1454" s="98">
        <v>850</v>
      </c>
      <c r="H1454" s="348"/>
      <c r="I1454" s="349"/>
      <c r="J1454" s="98">
        <v>570</v>
      </c>
      <c r="K1454" s="98"/>
      <c r="L1454" s="98">
        <v>570</v>
      </c>
      <c r="M1454" s="83"/>
      <c r="N1454" s="83">
        <f t="shared" si="73"/>
        <v>0</v>
      </c>
      <c r="O1454" s="98">
        <v>570</v>
      </c>
      <c r="P1454" s="83"/>
      <c r="Q1454" s="83"/>
      <c r="R1454" s="554"/>
    </row>
    <row r="1455" spans="1:18" s="99" customFormat="1" ht="37.5" x14ac:dyDescent="0.3">
      <c r="A1455" s="884"/>
      <c r="B1455" s="881"/>
      <c r="C1455" s="503" t="s">
        <v>2918</v>
      </c>
      <c r="D1455" s="503" t="s">
        <v>2919</v>
      </c>
      <c r="E1455" s="98">
        <v>600</v>
      </c>
      <c r="F1455" s="98">
        <v>700</v>
      </c>
      <c r="G1455" s="98">
        <v>1000</v>
      </c>
      <c r="H1455" s="348">
        <v>1.2</v>
      </c>
      <c r="I1455" s="349">
        <v>720</v>
      </c>
      <c r="J1455" s="98">
        <v>700</v>
      </c>
      <c r="K1455" s="98"/>
      <c r="L1455" s="98">
        <v>700</v>
      </c>
      <c r="M1455" s="83">
        <f t="shared" si="72"/>
        <v>-2.7777777777777777</v>
      </c>
      <c r="N1455" s="83">
        <f t="shared" si="73"/>
        <v>0</v>
      </c>
      <c r="O1455" s="98">
        <v>700</v>
      </c>
      <c r="P1455" s="83">
        <f t="shared" si="71"/>
        <v>16.666666666666664</v>
      </c>
      <c r="Q1455" s="83"/>
      <c r="R1455" s="550"/>
    </row>
    <row r="1456" spans="1:18" s="99" customFormat="1" x14ac:dyDescent="0.3">
      <c r="A1456" s="885"/>
      <c r="B1456" s="882"/>
      <c r="C1456" s="503" t="s">
        <v>2920</v>
      </c>
      <c r="D1456" s="503" t="s">
        <v>2921</v>
      </c>
      <c r="E1456" s="98">
        <v>400</v>
      </c>
      <c r="F1456" s="98">
        <v>500</v>
      </c>
      <c r="G1456" s="98">
        <v>700</v>
      </c>
      <c r="H1456" s="348">
        <v>1</v>
      </c>
      <c r="I1456" s="349">
        <v>400</v>
      </c>
      <c r="J1456" s="98">
        <v>500</v>
      </c>
      <c r="K1456" s="98"/>
      <c r="L1456" s="98">
        <v>500</v>
      </c>
      <c r="M1456" s="83">
        <f t="shared" si="72"/>
        <v>25</v>
      </c>
      <c r="N1456" s="83">
        <f t="shared" si="73"/>
        <v>0</v>
      </c>
      <c r="O1456" s="98">
        <v>500</v>
      </c>
      <c r="P1456" s="83">
        <f t="shared" si="71"/>
        <v>25</v>
      </c>
      <c r="Q1456" s="83"/>
      <c r="R1456" s="550"/>
    </row>
    <row r="1457" spans="1:18" s="99" customFormat="1" ht="29.25" customHeight="1" x14ac:dyDescent="0.3">
      <c r="A1457" s="883">
        <v>2</v>
      </c>
      <c r="B1457" s="880" t="s">
        <v>2922</v>
      </c>
      <c r="C1457" s="503" t="s">
        <v>2923</v>
      </c>
      <c r="D1457" s="503" t="s">
        <v>2924</v>
      </c>
      <c r="E1457" s="98">
        <v>300</v>
      </c>
      <c r="F1457" s="98">
        <v>300</v>
      </c>
      <c r="G1457" s="98">
        <v>400</v>
      </c>
      <c r="H1457" s="348">
        <v>1.4</v>
      </c>
      <c r="I1457" s="349">
        <v>420</v>
      </c>
      <c r="J1457" s="98">
        <v>300</v>
      </c>
      <c r="K1457" s="98"/>
      <c r="L1457" s="98">
        <v>300</v>
      </c>
      <c r="M1457" s="83">
        <f t="shared" si="72"/>
        <v>-28.571428571428569</v>
      </c>
      <c r="N1457" s="83">
        <f t="shared" si="73"/>
        <v>0</v>
      </c>
      <c r="O1457" s="98">
        <v>300</v>
      </c>
      <c r="P1457" s="83">
        <f t="shared" si="71"/>
        <v>0</v>
      </c>
      <c r="Q1457" s="83"/>
      <c r="R1457" s="550"/>
    </row>
    <row r="1458" spans="1:18" s="99" customFormat="1" ht="29.25" customHeight="1" x14ac:dyDescent="0.3">
      <c r="A1458" s="885"/>
      <c r="B1458" s="882"/>
      <c r="C1458" s="503" t="s">
        <v>2924</v>
      </c>
      <c r="D1458" s="503" t="s">
        <v>2925</v>
      </c>
      <c r="E1458" s="98">
        <v>270</v>
      </c>
      <c r="F1458" s="98">
        <v>270</v>
      </c>
      <c r="G1458" s="98">
        <v>340</v>
      </c>
      <c r="H1458" s="348">
        <v>1.2</v>
      </c>
      <c r="I1458" s="349">
        <v>324</v>
      </c>
      <c r="J1458" s="98">
        <v>270</v>
      </c>
      <c r="K1458" s="98"/>
      <c r="L1458" s="98">
        <v>270</v>
      </c>
      <c r="M1458" s="83">
        <f t="shared" si="72"/>
        <v>-16.666666666666664</v>
      </c>
      <c r="N1458" s="83">
        <f t="shared" si="73"/>
        <v>0</v>
      </c>
      <c r="O1458" s="98">
        <v>270</v>
      </c>
      <c r="P1458" s="83">
        <f t="shared" si="71"/>
        <v>0</v>
      </c>
      <c r="Q1458" s="83"/>
      <c r="R1458" s="550"/>
    </row>
    <row r="1459" spans="1:18" s="99" customFormat="1" x14ac:dyDescent="0.3">
      <c r="A1459" s="500">
        <v>3</v>
      </c>
      <c r="B1459" s="886" t="s">
        <v>2926</v>
      </c>
      <c r="C1459" s="890"/>
      <c r="D1459" s="887"/>
      <c r="E1459" s="98">
        <v>250</v>
      </c>
      <c r="F1459" s="98">
        <v>250</v>
      </c>
      <c r="G1459" s="98">
        <v>270</v>
      </c>
      <c r="H1459" s="348">
        <v>1.3</v>
      </c>
      <c r="I1459" s="349">
        <v>325</v>
      </c>
      <c r="J1459" s="98">
        <v>250</v>
      </c>
      <c r="K1459" s="98"/>
      <c r="L1459" s="98">
        <v>250</v>
      </c>
      <c r="M1459" s="83">
        <f t="shared" si="72"/>
        <v>-23.076923076923077</v>
      </c>
      <c r="N1459" s="83">
        <f t="shared" si="73"/>
        <v>0</v>
      </c>
      <c r="O1459" s="98">
        <v>250</v>
      </c>
      <c r="P1459" s="83">
        <f t="shared" si="71"/>
        <v>0</v>
      </c>
      <c r="Q1459" s="83"/>
      <c r="R1459" s="550"/>
    </row>
    <row r="1460" spans="1:18" s="99" customFormat="1" ht="37.5" x14ac:dyDescent="0.3">
      <c r="A1460" s="500">
        <v>4</v>
      </c>
      <c r="B1460" s="503" t="s">
        <v>2927</v>
      </c>
      <c r="C1460" s="503" t="s">
        <v>2928</v>
      </c>
      <c r="D1460" s="503" t="s">
        <v>2929</v>
      </c>
      <c r="E1460" s="98">
        <v>140</v>
      </c>
      <c r="F1460" s="98">
        <v>140</v>
      </c>
      <c r="G1460" s="98">
        <v>200</v>
      </c>
      <c r="H1460" s="348">
        <v>2</v>
      </c>
      <c r="I1460" s="349">
        <v>280</v>
      </c>
      <c r="J1460" s="98">
        <v>140</v>
      </c>
      <c r="K1460" s="98"/>
      <c r="L1460" s="98">
        <v>140</v>
      </c>
      <c r="M1460" s="83">
        <f t="shared" si="72"/>
        <v>-50</v>
      </c>
      <c r="N1460" s="83">
        <f t="shared" si="73"/>
        <v>0</v>
      </c>
      <c r="O1460" s="98">
        <v>140</v>
      </c>
      <c r="P1460" s="83">
        <f t="shared" si="71"/>
        <v>0</v>
      </c>
      <c r="Q1460" s="83"/>
      <c r="R1460" s="550"/>
    </row>
    <row r="1461" spans="1:18" s="99" customFormat="1" ht="37.5" x14ac:dyDescent="0.3">
      <c r="A1461" s="500">
        <v>5</v>
      </c>
      <c r="B1461" s="503" t="s">
        <v>2930</v>
      </c>
      <c r="C1461" s="503" t="s">
        <v>2931</v>
      </c>
      <c r="D1461" s="503" t="s">
        <v>2932</v>
      </c>
      <c r="E1461" s="98"/>
      <c r="F1461" s="98">
        <v>140</v>
      </c>
      <c r="G1461" s="98">
        <v>200</v>
      </c>
      <c r="H1461" s="348"/>
      <c r="I1461" s="349"/>
      <c r="J1461" s="98">
        <v>140</v>
      </c>
      <c r="K1461" s="98"/>
      <c r="L1461" s="98">
        <v>140</v>
      </c>
      <c r="M1461" s="83"/>
      <c r="N1461" s="83">
        <f t="shared" si="73"/>
        <v>0</v>
      </c>
      <c r="O1461" s="98">
        <v>140</v>
      </c>
      <c r="P1461" s="83"/>
      <c r="Q1461" s="83"/>
      <c r="R1461" s="554"/>
    </row>
    <row r="1462" spans="1:18" s="99" customFormat="1" ht="37.5" x14ac:dyDescent="0.3">
      <c r="A1462" s="500">
        <v>6</v>
      </c>
      <c r="B1462" s="503" t="s">
        <v>45</v>
      </c>
      <c r="C1462" s="503"/>
      <c r="D1462" s="503"/>
      <c r="E1462" s="98">
        <v>100</v>
      </c>
      <c r="F1462" s="98">
        <v>100</v>
      </c>
      <c r="G1462" s="98">
        <v>160</v>
      </c>
      <c r="H1462" s="348">
        <v>2.5</v>
      </c>
      <c r="I1462" s="349">
        <v>250</v>
      </c>
      <c r="J1462" s="98">
        <v>100</v>
      </c>
      <c r="K1462" s="98"/>
      <c r="L1462" s="98">
        <v>100</v>
      </c>
      <c r="M1462" s="83">
        <f t="shared" si="72"/>
        <v>-60</v>
      </c>
      <c r="N1462" s="83">
        <f t="shared" si="73"/>
        <v>0</v>
      </c>
      <c r="O1462" s="98">
        <v>100</v>
      </c>
      <c r="P1462" s="83">
        <f t="shared" si="71"/>
        <v>0</v>
      </c>
      <c r="Q1462" s="83"/>
      <c r="R1462" s="550"/>
    </row>
    <row r="1463" spans="1:18" s="99" customFormat="1" x14ac:dyDescent="0.3">
      <c r="A1463" s="504" t="s">
        <v>2933</v>
      </c>
      <c r="B1463" s="517" t="s">
        <v>2934</v>
      </c>
      <c r="C1463" s="517"/>
      <c r="D1463" s="517"/>
      <c r="E1463" s="100"/>
      <c r="F1463" s="261"/>
      <c r="G1463" s="98"/>
      <c r="H1463" s="348"/>
      <c r="I1463" s="104"/>
      <c r="J1463" s="98"/>
      <c r="K1463" s="98"/>
      <c r="L1463" s="92"/>
      <c r="M1463" s="83"/>
      <c r="N1463" s="83"/>
      <c r="O1463" s="92"/>
      <c r="P1463" s="83"/>
      <c r="Q1463" s="83"/>
      <c r="R1463" s="522"/>
    </row>
    <row r="1464" spans="1:18" s="99" customFormat="1" ht="37.5" x14ac:dyDescent="0.3">
      <c r="A1464" s="883">
        <v>1</v>
      </c>
      <c r="B1464" s="880" t="s">
        <v>2841</v>
      </c>
      <c r="C1464" s="503" t="s">
        <v>2935</v>
      </c>
      <c r="D1464" s="503" t="s">
        <v>2936</v>
      </c>
      <c r="E1464" s="98">
        <v>360</v>
      </c>
      <c r="F1464" s="98">
        <v>700</v>
      </c>
      <c r="G1464" s="349">
        <v>1400</v>
      </c>
      <c r="H1464" s="353">
        <v>1.2</v>
      </c>
      <c r="I1464" s="349">
        <v>432</v>
      </c>
      <c r="J1464" s="98">
        <v>840</v>
      </c>
      <c r="K1464" s="98"/>
      <c r="L1464" s="92">
        <v>500</v>
      </c>
      <c r="M1464" s="83">
        <f t="shared" si="72"/>
        <v>15.74074074074074</v>
      </c>
      <c r="N1464" s="83">
        <f t="shared" si="73"/>
        <v>-40.476190476190474</v>
      </c>
      <c r="O1464" s="92">
        <v>500</v>
      </c>
      <c r="P1464" s="83">
        <f t="shared" si="71"/>
        <v>38.888888888888893</v>
      </c>
      <c r="Q1464" s="83"/>
      <c r="R1464" s="550"/>
    </row>
    <row r="1465" spans="1:18" s="99" customFormat="1" x14ac:dyDescent="0.3">
      <c r="A1465" s="885"/>
      <c r="B1465" s="882"/>
      <c r="C1465" s="503" t="s">
        <v>2937</v>
      </c>
      <c r="D1465" s="503" t="s">
        <v>2938</v>
      </c>
      <c r="E1465" s="98">
        <v>200</v>
      </c>
      <c r="F1465" s="98">
        <v>400</v>
      </c>
      <c r="G1465" s="349">
        <v>600</v>
      </c>
      <c r="H1465" s="353">
        <v>1.3</v>
      </c>
      <c r="I1465" s="349">
        <v>260</v>
      </c>
      <c r="J1465" s="98">
        <v>400</v>
      </c>
      <c r="K1465" s="98"/>
      <c r="L1465" s="92">
        <v>300</v>
      </c>
      <c r="M1465" s="83">
        <f t="shared" si="72"/>
        <v>15.384615384615385</v>
      </c>
      <c r="N1465" s="83">
        <f t="shared" si="73"/>
        <v>-25</v>
      </c>
      <c r="O1465" s="92">
        <v>300</v>
      </c>
      <c r="P1465" s="83">
        <f t="shared" si="71"/>
        <v>50</v>
      </c>
      <c r="Q1465" s="83"/>
      <c r="R1465" s="550"/>
    </row>
    <row r="1466" spans="1:18" s="99" customFormat="1" ht="37.5" x14ac:dyDescent="0.3">
      <c r="A1466" s="883">
        <v>2</v>
      </c>
      <c r="B1466" s="880" t="s">
        <v>2939</v>
      </c>
      <c r="C1466" s="503" t="s">
        <v>2940</v>
      </c>
      <c r="D1466" s="503" t="s">
        <v>2941</v>
      </c>
      <c r="E1466" s="98">
        <v>300</v>
      </c>
      <c r="F1466" s="98">
        <v>550</v>
      </c>
      <c r="G1466" s="349">
        <v>800</v>
      </c>
      <c r="H1466" s="353">
        <v>1.4</v>
      </c>
      <c r="I1466" s="349">
        <v>420</v>
      </c>
      <c r="J1466" s="98">
        <v>550</v>
      </c>
      <c r="K1466" s="98"/>
      <c r="L1466" s="92">
        <v>400</v>
      </c>
      <c r="M1466" s="83">
        <f t="shared" si="72"/>
        <v>-4.7619047619047619</v>
      </c>
      <c r="N1466" s="83">
        <f t="shared" si="73"/>
        <v>-27.27272727272727</v>
      </c>
      <c r="O1466" s="92">
        <v>400</v>
      </c>
      <c r="P1466" s="83">
        <f t="shared" si="71"/>
        <v>33.333333333333329</v>
      </c>
      <c r="Q1466" s="83"/>
      <c r="R1466" s="550"/>
    </row>
    <row r="1467" spans="1:18" s="99" customFormat="1" x14ac:dyDescent="0.3">
      <c r="A1467" s="885"/>
      <c r="B1467" s="882"/>
      <c r="C1467" s="503" t="s">
        <v>2942</v>
      </c>
      <c r="D1467" s="503"/>
      <c r="E1467" s="98">
        <v>190</v>
      </c>
      <c r="F1467" s="98">
        <v>250</v>
      </c>
      <c r="G1467" s="349">
        <v>400</v>
      </c>
      <c r="H1467" s="353">
        <v>1.4</v>
      </c>
      <c r="I1467" s="349">
        <v>266</v>
      </c>
      <c r="J1467" s="98">
        <v>250</v>
      </c>
      <c r="K1467" s="98"/>
      <c r="L1467" s="98">
        <v>250</v>
      </c>
      <c r="M1467" s="83">
        <f t="shared" si="72"/>
        <v>-6.0150375939849621</v>
      </c>
      <c r="N1467" s="83">
        <f t="shared" si="73"/>
        <v>0</v>
      </c>
      <c r="O1467" s="98">
        <v>250</v>
      </c>
      <c r="P1467" s="83">
        <f t="shared" si="71"/>
        <v>31.578947368421051</v>
      </c>
      <c r="Q1467" s="83"/>
      <c r="R1467" s="550"/>
    </row>
    <row r="1468" spans="1:18" s="99" customFormat="1" ht="37.5" x14ac:dyDescent="0.3">
      <c r="A1468" s="500">
        <v>3</v>
      </c>
      <c r="B1468" s="503" t="s">
        <v>2943</v>
      </c>
      <c r="C1468" s="503" t="s">
        <v>2936</v>
      </c>
      <c r="D1468" s="503" t="s">
        <v>2944</v>
      </c>
      <c r="E1468" s="98">
        <v>190</v>
      </c>
      <c r="F1468" s="98">
        <v>250</v>
      </c>
      <c r="G1468" s="349">
        <v>700</v>
      </c>
      <c r="H1468" s="353">
        <v>1.4</v>
      </c>
      <c r="I1468" s="349">
        <v>266</v>
      </c>
      <c r="J1468" s="98">
        <v>420</v>
      </c>
      <c r="K1468" s="98"/>
      <c r="L1468" s="92">
        <v>300</v>
      </c>
      <c r="M1468" s="83">
        <f t="shared" si="72"/>
        <v>12.781954887218044</v>
      </c>
      <c r="N1468" s="83">
        <f t="shared" si="73"/>
        <v>-28.571428571428569</v>
      </c>
      <c r="O1468" s="92">
        <v>300</v>
      </c>
      <c r="P1468" s="83">
        <f t="shared" si="71"/>
        <v>57.894736842105267</v>
      </c>
      <c r="Q1468" s="83"/>
      <c r="R1468" s="550"/>
    </row>
    <row r="1469" spans="1:18" s="99" customFormat="1" ht="37.5" x14ac:dyDescent="0.3">
      <c r="A1469" s="883">
        <v>4</v>
      </c>
      <c r="B1469" s="880" t="s">
        <v>2945</v>
      </c>
      <c r="C1469" s="503" t="s">
        <v>2935</v>
      </c>
      <c r="D1469" s="503" t="s">
        <v>2946</v>
      </c>
      <c r="E1469" s="98">
        <v>180</v>
      </c>
      <c r="F1469" s="98">
        <v>250</v>
      </c>
      <c r="G1469" s="349">
        <v>700</v>
      </c>
      <c r="H1469" s="353">
        <v>1.4</v>
      </c>
      <c r="I1469" s="349">
        <v>251.99999999999997</v>
      </c>
      <c r="J1469" s="98">
        <v>420</v>
      </c>
      <c r="K1469" s="98"/>
      <c r="L1469" s="92">
        <v>350</v>
      </c>
      <c r="M1469" s="83">
        <f t="shared" si="72"/>
        <v>38.888888888888907</v>
      </c>
      <c r="N1469" s="83">
        <f t="shared" si="73"/>
        <v>-16.666666666666664</v>
      </c>
      <c r="O1469" s="92">
        <v>350</v>
      </c>
      <c r="P1469" s="83">
        <f t="shared" si="71"/>
        <v>94.444444444444443</v>
      </c>
      <c r="Q1469" s="83"/>
      <c r="R1469" s="550"/>
    </row>
    <row r="1470" spans="1:18" s="99" customFormat="1" x14ac:dyDescent="0.3">
      <c r="A1470" s="885"/>
      <c r="B1470" s="882"/>
      <c r="C1470" s="503" t="s">
        <v>2946</v>
      </c>
      <c r="D1470" s="503" t="s">
        <v>1469</v>
      </c>
      <c r="E1470" s="98">
        <v>190</v>
      </c>
      <c r="F1470" s="98">
        <v>200</v>
      </c>
      <c r="G1470" s="349">
        <v>300</v>
      </c>
      <c r="H1470" s="353">
        <v>1.4</v>
      </c>
      <c r="I1470" s="349">
        <v>266</v>
      </c>
      <c r="J1470" s="98">
        <v>200</v>
      </c>
      <c r="K1470" s="98"/>
      <c r="L1470" s="98">
        <v>200</v>
      </c>
      <c r="M1470" s="83">
        <f t="shared" si="72"/>
        <v>-24.81203007518797</v>
      </c>
      <c r="N1470" s="83">
        <f t="shared" si="73"/>
        <v>0</v>
      </c>
      <c r="O1470" s="98">
        <v>200</v>
      </c>
      <c r="P1470" s="83">
        <f t="shared" si="71"/>
        <v>5.2631578947368416</v>
      </c>
      <c r="Q1470" s="83"/>
      <c r="R1470" s="550"/>
    </row>
    <row r="1471" spans="1:18" s="99" customFormat="1" x14ac:dyDescent="0.3">
      <c r="A1471" s="500">
        <v>5</v>
      </c>
      <c r="B1471" s="886" t="s">
        <v>2947</v>
      </c>
      <c r="C1471" s="890"/>
      <c r="D1471" s="887"/>
      <c r="E1471" s="98">
        <v>70</v>
      </c>
      <c r="F1471" s="98">
        <v>140</v>
      </c>
      <c r="G1471" s="349">
        <v>200</v>
      </c>
      <c r="H1471" s="353">
        <v>1.4</v>
      </c>
      <c r="I1471" s="349">
        <v>98</v>
      </c>
      <c r="J1471" s="98">
        <v>140</v>
      </c>
      <c r="K1471" s="98"/>
      <c r="L1471" s="92">
        <v>100</v>
      </c>
      <c r="M1471" s="83">
        <f t="shared" si="72"/>
        <v>2.0408163265306123</v>
      </c>
      <c r="N1471" s="83">
        <f t="shared" si="73"/>
        <v>-28.571428571428569</v>
      </c>
      <c r="O1471" s="92">
        <v>70</v>
      </c>
      <c r="P1471" s="83">
        <f t="shared" si="71"/>
        <v>0</v>
      </c>
      <c r="Q1471" s="83"/>
      <c r="R1471" s="550"/>
    </row>
    <row r="1472" spans="1:18" s="99" customFormat="1" x14ac:dyDescent="0.3">
      <c r="A1472" s="504" t="s">
        <v>2948</v>
      </c>
      <c r="B1472" s="517" t="s">
        <v>2949</v>
      </c>
      <c r="C1472" s="517"/>
      <c r="D1472" s="517"/>
      <c r="E1472" s="192"/>
      <c r="F1472" s="192"/>
      <c r="G1472" s="98"/>
      <c r="H1472" s="348"/>
      <c r="I1472" s="349"/>
      <c r="J1472" s="98"/>
      <c r="K1472" s="98"/>
      <c r="L1472" s="92"/>
      <c r="M1472" s="83"/>
      <c r="N1472" s="83"/>
      <c r="O1472" s="92"/>
      <c r="P1472" s="83"/>
      <c r="Q1472" s="83"/>
      <c r="R1472" s="550"/>
    </row>
    <row r="1473" spans="1:18" s="99" customFormat="1" ht="37.5" x14ac:dyDescent="0.3">
      <c r="A1473" s="883">
        <v>1</v>
      </c>
      <c r="B1473" s="883" t="s">
        <v>382</v>
      </c>
      <c r="C1473" s="503" t="s">
        <v>2950</v>
      </c>
      <c r="D1473" s="503" t="s">
        <v>2951</v>
      </c>
      <c r="E1473" s="98">
        <v>750</v>
      </c>
      <c r="F1473" s="98">
        <v>900</v>
      </c>
      <c r="G1473" s="98">
        <v>1300</v>
      </c>
      <c r="H1473" s="131">
        <v>1.3</v>
      </c>
      <c r="I1473" s="349">
        <v>975</v>
      </c>
      <c r="J1473" s="98">
        <v>900</v>
      </c>
      <c r="K1473" s="98"/>
      <c r="L1473" s="98">
        <v>900</v>
      </c>
      <c r="M1473" s="83">
        <f t="shared" si="72"/>
        <v>-7.6923076923076925</v>
      </c>
      <c r="N1473" s="83">
        <f t="shared" si="73"/>
        <v>0</v>
      </c>
      <c r="O1473" s="98">
        <v>900</v>
      </c>
      <c r="P1473" s="83">
        <f t="shared" si="71"/>
        <v>20</v>
      </c>
      <c r="Q1473" s="83"/>
      <c r="R1473" s="550"/>
    </row>
    <row r="1474" spans="1:18" s="99" customFormat="1" ht="37.5" x14ac:dyDescent="0.3">
      <c r="A1474" s="884"/>
      <c r="B1474" s="884"/>
      <c r="C1474" s="503" t="s">
        <v>2950</v>
      </c>
      <c r="D1474" s="503" t="s">
        <v>2952</v>
      </c>
      <c r="E1474" s="98">
        <v>600</v>
      </c>
      <c r="F1474" s="98">
        <v>700</v>
      </c>
      <c r="G1474" s="98">
        <v>1000</v>
      </c>
      <c r="H1474" s="131">
        <v>1.4</v>
      </c>
      <c r="I1474" s="349">
        <v>840</v>
      </c>
      <c r="J1474" s="98">
        <v>700</v>
      </c>
      <c r="K1474" s="98"/>
      <c r="L1474" s="98">
        <v>700</v>
      </c>
      <c r="M1474" s="83">
        <f t="shared" si="72"/>
        <v>-16.666666666666664</v>
      </c>
      <c r="N1474" s="83">
        <f t="shared" si="73"/>
        <v>0</v>
      </c>
      <c r="O1474" s="98">
        <v>700</v>
      </c>
      <c r="P1474" s="83">
        <f t="shared" si="71"/>
        <v>16.666666666666664</v>
      </c>
      <c r="Q1474" s="83"/>
      <c r="R1474" s="550"/>
    </row>
    <row r="1475" spans="1:18" s="99" customFormat="1" ht="37.5" x14ac:dyDescent="0.3">
      <c r="A1475" s="884"/>
      <c r="B1475" s="884"/>
      <c r="C1475" s="503" t="s">
        <v>2953</v>
      </c>
      <c r="D1475" s="503" t="s">
        <v>2954</v>
      </c>
      <c r="E1475" s="98">
        <v>530</v>
      </c>
      <c r="F1475" s="98">
        <v>600</v>
      </c>
      <c r="G1475" s="98">
        <v>1000</v>
      </c>
      <c r="H1475" s="131">
        <v>1.3</v>
      </c>
      <c r="I1475" s="349">
        <v>689</v>
      </c>
      <c r="J1475" s="98">
        <v>600</v>
      </c>
      <c r="K1475" s="98"/>
      <c r="L1475" s="98">
        <v>600</v>
      </c>
      <c r="M1475" s="83">
        <f t="shared" si="72"/>
        <v>-12.917271407837447</v>
      </c>
      <c r="N1475" s="83">
        <f t="shared" si="73"/>
        <v>0</v>
      </c>
      <c r="O1475" s="98">
        <v>600</v>
      </c>
      <c r="P1475" s="83">
        <f t="shared" si="71"/>
        <v>13.20754716981132</v>
      </c>
      <c r="Q1475" s="83"/>
      <c r="R1475" s="550"/>
    </row>
    <row r="1476" spans="1:18" s="99" customFormat="1" x14ac:dyDescent="0.3">
      <c r="A1476" s="884"/>
      <c r="B1476" s="884"/>
      <c r="C1476" s="503" t="s">
        <v>2954</v>
      </c>
      <c r="D1476" s="503" t="s">
        <v>2955</v>
      </c>
      <c r="E1476" s="98">
        <v>420</v>
      </c>
      <c r="F1476" s="98">
        <v>500</v>
      </c>
      <c r="G1476" s="98">
        <v>900</v>
      </c>
      <c r="H1476" s="131">
        <v>1.6</v>
      </c>
      <c r="I1476" s="349">
        <v>672</v>
      </c>
      <c r="J1476" s="98">
        <v>540</v>
      </c>
      <c r="K1476" s="98"/>
      <c r="L1476" s="92">
        <v>500</v>
      </c>
      <c r="M1476" s="83">
        <f t="shared" si="72"/>
        <v>-25.595238095238095</v>
      </c>
      <c r="N1476" s="83">
        <f t="shared" si="73"/>
        <v>-7.4074074074074066</v>
      </c>
      <c r="O1476" s="92">
        <v>500</v>
      </c>
      <c r="P1476" s="83">
        <f t="shared" si="71"/>
        <v>19.047619047619047</v>
      </c>
      <c r="Q1476" s="83"/>
      <c r="R1476" s="550"/>
    </row>
    <row r="1477" spans="1:18" s="99" customFormat="1" x14ac:dyDescent="0.3">
      <c r="A1477" s="884"/>
      <c r="B1477" s="884"/>
      <c r="C1477" s="503" t="s">
        <v>2955</v>
      </c>
      <c r="D1477" s="503" t="s">
        <v>2956</v>
      </c>
      <c r="E1477" s="98">
        <v>330</v>
      </c>
      <c r="F1477" s="98">
        <v>300</v>
      </c>
      <c r="G1477" s="98">
        <v>400</v>
      </c>
      <c r="H1477" s="131">
        <v>2</v>
      </c>
      <c r="I1477" s="349">
        <v>660</v>
      </c>
      <c r="J1477" s="98">
        <v>330</v>
      </c>
      <c r="K1477" s="98"/>
      <c r="L1477" s="98">
        <v>330</v>
      </c>
      <c r="M1477" s="83">
        <f t="shared" si="72"/>
        <v>-50</v>
      </c>
      <c r="N1477" s="83">
        <f t="shared" si="73"/>
        <v>0</v>
      </c>
      <c r="O1477" s="98">
        <v>330</v>
      </c>
      <c r="P1477" s="83">
        <f t="shared" si="71"/>
        <v>0</v>
      </c>
      <c r="Q1477" s="83"/>
      <c r="R1477" s="550"/>
    </row>
    <row r="1478" spans="1:18" s="99" customFormat="1" x14ac:dyDescent="0.3">
      <c r="A1478" s="884"/>
      <c r="B1478" s="884"/>
      <c r="C1478" s="503" t="s">
        <v>2957</v>
      </c>
      <c r="D1478" s="503" t="s">
        <v>2958</v>
      </c>
      <c r="E1478" s="98">
        <v>800</v>
      </c>
      <c r="F1478" s="98">
        <v>1000</v>
      </c>
      <c r="G1478" s="98">
        <v>1400</v>
      </c>
      <c r="H1478" s="131">
        <v>1.3</v>
      </c>
      <c r="I1478" s="349">
        <v>1040</v>
      </c>
      <c r="J1478" s="98">
        <v>1000</v>
      </c>
      <c r="K1478" s="98"/>
      <c r="L1478" s="98">
        <v>1000</v>
      </c>
      <c r="M1478" s="83">
        <f t="shared" si="72"/>
        <v>-3.8461538461538463</v>
      </c>
      <c r="N1478" s="83">
        <f t="shared" si="73"/>
        <v>0</v>
      </c>
      <c r="O1478" s="98">
        <v>1000</v>
      </c>
      <c r="P1478" s="83">
        <f t="shared" si="71"/>
        <v>25</v>
      </c>
      <c r="Q1478" s="83"/>
      <c r="R1478" s="550"/>
    </row>
    <row r="1479" spans="1:18" s="99" customFormat="1" ht="37.5" x14ac:dyDescent="0.3">
      <c r="A1479" s="884"/>
      <c r="B1479" s="884"/>
      <c r="C1479" s="503" t="s">
        <v>2958</v>
      </c>
      <c r="D1479" s="503" t="s">
        <v>2959</v>
      </c>
      <c r="E1479" s="98">
        <v>330</v>
      </c>
      <c r="F1479" s="98">
        <v>350</v>
      </c>
      <c r="G1479" s="98">
        <v>400</v>
      </c>
      <c r="H1479" s="131">
        <v>1.1000000000000001</v>
      </c>
      <c r="I1479" s="349">
        <v>363.00000000000006</v>
      </c>
      <c r="J1479" s="98">
        <v>350</v>
      </c>
      <c r="K1479" s="98"/>
      <c r="L1479" s="98">
        <v>350</v>
      </c>
      <c r="M1479" s="83">
        <f t="shared" si="72"/>
        <v>-3.5812672176308693</v>
      </c>
      <c r="N1479" s="83">
        <f t="shared" si="73"/>
        <v>0</v>
      </c>
      <c r="O1479" s="98">
        <v>350</v>
      </c>
      <c r="P1479" s="83">
        <f t="shared" si="71"/>
        <v>6.0606060606060606</v>
      </c>
      <c r="Q1479" s="83"/>
      <c r="R1479" s="550"/>
    </row>
    <row r="1480" spans="1:18" s="99" customFormat="1" ht="37.5" x14ac:dyDescent="0.3">
      <c r="A1480" s="884"/>
      <c r="B1480" s="884"/>
      <c r="C1480" s="503" t="s">
        <v>2959</v>
      </c>
      <c r="D1480" s="503" t="s">
        <v>2960</v>
      </c>
      <c r="E1480" s="98"/>
      <c r="F1480" s="98">
        <v>300</v>
      </c>
      <c r="G1480" s="83">
        <v>350</v>
      </c>
      <c r="H1480" s="354"/>
      <c r="I1480" s="349"/>
      <c r="J1480" s="98">
        <v>300</v>
      </c>
      <c r="K1480" s="98"/>
      <c r="L1480" s="98">
        <v>300</v>
      </c>
      <c r="M1480" s="83"/>
      <c r="N1480" s="83">
        <f t="shared" si="73"/>
        <v>0</v>
      </c>
      <c r="O1480" s="98">
        <v>300</v>
      </c>
      <c r="P1480" s="83"/>
      <c r="Q1480" s="83"/>
      <c r="R1480" s="554"/>
    </row>
    <row r="1481" spans="1:18" s="99" customFormat="1" ht="37.5" x14ac:dyDescent="0.3">
      <c r="A1481" s="885"/>
      <c r="B1481" s="885"/>
      <c r="C1481" s="503" t="s">
        <v>2960</v>
      </c>
      <c r="D1481" s="503" t="s">
        <v>2961</v>
      </c>
      <c r="E1481" s="98"/>
      <c r="F1481" s="98">
        <v>370</v>
      </c>
      <c r="G1481" s="83">
        <v>450</v>
      </c>
      <c r="H1481" s="354"/>
      <c r="I1481" s="349"/>
      <c r="J1481" s="98">
        <v>370</v>
      </c>
      <c r="K1481" s="98"/>
      <c r="L1481" s="98">
        <v>370</v>
      </c>
      <c r="M1481" s="83"/>
      <c r="N1481" s="83">
        <f t="shared" si="73"/>
        <v>0</v>
      </c>
      <c r="O1481" s="98">
        <v>370</v>
      </c>
      <c r="P1481" s="83"/>
      <c r="Q1481" s="83"/>
      <c r="R1481" s="554"/>
    </row>
    <row r="1482" spans="1:18" s="99" customFormat="1" ht="37.5" x14ac:dyDescent="0.3">
      <c r="A1482" s="883">
        <v>2</v>
      </c>
      <c r="B1482" s="880" t="s">
        <v>2962</v>
      </c>
      <c r="C1482" s="503" t="s">
        <v>2963</v>
      </c>
      <c r="D1482" s="503" t="s">
        <v>2964</v>
      </c>
      <c r="E1482" s="98">
        <v>500</v>
      </c>
      <c r="F1482" s="98">
        <v>500</v>
      </c>
      <c r="G1482" s="98">
        <v>700</v>
      </c>
      <c r="H1482" s="131">
        <v>1.6</v>
      </c>
      <c r="I1482" s="349">
        <v>800</v>
      </c>
      <c r="J1482" s="98">
        <v>500</v>
      </c>
      <c r="K1482" s="98"/>
      <c r="L1482" s="98">
        <v>500</v>
      </c>
      <c r="M1482" s="83">
        <f t="shared" si="72"/>
        <v>-37.5</v>
      </c>
      <c r="N1482" s="83">
        <f t="shared" si="73"/>
        <v>0</v>
      </c>
      <c r="O1482" s="98">
        <v>500</v>
      </c>
      <c r="P1482" s="83">
        <f t="shared" si="71"/>
        <v>0</v>
      </c>
      <c r="Q1482" s="83"/>
      <c r="R1482" s="550"/>
    </row>
    <row r="1483" spans="1:18" s="99" customFormat="1" x14ac:dyDescent="0.3">
      <c r="A1483" s="884"/>
      <c r="B1483" s="881"/>
      <c r="C1483" s="503" t="s">
        <v>2964</v>
      </c>
      <c r="D1483" s="503" t="s">
        <v>2965</v>
      </c>
      <c r="E1483" s="98">
        <v>300</v>
      </c>
      <c r="F1483" s="98">
        <v>350</v>
      </c>
      <c r="G1483" s="98">
        <v>500</v>
      </c>
      <c r="H1483" s="131">
        <v>1.1000000000000001</v>
      </c>
      <c r="I1483" s="349">
        <v>330</v>
      </c>
      <c r="J1483" s="98">
        <v>350</v>
      </c>
      <c r="K1483" s="98"/>
      <c r="L1483" s="98">
        <v>350</v>
      </c>
      <c r="M1483" s="83">
        <f t="shared" si="72"/>
        <v>6.0606060606060606</v>
      </c>
      <c r="N1483" s="83">
        <f t="shared" si="73"/>
        <v>0</v>
      </c>
      <c r="O1483" s="98">
        <v>350</v>
      </c>
      <c r="P1483" s="83">
        <f t="shared" si="71"/>
        <v>16.666666666666664</v>
      </c>
      <c r="Q1483" s="83"/>
      <c r="R1483" s="550"/>
    </row>
    <row r="1484" spans="1:18" s="99" customFormat="1" x14ac:dyDescent="0.3">
      <c r="A1484" s="884"/>
      <c r="B1484" s="881"/>
      <c r="C1484" s="503" t="s">
        <v>2857</v>
      </c>
      <c r="D1484" s="503" t="s">
        <v>2966</v>
      </c>
      <c r="E1484" s="98">
        <v>90</v>
      </c>
      <c r="F1484" s="98">
        <v>250</v>
      </c>
      <c r="G1484" s="98">
        <v>400</v>
      </c>
      <c r="H1484" s="131">
        <v>2.2999999999999998</v>
      </c>
      <c r="I1484" s="349">
        <v>206.99999999999997</v>
      </c>
      <c r="J1484" s="98">
        <v>250</v>
      </c>
      <c r="K1484" s="98"/>
      <c r="L1484" s="92">
        <v>200</v>
      </c>
      <c r="M1484" s="83">
        <f t="shared" si="72"/>
        <v>-3.3816425120772813</v>
      </c>
      <c r="N1484" s="83">
        <f t="shared" si="73"/>
        <v>-20</v>
      </c>
      <c r="O1484" s="92">
        <v>200</v>
      </c>
      <c r="P1484" s="83">
        <f t="shared" ref="P1484:P1547" si="74">(O1484-E1484)/E1484*100</f>
        <v>122.22222222222223</v>
      </c>
      <c r="Q1484" s="83"/>
      <c r="R1484" s="550"/>
    </row>
    <row r="1485" spans="1:18" s="99" customFormat="1" x14ac:dyDescent="0.3">
      <c r="A1485" s="885"/>
      <c r="B1485" s="882"/>
      <c r="C1485" s="503" t="s">
        <v>2967</v>
      </c>
      <c r="D1485" s="503" t="s">
        <v>2968</v>
      </c>
      <c r="E1485" s="98">
        <v>90</v>
      </c>
      <c r="F1485" s="98">
        <v>250</v>
      </c>
      <c r="G1485" s="98">
        <v>400</v>
      </c>
      <c r="H1485" s="131">
        <v>3.3</v>
      </c>
      <c r="I1485" s="349">
        <v>297</v>
      </c>
      <c r="J1485" s="98">
        <v>250</v>
      </c>
      <c r="K1485" s="98"/>
      <c r="L1485" s="92">
        <v>120</v>
      </c>
      <c r="M1485" s="83">
        <f t="shared" si="72"/>
        <v>-59.595959595959592</v>
      </c>
      <c r="N1485" s="83">
        <f t="shared" si="73"/>
        <v>-52</v>
      </c>
      <c r="O1485" s="92">
        <v>120</v>
      </c>
      <c r="P1485" s="83">
        <f t="shared" si="74"/>
        <v>33.333333333333329</v>
      </c>
      <c r="Q1485" s="83"/>
      <c r="R1485" s="550"/>
    </row>
    <row r="1486" spans="1:18" s="99" customFormat="1" ht="37.5" customHeight="1" x14ac:dyDescent="0.3">
      <c r="A1486" s="500">
        <v>3</v>
      </c>
      <c r="B1486" s="886" t="s">
        <v>2969</v>
      </c>
      <c r="C1486" s="890"/>
      <c r="D1486" s="887"/>
      <c r="E1486" s="98">
        <v>80</v>
      </c>
      <c r="F1486" s="98">
        <v>100</v>
      </c>
      <c r="G1486" s="98">
        <v>200</v>
      </c>
      <c r="H1486" s="348">
        <v>1.3</v>
      </c>
      <c r="I1486" s="349">
        <v>104</v>
      </c>
      <c r="J1486" s="98">
        <v>120</v>
      </c>
      <c r="K1486" s="98"/>
      <c r="L1486" s="92">
        <v>100</v>
      </c>
      <c r="M1486" s="83">
        <f t="shared" si="72"/>
        <v>-3.8461538461538463</v>
      </c>
      <c r="N1486" s="83">
        <f t="shared" si="73"/>
        <v>-16.666666666666664</v>
      </c>
      <c r="O1486" s="92">
        <v>80</v>
      </c>
      <c r="P1486" s="83">
        <f t="shared" si="74"/>
        <v>0</v>
      </c>
      <c r="Q1486" s="83"/>
      <c r="R1486" s="550"/>
    </row>
    <row r="1487" spans="1:18" s="99" customFormat="1" ht="31.5" customHeight="1" x14ac:dyDescent="0.3">
      <c r="A1487" s="504" t="s">
        <v>2970</v>
      </c>
      <c r="B1487" s="517" t="s">
        <v>2971</v>
      </c>
      <c r="C1487" s="517"/>
      <c r="D1487" s="517"/>
      <c r="E1487" s="192"/>
      <c r="F1487" s="192"/>
      <c r="G1487" s="98"/>
      <c r="H1487" s="348"/>
      <c r="I1487" s="349"/>
      <c r="J1487" s="98"/>
      <c r="K1487" s="98"/>
      <c r="L1487" s="92"/>
      <c r="M1487" s="83"/>
      <c r="N1487" s="83"/>
      <c r="O1487" s="92"/>
      <c r="P1487" s="83"/>
      <c r="Q1487" s="83"/>
      <c r="R1487" s="522"/>
    </row>
    <row r="1488" spans="1:18" s="99" customFormat="1" x14ac:dyDescent="0.3">
      <c r="A1488" s="883">
        <v>1</v>
      </c>
      <c r="B1488" s="880" t="s">
        <v>382</v>
      </c>
      <c r="C1488" s="503" t="s">
        <v>2972</v>
      </c>
      <c r="D1488" s="503" t="s">
        <v>2973</v>
      </c>
      <c r="E1488" s="98">
        <v>530</v>
      </c>
      <c r="F1488" s="98">
        <v>500</v>
      </c>
      <c r="G1488" s="98">
        <v>750</v>
      </c>
      <c r="H1488" s="348">
        <v>1.3</v>
      </c>
      <c r="I1488" s="349">
        <v>689</v>
      </c>
      <c r="J1488" s="98">
        <v>530</v>
      </c>
      <c r="K1488" s="98"/>
      <c r="L1488" s="98">
        <v>530</v>
      </c>
      <c r="M1488" s="83">
        <f t="shared" si="72"/>
        <v>-23.076923076923077</v>
      </c>
      <c r="N1488" s="83">
        <f t="shared" si="73"/>
        <v>0</v>
      </c>
      <c r="O1488" s="98">
        <v>530</v>
      </c>
      <c r="P1488" s="83">
        <f t="shared" si="74"/>
        <v>0</v>
      </c>
      <c r="Q1488" s="83"/>
      <c r="R1488" s="550"/>
    </row>
    <row r="1489" spans="1:18" s="99" customFormat="1" x14ac:dyDescent="0.3">
      <c r="A1489" s="884"/>
      <c r="B1489" s="881"/>
      <c r="C1489" s="503" t="s">
        <v>2973</v>
      </c>
      <c r="D1489" s="503" t="s">
        <v>2974</v>
      </c>
      <c r="E1489" s="98">
        <v>530</v>
      </c>
      <c r="F1489" s="98">
        <v>600</v>
      </c>
      <c r="G1489" s="98">
        <v>800</v>
      </c>
      <c r="H1489" s="348">
        <v>1.3</v>
      </c>
      <c r="I1489" s="349">
        <v>689</v>
      </c>
      <c r="J1489" s="98">
        <v>600</v>
      </c>
      <c r="K1489" s="98"/>
      <c r="L1489" s="98">
        <v>600</v>
      </c>
      <c r="M1489" s="83">
        <f t="shared" si="72"/>
        <v>-12.917271407837447</v>
      </c>
      <c r="N1489" s="83">
        <f t="shared" si="73"/>
        <v>0</v>
      </c>
      <c r="O1489" s="98">
        <v>600</v>
      </c>
      <c r="P1489" s="83">
        <f t="shared" si="74"/>
        <v>13.20754716981132</v>
      </c>
      <c r="Q1489" s="83"/>
      <c r="R1489" s="550"/>
    </row>
    <row r="1490" spans="1:18" s="99" customFormat="1" x14ac:dyDescent="0.3">
      <c r="A1490" s="884"/>
      <c r="B1490" s="881"/>
      <c r="C1490" s="503" t="s">
        <v>2974</v>
      </c>
      <c r="D1490" s="503" t="s">
        <v>2975</v>
      </c>
      <c r="E1490" s="98">
        <v>390</v>
      </c>
      <c r="F1490" s="98">
        <v>500</v>
      </c>
      <c r="G1490" s="98">
        <v>600</v>
      </c>
      <c r="H1490" s="348">
        <v>1.6</v>
      </c>
      <c r="I1490" s="349">
        <v>624</v>
      </c>
      <c r="J1490" s="98">
        <v>500</v>
      </c>
      <c r="K1490" s="98"/>
      <c r="L1490" s="98">
        <v>500</v>
      </c>
      <c r="M1490" s="83">
        <f t="shared" ref="M1490:M1553" si="75">(L1490-I1490)/I1490*100</f>
        <v>-19.871794871794872</v>
      </c>
      <c r="N1490" s="83">
        <f t="shared" si="73"/>
        <v>0</v>
      </c>
      <c r="O1490" s="98">
        <v>500</v>
      </c>
      <c r="P1490" s="83">
        <f t="shared" si="74"/>
        <v>28.205128205128204</v>
      </c>
      <c r="Q1490" s="83"/>
      <c r="R1490" s="550"/>
    </row>
    <row r="1491" spans="1:18" s="99" customFormat="1" ht="37.5" x14ac:dyDescent="0.3">
      <c r="A1491" s="885"/>
      <c r="B1491" s="882"/>
      <c r="C1491" s="503" t="s">
        <v>2975</v>
      </c>
      <c r="D1491" s="503" t="s">
        <v>2976</v>
      </c>
      <c r="E1491" s="98">
        <v>390</v>
      </c>
      <c r="F1491" s="98">
        <v>400</v>
      </c>
      <c r="G1491" s="98">
        <v>400</v>
      </c>
      <c r="H1491" s="348">
        <v>1.6</v>
      </c>
      <c r="I1491" s="349">
        <v>624</v>
      </c>
      <c r="J1491" s="98">
        <v>400</v>
      </c>
      <c r="K1491" s="98"/>
      <c r="L1491" s="98">
        <v>400</v>
      </c>
      <c r="M1491" s="83">
        <f t="shared" si="75"/>
        <v>-35.897435897435898</v>
      </c>
      <c r="N1491" s="83">
        <f t="shared" ref="N1491:N1553" si="76">(L1491-J1491)/J1491*100</f>
        <v>0</v>
      </c>
      <c r="O1491" s="98">
        <v>400</v>
      </c>
      <c r="P1491" s="83">
        <f t="shared" si="74"/>
        <v>2.5641025641025639</v>
      </c>
      <c r="Q1491" s="83"/>
      <c r="R1491" s="550"/>
    </row>
    <row r="1492" spans="1:18" s="99" customFormat="1" x14ac:dyDescent="0.3">
      <c r="A1492" s="500">
        <v>2</v>
      </c>
      <c r="B1492" s="886" t="s">
        <v>2977</v>
      </c>
      <c r="C1492" s="890"/>
      <c r="D1492" s="887"/>
      <c r="E1492" s="98">
        <v>140</v>
      </c>
      <c r="F1492" s="98">
        <v>170</v>
      </c>
      <c r="G1492" s="98">
        <v>300</v>
      </c>
      <c r="H1492" s="348">
        <v>1.4</v>
      </c>
      <c r="I1492" s="349">
        <v>196</v>
      </c>
      <c r="J1492" s="98">
        <v>180</v>
      </c>
      <c r="K1492" s="98"/>
      <c r="L1492" s="98">
        <v>180</v>
      </c>
      <c r="M1492" s="83">
        <f t="shared" si="75"/>
        <v>-8.1632653061224492</v>
      </c>
      <c r="N1492" s="83">
        <f t="shared" si="76"/>
        <v>0</v>
      </c>
      <c r="O1492" s="98">
        <v>180</v>
      </c>
      <c r="P1492" s="83">
        <f t="shared" si="74"/>
        <v>28.571428571428569</v>
      </c>
      <c r="Q1492" s="83"/>
      <c r="R1492" s="550"/>
    </row>
    <row r="1493" spans="1:18" s="99" customFormat="1" ht="37.5" customHeight="1" x14ac:dyDescent="0.3">
      <c r="A1493" s="883">
        <v>3</v>
      </c>
      <c r="B1493" s="880" t="s">
        <v>2978</v>
      </c>
      <c r="C1493" s="503" t="s">
        <v>2979</v>
      </c>
      <c r="D1493" s="503" t="s">
        <v>2980</v>
      </c>
      <c r="E1493" s="98">
        <v>170</v>
      </c>
      <c r="F1493" s="98">
        <v>210</v>
      </c>
      <c r="G1493" s="98">
        <v>300</v>
      </c>
      <c r="H1493" s="131">
        <v>1.2</v>
      </c>
      <c r="I1493" s="349">
        <v>204</v>
      </c>
      <c r="J1493" s="98">
        <v>210</v>
      </c>
      <c r="K1493" s="98"/>
      <c r="L1493" s="98">
        <v>210</v>
      </c>
      <c r="M1493" s="83">
        <f t="shared" si="75"/>
        <v>2.9411764705882351</v>
      </c>
      <c r="N1493" s="83">
        <f t="shared" si="76"/>
        <v>0</v>
      </c>
      <c r="O1493" s="98">
        <v>210</v>
      </c>
      <c r="P1493" s="83">
        <f t="shared" si="74"/>
        <v>23.52941176470588</v>
      </c>
      <c r="Q1493" s="83"/>
      <c r="R1493" s="550"/>
    </row>
    <row r="1494" spans="1:18" s="99" customFormat="1" x14ac:dyDescent="0.3">
      <c r="A1494" s="884"/>
      <c r="B1494" s="881"/>
      <c r="C1494" s="503" t="s">
        <v>2980</v>
      </c>
      <c r="D1494" s="503" t="s">
        <v>2981</v>
      </c>
      <c r="E1494" s="98">
        <v>150</v>
      </c>
      <c r="F1494" s="98">
        <v>150</v>
      </c>
      <c r="G1494" s="98">
        <v>250</v>
      </c>
      <c r="H1494" s="131">
        <v>1.8</v>
      </c>
      <c r="I1494" s="349">
        <v>270</v>
      </c>
      <c r="J1494" s="98">
        <v>150</v>
      </c>
      <c r="K1494" s="98"/>
      <c r="L1494" s="98">
        <v>150</v>
      </c>
      <c r="M1494" s="83">
        <f t="shared" si="75"/>
        <v>-44.444444444444443</v>
      </c>
      <c r="N1494" s="83">
        <f t="shared" si="76"/>
        <v>0</v>
      </c>
      <c r="O1494" s="98">
        <v>150</v>
      </c>
      <c r="P1494" s="83">
        <f t="shared" si="74"/>
        <v>0</v>
      </c>
      <c r="Q1494" s="83"/>
      <c r="R1494" s="550"/>
    </row>
    <row r="1495" spans="1:18" s="99" customFormat="1" x14ac:dyDescent="0.3">
      <c r="A1495" s="885"/>
      <c r="B1495" s="882"/>
      <c r="C1495" s="503" t="s">
        <v>1943</v>
      </c>
      <c r="D1495" s="503" t="s">
        <v>2982</v>
      </c>
      <c r="E1495" s="98">
        <v>150</v>
      </c>
      <c r="F1495" s="98">
        <v>150</v>
      </c>
      <c r="G1495" s="98">
        <v>250</v>
      </c>
      <c r="H1495" s="131">
        <v>2.4</v>
      </c>
      <c r="I1495" s="349">
        <v>360</v>
      </c>
      <c r="J1495" s="98">
        <v>150</v>
      </c>
      <c r="K1495" s="98"/>
      <c r="L1495" s="98">
        <v>150</v>
      </c>
      <c r="M1495" s="83">
        <f t="shared" si="75"/>
        <v>-58.333333333333336</v>
      </c>
      <c r="N1495" s="83">
        <f t="shared" si="76"/>
        <v>0</v>
      </c>
      <c r="O1495" s="98">
        <v>150</v>
      </c>
      <c r="P1495" s="83">
        <f t="shared" si="74"/>
        <v>0</v>
      </c>
      <c r="Q1495" s="83"/>
      <c r="R1495" s="550"/>
    </row>
    <row r="1496" spans="1:18" s="99" customFormat="1" ht="55.9" customHeight="1" x14ac:dyDescent="0.3">
      <c r="A1496" s="883">
        <v>4</v>
      </c>
      <c r="B1496" s="880" t="s">
        <v>2983</v>
      </c>
      <c r="C1496" s="503" t="s">
        <v>2975</v>
      </c>
      <c r="D1496" s="503" t="s">
        <v>2984</v>
      </c>
      <c r="E1496" s="98"/>
      <c r="F1496" s="98">
        <v>150</v>
      </c>
      <c r="G1496" s="98">
        <v>200</v>
      </c>
      <c r="H1496" s="348"/>
      <c r="I1496" s="349"/>
      <c r="J1496" s="98">
        <v>150</v>
      </c>
      <c r="K1496" s="98"/>
      <c r="L1496" s="98">
        <v>150</v>
      </c>
      <c r="M1496" s="83"/>
      <c r="N1496" s="83">
        <f t="shared" si="76"/>
        <v>0</v>
      </c>
      <c r="O1496" s="98">
        <v>150</v>
      </c>
      <c r="P1496" s="83"/>
      <c r="Q1496" s="83"/>
      <c r="R1496" s="554"/>
    </row>
    <row r="1497" spans="1:18" s="99" customFormat="1" ht="37.5" x14ac:dyDescent="0.3">
      <c r="A1497" s="885"/>
      <c r="B1497" s="882"/>
      <c r="C1497" s="503" t="s">
        <v>2984</v>
      </c>
      <c r="D1497" s="503" t="s">
        <v>2985</v>
      </c>
      <c r="E1497" s="98"/>
      <c r="F1497" s="98">
        <v>120</v>
      </c>
      <c r="G1497" s="98">
        <v>150</v>
      </c>
      <c r="H1497" s="348"/>
      <c r="I1497" s="349"/>
      <c r="J1497" s="98">
        <v>120</v>
      </c>
      <c r="K1497" s="98"/>
      <c r="L1497" s="98">
        <v>120</v>
      </c>
      <c r="M1497" s="83"/>
      <c r="N1497" s="83">
        <f t="shared" si="76"/>
        <v>0</v>
      </c>
      <c r="O1497" s="98">
        <v>120</v>
      </c>
      <c r="P1497" s="83"/>
      <c r="Q1497" s="83"/>
      <c r="R1497" s="554"/>
    </row>
    <row r="1498" spans="1:18" s="99" customFormat="1" ht="38.450000000000003" customHeight="1" x14ac:dyDescent="0.3">
      <c r="A1498" s="500">
        <v>5</v>
      </c>
      <c r="B1498" s="503" t="s">
        <v>2986</v>
      </c>
      <c r="C1498" s="503"/>
      <c r="D1498" s="503"/>
      <c r="E1498" s="98">
        <v>100</v>
      </c>
      <c r="F1498" s="98">
        <v>100</v>
      </c>
      <c r="G1498" s="98">
        <v>100</v>
      </c>
      <c r="H1498" s="348">
        <v>1.7</v>
      </c>
      <c r="I1498" s="349">
        <v>170</v>
      </c>
      <c r="J1498" s="98">
        <v>100</v>
      </c>
      <c r="K1498" s="98"/>
      <c r="L1498" s="98">
        <v>100</v>
      </c>
      <c r="M1498" s="83">
        <f t="shared" si="75"/>
        <v>-41.17647058823529</v>
      </c>
      <c r="N1498" s="83">
        <f t="shared" si="76"/>
        <v>0</v>
      </c>
      <c r="O1498" s="98">
        <v>100</v>
      </c>
      <c r="P1498" s="83">
        <f t="shared" si="74"/>
        <v>0</v>
      </c>
      <c r="Q1498" s="83"/>
      <c r="R1498" s="550"/>
    </row>
    <row r="1499" spans="1:18" s="227" customFormat="1" ht="24.75" customHeight="1" x14ac:dyDescent="0.25">
      <c r="A1499" s="500">
        <v>6</v>
      </c>
      <c r="B1499" s="503" t="s">
        <v>45</v>
      </c>
      <c r="C1499" s="503"/>
      <c r="D1499" s="503"/>
      <c r="E1499" s="98">
        <v>100</v>
      </c>
      <c r="F1499" s="98">
        <v>100</v>
      </c>
      <c r="G1499" s="98">
        <v>120</v>
      </c>
      <c r="H1499" s="348">
        <v>2</v>
      </c>
      <c r="I1499" s="349">
        <v>200</v>
      </c>
      <c r="J1499" s="98">
        <v>100</v>
      </c>
      <c r="K1499" s="98"/>
      <c r="L1499" s="98">
        <v>100</v>
      </c>
      <c r="M1499" s="83">
        <f t="shared" si="75"/>
        <v>-50</v>
      </c>
      <c r="N1499" s="83">
        <f t="shared" si="76"/>
        <v>0</v>
      </c>
      <c r="O1499" s="98">
        <v>100</v>
      </c>
      <c r="P1499" s="83">
        <f t="shared" si="74"/>
        <v>0</v>
      </c>
      <c r="Q1499" s="83"/>
      <c r="R1499" s="550"/>
    </row>
    <row r="1500" spans="1:18" s="99" customFormat="1" ht="24.75" customHeight="1" x14ac:dyDescent="0.3">
      <c r="A1500" s="504" t="s">
        <v>2987</v>
      </c>
      <c r="B1500" s="517" t="s">
        <v>2988</v>
      </c>
      <c r="C1500" s="517"/>
      <c r="D1500" s="517"/>
      <c r="E1500" s="100"/>
      <c r="F1500" s="261"/>
      <c r="G1500" s="98"/>
      <c r="H1500" s="83"/>
      <c r="I1500" s="83"/>
      <c r="J1500" s="98"/>
      <c r="K1500" s="98"/>
      <c r="L1500" s="98"/>
      <c r="M1500" s="83"/>
      <c r="N1500" s="83"/>
      <c r="O1500" s="98"/>
      <c r="P1500" s="83"/>
      <c r="Q1500" s="83"/>
      <c r="R1500" s="550"/>
    </row>
    <row r="1501" spans="1:18" s="99" customFormat="1" x14ac:dyDescent="0.3">
      <c r="A1501" s="883">
        <v>1</v>
      </c>
      <c r="B1501" s="880" t="s">
        <v>2989</v>
      </c>
      <c r="C1501" s="503" t="s">
        <v>2990</v>
      </c>
      <c r="D1501" s="503" t="s">
        <v>2991</v>
      </c>
      <c r="E1501" s="104">
        <v>530</v>
      </c>
      <c r="F1501" s="259">
        <v>530</v>
      </c>
      <c r="G1501" s="98">
        <v>550</v>
      </c>
      <c r="H1501" s="131">
        <v>1.3</v>
      </c>
      <c r="I1501" s="349">
        <v>689</v>
      </c>
      <c r="J1501" s="98">
        <v>530</v>
      </c>
      <c r="K1501" s="98"/>
      <c r="L1501" s="98">
        <v>530</v>
      </c>
      <c r="M1501" s="83">
        <f t="shared" si="75"/>
        <v>-23.076923076923077</v>
      </c>
      <c r="N1501" s="83">
        <f t="shared" si="76"/>
        <v>0</v>
      </c>
      <c r="O1501" s="98">
        <v>530</v>
      </c>
      <c r="P1501" s="83">
        <f t="shared" si="74"/>
        <v>0</v>
      </c>
      <c r="Q1501" s="83"/>
      <c r="R1501" s="550"/>
    </row>
    <row r="1502" spans="1:18" s="99" customFormat="1" x14ac:dyDescent="0.3">
      <c r="A1502" s="884"/>
      <c r="B1502" s="881"/>
      <c r="C1502" s="503" t="s">
        <v>2991</v>
      </c>
      <c r="D1502" s="503" t="s">
        <v>2992</v>
      </c>
      <c r="E1502" s="104">
        <v>530</v>
      </c>
      <c r="F1502" s="259">
        <v>700</v>
      </c>
      <c r="G1502" s="98">
        <v>1000</v>
      </c>
      <c r="H1502" s="131">
        <v>1.2</v>
      </c>
      <c r="I1502" s="349">
        <v>636</v>
      </c>
      <c r="J1502" s="98">
        <v>700</v>
      </c>
      <c r="K1502" s="98"/>
      <c r="L1502" s="92">
        <v>600</v>
      </c>
      <c r="M1502" s="83">
        <f t="shared" si="75"/>
        <v>-5.6603773584905666</v>
      </c>
      <c r="N1502" s="83">
        <f t="shared" si="76"/>
        <v>-14.285714285714285</v>
      </c>
      <c r="O1502" s="92">
        <v>600</v>
      </c>
      <c r="P1502" s="83">
        <f t="shared" si="74"/>
        <v>13.20754716981132</v>
      </c>
      <c r="Q1502" s="83"/>
      <c r="R1502" s="550"/>
    </row>
    <row r="1503" spans="1:18" s="99" customFormat="1" x14ac:dyDescent="0.3">
      <c r="A1503" s="884"/>
      <c r="B1503" s="881"/>
      <c r="C1503" s="503" t="s">
        <v>2992</v>
      </c>
      <c r="D1503" s="503" t="s">
        <v>2993</v>
      </c>
      <c r="E1503" s="104">
        <v>930</v>
      </c>
      <c r="F1503" s="259">
        <v>1300</v>
      </c>
      <c r="G1503" s="98">
        <v>1900</v>
      </c>
      <c r="H1503" s="131">
        <v>1.6</v>
      </c>
      <c r="I1503" s="349">
        <v>1488</v>
      </c>
      <c r="J1503" s="98">
        <v>1300</v>
      </c>
      <c r="K1503" s="98"/>
      <c r="L1503" s="92">
        <v>1000</v>
      </c>
      <c r="M1503" s="83">
        <f t="shared" si="75"/>
        <v>-32.795698924731184</v>
      </c>
      <c r="N1503" s="83">
        <f t="shared" si="76"/>
        <v>-23.076923076923077</v>
      </c>
      <c r="O1503" s="92">
        <v>1000</v>
      </c>
      <c r="P1503" s="83">
        <f t="shared" si="74"/>
        <v>7.5268817204301079</v>
      </c>
      <c r="Q1503" s="83"/>
      <c r="R1503" s="550"/>
    </row>
    <row r="1504" spans="1:18" s="99" customFormat="1" x14ac:dyDescent="0.3">
      <c r="A1504" s="885"/>
      <c r="B1504" s="882"/>
      <c r="C1504" s="503" t="s">
        <v>2993</v>
      </c>
      <c r="D1504" s="503" t="s">
        <v>2994</v>
      </c>
      <c r="E1504" s="104">
        <v>530</v>
      </c>
      <c r="F1504" s="259">
        <v>980</v>
      </c>
      <c r="G1504" s="98">
        <v>1400</v>
      </c>
      <c r="H1504" s="131">
        <v>1.3</v>
      </c>
      <c r="I1504" s="349">
        <v>689</v>
      </c>
      <c r="J1504" s="98">
        <v>980</v>
      </c>
      <c r="K1504" s="98"/>
      <c r="L1504" s="92">
        <v>600</v>
      </c>
      <c r="M1504" s="83">
        <f t="shared" si="75"/>
        <v>-12.917271407837447</v>
      </c>
      <c r="N1504" s="83">
        <f t="shared" si="76"/>
        <v>-38.775510204081634</v>
      </c>
      <c r="O1504" s="92">
        <v>600</v>
      </c>
      <c r="P1504" s="83">
        <f t="shared" si="74"/>
        <v>13.20754716981132</v>
      </c>
      <c r="Q1504" s="83"/>
      <c r="R1504" s="550"/>
    </row>
    <row r="1505" spans="1:18" s="99" customFormat="1" ht="56.25" x14ac:dyDescent="0.3">
      <c r="A1505" s="500">
        <v>2</v>
      </c>
      <c r="B1505" s="503" t="s">
        <v>2995</v>
      </c>
      <c r="C1505" s="503" t="s">
        <v>2996</v>
      </c>
      <c r="D1505" s="503" t="s">
        <v>2997</v>
      </c>
      <c r="E1505" s="104">
        <v>290</v>
      </c>
      <c r="F1505" s="259">
        <v>290</v>
      </c>
      <c r="G1505" s="98">
        <v>400</v>
      </c>
      <c r="H1505" s="131">
        <v>1.9</v>
      </c>
      <c r="I1505" s="349">
        <v>551</v>
      </c>
      <c r="J1505" s="98">
        <v>290</v>
      </c>
      <c r="K1505" s="98"/>
      <c r="L1505" s="98">
        <v>290</v>
      </c>
      <c r="M1505" s="83">
        <f t="shared" si="75"/>
        <v>-47.368421052631575</v>
      </c>
      <c r="N1505" s="83">
        <f t="shared" si="76"/>
        <v>0</v>
      </c>
      <c r="O1505" s="98">
        <v>290</v>
      </c>
      <c r="P1505" s="83">
        <f t="shared" si="74"/>
        <v>0</v>
      </c>
      <c r="Q1505" s="83"/>
      <c r="R1505" s="550"/>
    </row>
    <row r="1506" spans="1:18" s="99" customFormat="1" x14ac:dyDescent="0.3">
      <c r="A1506" s="500"/>
      <c r="B1506" s="503"/>
      <c r="C1506" s="503" t="s">
        <v>2997</v>
      </c>
      <c r="D1506" s="503" t="s">
        <v>2998</v>
      </c>
      <c r="E1506" s="104">
        <v>110</v>
      </c>
      <c r="F1506" s="259">
        <v>140</v>
      </c>
      <c r="G1506" s="98">
        <v>200</v>
      </c>
      <c r="H1506" s="131">
        <v>2.2000000000000002</v>
      </c>
      <c r="I1506" s="349">
        <v>242.00000000000003</v>
      </c>
      <c r="J1506" s="98">
        <v>140</v>
      </c>
      <c r="K1506" s="98"/>
      <c r="L1506" s="98">
        <v>140</v>
      </c>
      <c r="M1506" s="83">
        <f t="shared" si="75"/>
        <v>-42.148760330578519</v>
      </c>
      <c r="N1506" s="83">
        <f t="shared" si="76"/>
        <v>0</v>
      </c>
      <c r="O1506" s="98">
        <v>140</v>
      </c>
      <c r="P1506" s="83">
        <f t="shared" si="74"/>
        <v>27.27272727272727</v>
      </c>
      <c r="Q1506" s="83"/>
      <c r="R1506" s="550"/>
    </row>
    <row r="1507" spans="1:18" s="99" customFormat="1" ht="37.5" x14ac:dyDescent="0.3">
      <c r="A1507" s="500">
        <v>3</v>
      </c>
      <c r="B1507" s="503" t="s">
        <v>45</v>
      </c>
      <c r="C1507" s="503"/>
      <c r="D1507" s="503"/>
      <c r="E1507" s="104">
        <v>100</v>
      </c>
      <c r="F1507" s="259">
        <v>100</v>
      </c>
      <c r="G1507" s="98">
        <v>150</v>
      </c>
      <c r="H1507" s="131">
        <v>2.2000000000000002</v>
      </c>
      <c r="I1507" s="349">
        <v>220.00000000000003</v>
      </c>
      <c r="J1507" s="98">
        <v>100</v>
      </c>
      <c r="K1507" s="98"/>
      <c r="L1507" s="98">
        <v>100</v>
      </c>
      <c r="M1507" s="83">
        <f t="shared" si="75"/>
        <v>-54.545454545454554</v>
      </c>
      <c r="N1507" s="83">
        <f t="shared" si="76"/>
        <v>0</v>
      </c>
      <c r="O1507" s="98">
        <v>100</v>
      </c>
      <c r="P1507" s="83">
        <f t="shared" si="74"/>
        <v>0</v>
      </c>
      <c r="Q1507" s="83"/>
      <c r="R1507" s="550"/>
    </row>
    <row r="1508" spans="1:18" s="99" customFormat="1" ht="37.5" x14ac:dyDescent="0.3">
      <c r="A1508" s="504" t="s">
        <v>2999</v>
      </c>
      <c r="B1508" s="517" t="s">
        <v>3000</v>
      </c>
      <c r="C1508" s="517"/>
      <c r="D1508" s="517"/>
      <c r="E1508" s="192"/>
      <c r="F1508" s="192"/>
      <c r="G1508" s="98"/>
      <c r="H1508" s="348"/>
      <c r="I1508" s="349"/>
      <c r="J1508" s="98"/>
      <c r="K1508" s="98"/>
      <c r="L1508" s="98"/>
      <c r="M1508" s="83"/>
      <c r="N1508" s="83"/>
      <c r="O1508" s="98"/>
      <c r="P1508" s="83"/>
      <c r="Q1508" s="83"/>
      <c r="R1508" s="550"/>
    </row>
    <row r="1509" spans="1:18" s="99" customFormat="1" ht="42" customHeight="1" x14ac:dyDescent="0.3">
      <c r="A1509" s="500">
        <v>1</v>
      </c>
      <c r="B1509" s="886" t="s">
        <v>3001</v>
      </c>
      <c r="C1509" s="890"/>
      <c r="D1509" s="887"/>
      <c r="E1509" s="98">
        <v>160</v>
      </c>
      <c r="F1509" s="98">
        <v>180</v>
      </c>
      <c r="G1509" s="98">
        <v>250</v>
      </c>
      <c r="H1509" s="131">
        <v>1.3</v>
      </c>
      <c r="I1509" s="349">
        <v>208</v>
      </c>
      <c r="J1509" s="98">
        <v>180</v>
      </c>
      <c r="K1509" s="98"/>
      <c r="L1509" s="98">
        <v>180</v>
      </c>
      <c r="M1509" s="83">
        <f t="shared" si="75"/>
        <v>-13.461538461538462</v>
      </c>
      <c r="N1509" s="83">
        <f t="shared" si="76"/>
        <v>0</v>
      </c>
      <c r="O1509" s="98">
        <v>180</v>
      </c>
      <c r="P1509" s="83">
        <f t="shared" si="74"/>
        <v>12.5</v>
      </c>
      <c r="Q1509" s="83"/>
      <c r="R1509" s="550"/>
    </row>
    <row r="1510" spans="1:18" s="99" customFormat="1" ht="24" customHeight="1" x14ac:dyDescent="0.3">
      <c r="A1510" s="500">
        <v>2</v>
      </c>
      <c r="B1510" s="886" t="s">
        <v>3002</v>
      </c>
      <c r="C1510" s="890"/>
      <c r="D1510" s="887"/>
      <c r="E1510" s="98">
        <v>180</v>
      </c>
      <c r="F1510" s="98">
        <v>160</v>
      </c>
      <c r="G1510" s="98">
        <v>200</v>
      </c>
      <c r="H1510" s="131">
        <v>1.8</v>
      </c>
      <c r="I1510" s="349">
        <v>324</v>
      </c>
      <c r="J1510" s="98">
        <v>180</v>
      </c>
      <c r="K1510" s="98"/>
      <c r="L1510" s="98">
        <v>180</v>
      </c>
      <c r="M1510" s="83">
        <f t="shared" si="75"/>
        <v>-44.444444444444443</v>
      </c>
      <c r="N1510" s="83">
        <f t="shared" si="76"/>
        <v>0</v>
      </c>
      <c r="O1510" s="98">
        <v>180</v>
      </c>
      <c r="P1510" s="83">
        <f t="shared" si="74"/>
        <v>0</v>
      </c>
      <c r="Q1510" s="83"/>
      <c r="R1510" s="550"/>
    </row>
    <row r="1511" spans="1:18" s="99" customFormat="1" ht="24" customHeight="1" x14ac:dyDescent="0.3">
      <c r="A1511" s="500">
        <v>4</v>
      </c>
      <c r="B1511" s="886" t="s">
        <v>3004</v>
      </c>
      <c r="C1511" s="890"/>
      <c r="D1511" s="887"/>
      <c r="E1511" s="98"/>
      <c r="F1511" s="98">
        <v>150</v>
      </c>
      <c r="G1511" s="98">
        <v>160</v>
      </c>
      <c r="H1511" s="171"/>
      <c r="I1511" s="349"/>
      <c r="J1511" s="98">
        <v>150</v>
      </c>
      <c r="K1511" s="98"/>
      <c r="L1511" s="98">
        <v>150</v>
      </c>
      <c r="M1511" s="83"/>
      <c r="N1511" s="83">
        <f t="shared" si="76"/>
        <v>0</v>
      </c>
      <c r="O1511" s="98">
        <v>150</v>
      </c>
      <c r="P1511" s="83"/>
      <c r="Q1511" s="83"/>
      <c r="R1511" s="522" t="s">
        <v>271</v>
      </c>
    </row>
    <row r="1512" spans="1:18" s="99" customFormat="1" x14ac:dyDescent="0.3">
      <c r="A1512" s="883">
        <v>5</v>
      </c>
      <c r="B1512" s="880" t="s">
        <v>3005</v>
      </c>
      <c r="C1512" s="886" t="s">
        <v>3006</v>
      </c>
      <c r="D1512" s="887"/>
      <c r="E1512" s="98">
        <v>140</v>
      </c>
      <c r="F1512" s="98">
        <v>140</v>
      </c>
      <c r="G1512" s="98">
        <v>150</v>
      </c>
      <c r="H1512" s="131">
        <v>1.4</v>
      </c>
      <c r="I1512" s="349">
        <v>196</v>
      </c>
      <c r="J1512" s="98">
        <v>140</v>
      </c>
      <c r="K1512" s="98"/>
      <c r="L1512" s="98">
        <v>140</v>
      </c>
      <c r="M1512" s="83">
        <f t="shared" si="75"/>
        <v>-28.571428571428569</v>
      </c>
      <c r="N1512" s="83">
        <f t="shared" si="76"/>
        <v>0</v>
      </c>
      <c r="O1512" s="98">
        <v>140</v>
      </c>
      <c r="P1512" s="83">
        <f t="shared" si="74"/>
        <v>0</v>
      </c>
      <c r="Q1512" s="83"/>
      <c r="R1512" s="550"/>
    </row>
    <row r="1513" spans="1:18" s="99" customFormat="1" x14ac:dyDescent="0.3">
      <c r="A1513" s="885"/>
      <c r="B1513" s="882"/>
      <c r="C1513" s="886" t="s">
        <v>3007</v>
      </c>
      <c r="D1513" s="887"/>
      <c r="E1513" s="98">
        <v>140</v>
      </c>
      <c r="F1513" s="98">
        <v>140</v>
      </c>
      <c r="G1513" s="98">
        <v>150</v>
      </c>
      <c r="H1513" s="131">
        <v>1.4</v>
      </c>
      <c r="I1513" s="349">
        <v>196</v>
      </c>
      <c r="J1513" s="98">
        <v>140</v>
      </c>
      <c r="K1513" s="98"/>
      <c r="L1513" s="98">
        <v>140</v>
      </c>
      <c r="M1513" s="83">
        <f t="shared" si="75"/>
        <v>-28.571428571428569</v>
      </c>
      <c r="N1513" s="83">
        <f t="shared" si="76"/>
        <v>0</v>
      </c>
      <c r="O1513" s="98">
        <v>140</v>
      </c>
      <c r="P1513" s="83">
        <f t="shared" si="74"/>
        <v>0</v>
      </c>
      <c r="Q1513" s="83"/>
      <c r="R1513" s="550"/>
    </row>
    <row r="1514" spans="1:18" s="99" customFormat="1" ht="28.5" customHeight="1" x14ac:dyDescent="0.3">
      <c r="A1514" s="500">
        <v>6</v>
      </c>
      <c r="B1514" s="886" t="s">
        <v>3008</v>
      </c>
      <c r="C1514" s="890"/>
      <c r="D1514" s="887"/>
      <c r="E1514" s="98">
        <v>120</v>
      </c>
      <c r="F1514" s="98">
        <v>120</v>
      </c>
      <c r="G1514" s="98">
        <v>130</v>
      </c>
      <c r="H1514" s="131">
        <v>1.6</v>
      </c>
      <c r="I1514" s="349">
        <v>192</v>
      </c>
      <c r="J1514" s="98">
        <v>120</v>
      </c>
      <c r="K1514" s="98"/>
      <c r="L1514" s="98">
        <v>120</v>
      </c>
      <c r="M1514" s="83">
        <f t="shared" si="75"/>
        <v>-37.5</v>
      </c>
      <c r="N1514" s="83">
        <f t="shared" si="76"/>
        <v>0</v>
      </c>
      <c r="O1514" s="98">
        <v>120</v>
      </c>
      <c r="P1514" s="83">
        <f t="shared" si="74"/>
        <v>0</v>
      </c>
      <c r="Q1514" s="83"/>
      <c r="R1514" s="550"/>
    </row>
    <row r="1515" spans="1:18" s="99" customFormat="1" ht="28.5" customHeight="1" x14ac:dyDescent="0.3">
      <c r="A1515" s="500">
        <v>7</v>
      </c>
      <c r="B1515" s="503" t="s">
        <v>45</v>
      </c>
      <c r="C1515" s="503"/>
      <c r="D1515" s="503"/>
      <c r="E1515" s="98">
        <v>90</v>
      </c>
      <c r="F1515" s="98">
        <v>90</v>
      </c>
      <c r="G1515" s="98">
        <v>100</v>
      </c>
      <c r="H1515" s="131">
        <v>2.1</v>
      </c>
      <c r="I1515" s="349">
        <v>189</v>
      </c>
      <c r="J1515" s="98">
        <v>90</v>
      </c>
      <c r="K1515" s="98"/>
      <c r="L1515" s="98">
        <v>90</v>
      </c>
      <c r="M1515" s="83">
        <f t="shared" si="75"/>
        <v>-52.380952380952387</v>
      </c>
      <c r="N1515" s="83">
        <f t="shared" si="76"/>
        <v>0</v>
      </c>
      <c r="O1515" s="98">
        <v>90</v>
      </c>
      <c r="P1515" s="83">
        <f t="shared" si="74"/>
        <v>0</v>
      </c>
      <c r="Q1515" s="83"/>
      <c r="R1515" s="550"/>
    </row>
    <row r="1516" spans="1:18" s="99" customFormat="1" ht="28.5" customHeight="1" x14ac:dyDescent="0.3">
      <c r="A1516" s="504" t="s">
        <v>3009</v>
      </c>
      <c r="B1516" s="517" t="s">
        <v>3010</v>
      </c>
      <c r="C1516" s="517"/>
      <c r="D1516" s="517"/>
      <c r="E1516" s="192"/>
      <c r="F1516" s="192"/>
      <c r="G1516" s="83"/>
      <c r="H1516" s="354"/>
      <c r="I1516" s="349"/>
      <c r="J1516" s="98"/>
      <c r="K1516" s="98"/>
      <c r="L1516" s="98"/>
      <c r="M1516" s="83"/>
      <c r="N1516" s="83"/>
      <c r="O1516" s="98"/>
      <c r="P1516" s="83"/>
      <c r="Q1516" s="83"/>
      <c r="R1516" s="550"/>
    </row>
    <row r="1517" spans="1:18" s="99" customFormat="1" ht="37.5" x14ac:dyDescent="0.3">
      <c r="A1517" s="883">
        <v>1</v>
      </c>
      <c r="B1517" s="880" t="s">
        <v>3011</v>
      </c>
      <c r="C1517" s="503" t="s">
        <v>3012</v>
      </c>
      <c r="D1517" s="503" t="s">
        <v>3013</v>
      </c>
      <c r="E1517" s="98">
        <v>230</v>
      </c>
      <c r="F1517" s="98">
        <v>250</v>
      </c>
      <c r="G1517" s="83">
        <v>250</v>
      </c>
      <c r="H1517" s="131">
        <v>1.8</v>
      </c>
      <c r="I1517" s="349">
        <v>414</v>
      </c>
      <c r="J1517" s="98">
        <v>250</v>
      </c>
      <c r="K1517" s="98"/>
      <c r="L1517" s="98">
        <v>250</v>
      </c>
      <c r="M1517" s="83">
        <f t="shared" si="75"/>
        <v>-39.613526570048307</v>
      </c>
      <c r="N1517" s="83">
        <f t="shared" si="76"/>
        <v>0</v>
      </c>
      <c r="O1517" s="98">
        <v>250</v>
      </c>
      <c r="P1517" s="83">
        <f t="shared" si="74"/>
        <v>8.695652173913043</v>
      </c>
      <c r="Q1517" s="83"/>
      <c r="R1517" s="550"/>
    </row>
    <row r="1518" spans="1:18" s="99" customFormat="1" ht="37.5" x14ac:dyDescent="0.3">
      <c r="A1518" s="885"/>
      <c r="B1518" s="882"/>
      <c r="C1518" s="503" t="s">
        <v>3014</v>
      </c>
      <c r="D1518" s="503" t="s">
        <v>3015</v>
      </c>
      <c r="E1518" s="98">
        <v>320</v>
      </c>
      <c r="F1518" s="194">
        <v>400</v>
      </c>
      <c r="G1518" s="83">
        <v>1000</v>
      </c>
      <c r="H1518" s="131">
        <v>1.2</v>
      </c>
      <c r="I1518" s="349">
        <v>384</v>
      </c>
      <c r="J1518" s="98">
        <v>600</v>
      </c>
      <c r="K1518" s="98"/>
      <c r="L1518" s="92">
        <v>450</v>
      </c>
      <c r="M1518" s="83">
        <f t="shared" si="75"/>
        <v>17.1875</v>
      </c>
      <c r="N1518" s="83">
        <f t="shared" si="76"/>
        <v>-25</v>
      </c>
      <c r="O1518" s="92">
        <v>450</v>
      </c>
      <c r="P1518" s="83">
        <f t="shared" si="74"/>
        <v>40.625</v>
      </c>
      <c r="Q1518" s="83"/>
      <c r="R1518" s="550"/>
    </row>
    <row r="1519" spans="1:18" s="99" customFormat="1" ht="37.5" x14ac:dyDescent="0.3">
      <c r="A1519" s="883">
        <v>2</v>
      </c>
      <c r="B1519" s="880" t="s">
        <v>3011</v>
      </c>
      <c r="C1519" s="503" t="s">
        <v>3015</v>
      </c>
      <c r="D1519" s="503" t="s">
        <v>3016</v>
      </c>
      <c r="E1519" s="98">
        <v>310</v>
      </c>
      <c r="F1519" s="194">
        <v>430</v>
      </c>
      <c r="G1519" s="83">
        <v>625</v>
      </c>
      <c r="H1519" s="131">
        <v>1.5</v>
      </c>
      <c r="I1519" s="349">
        <v>465</v>
      </c>
      <c r="J1519" s="98">
        <v>430</v>
      </c>
      <c r="K1519" s="98"/>
      <c r="L1519" s="92">
        <v>340</v>
      </c>
      <c r="M1519" s="83">
        <f t="shared" si="75"/>
        <v>-26.881720430107524</v>
      </c>
      <c r="N1519" s="83">
        <f t="shared" si="76"/>
        <v>-20.930232558139537</v>
      </c>
      <c r="O1519" s="92">
        <v>340</v>
      </c>
      <c r="P1519" s="83">
        <f t="shared" si="74"/>
        <v>9.67741935483871</v>
      </c>
      <c r="Q1519" s="83"/>
      <c r="R1519" s="550"/>
    </row>
    <row r="1520" spans="1:18" s="99" customFormat="1" x14ac:dyDescent="0.3">
      <c r="A1520" s="884"/>
      <c r="B1520" s="881"/>
      <c r="C1520" s="503" t="s">
        <v>3016</v>
      </c>
      <c r="D1520" s="503" t="s">
        <v>3017</v>
      </c>
      <c r="E1520" s="98">
        <v>320</v>
      </c>
      <c r="F1520" s="194">
        <v>350</v>
      </c>
      <c r="G1520" s="83">
        <v>750</v>
      </c>
      <c r="H1520" s="131">
        <v>1.2</v>
      </c>
      <c r="I1520" s="349">
        <v>384</v>
      </c>
      <c r="J1520" s="98">
        <v>450</v>
      </c>
      <c r="K1520" s="98"/>
      <c r="L1520" s="92">
        <v>360</v>
      </c>
      <c r="M1520" s="83">
        <f t="shared" si="75"/>
        <v>-6.25</v>
      </c>
      <c r="N1520" s="83">
        <f t="shared" si="76"/>
        <v>-20</v>
      </c>
      <c r="O1520" s="92">
        <v>360</v>
      </c>
      <c r="P1520" s="83">
        <f t="shared" si="74"/>
        <v>12.5</v>
      </c>
      <c r="Q1520" s="83"/>
      <c r="R1520" s="550"/>
    </row>
    <row r="1521" spans="1:18" s="99" customFormat="1" ht="37.5" x14ac:dyDescent="0.3">
      <c r="A1521" s="884"/>
      <c r="B1521" s="881"/>
      <c r="C1521" s="503" t="s">
        <v>3017</v>
      </c>
      <c r="D1521" s="503" t="s">
        <v>3018</v>
      </c>
      <c r="E1521" s="98">
        <v>750</v>
      </c>
      <c r="F1521" s="194">
        <v>900</v>
      </c>
      <c r="G1521" s="83">
        <v>2700</v>
      </c>
      <c r="H1521" s="131">
        <v>1</v>
      </c>
      <c r="I1521" s="349">
        <v>750</v>
      </c>
      <c r="J1521" s="98">
        <v>1620</v>
      </c>
      <c r="K1521" s="98"/>
      <c r="L1521" s="92">
        <v>1000</v>
      </c>
      <c r="M1521" s="83">
        <f t="shared" si="75"/>
        <v>33.333333333333329</v>
      </c>
      <c r="N1521" s="83">
        <f t="shared" si="76"/>
        <v>-38.271604938271601</v>
      </c>
      <c r="O1521" s="92">
        <v>1000</v>
      </c>
      <c r="P1521" s="83">
        <f t="shared" si="74"/>
        <v>33.333333333333329</v>
      </c>
      <c r="Q1521" s="83"/>
      <c r="R1521" s="550"/>
    </row>
    <row r="1522" spans="1:18" s="99" customFormat="1" ht="37.5" x14ac:dyDescent="0.3">
      <c r="A1522" s="885"/>
      <c r="B1522" s="882"/>
      <c r="C1522" s="503" t="s">
        <v>3018</v>
      </c>
      <c r="D1522" s="503" t="s">
        <v>3019</v>
      </c>
      <c r="E1522" s="98">
        <v>290</v>
      </c>
      <c r="F1522" s="194">
        <v>420</v>
      </c>
      <c r="G1522" s="83">
        <v>600</v>
      </c>
      <c r="H1522" s="131">
        <v>1.9</v>
      </c>
      <c r="I1522" s="349">
        <v>551</v>
      </c>
      <c r="J1522" s="98">
        <v>420</v>
      </c>
      <c r="K1522" s="98"/>
      <c r="L1522" s="92">
        <v>320</v>
      </c>
      <c r="M1522" s="83">
        <f t="shared" si="75"/>
        <v>-41.923774954627952</v>
      </c>
      <c r="N1522" s="83">
        <f t="shared" si="76"/>
        <v>-23.809523809523807</v>
      </c>
      <c r="O1522" s="92">
        <v>320</v>
      </c>
      <c r="P1522" s="83">
        <f t="shared" si="74"/>
        <v>10.344827586206897</v>
      </c>
      <c r="Q1522" s="83"/>
      <c r="R1522" s="550"/>
    </row>
    <row r="1523" spans="1:18" s="99" customFormat="1" x14ac:dyDescent="0.3">
      <c r="A1523" s="500">
        <v>3</v>
      </c>
      <c r="B1523" s="503" t="s">
        <v>3020</v>
      </c>
      <c r="C1523" s="503" t="s">
        <v>3021</v>
      </c>
      <c r="D1523" s="503" t="s">
        <v>2944</v>
      </c>
      <c r="E1523" s="98">
        <v>200</v>
      </c>
      <c r="F1523" s="194">
        <v>300</v>
      </c>
      <c r="G1523" s="83">
        <v>400</v>
      </c>
      <c r="H1523" s="131">
        <v>2.7</v>
      </c>
      <c r="I1523" s="349">
        <v>540</v>
      </c>
      <c r="J1523" s="98">
        <v>300</v>
      </c>
      <c r="K1523" s="98"/>
      <c r="L1523" s="92">
        <v>220</v>
      </c>
      <c r="M1523" s="83">
        <f t="shared" si="75"/>
        <v>-59.259259259259252</v>
      </c>
      <c r="N1523" s="83">
        <f t="shared" si="76"/>
        <v>-26.666666666666668</v>
      </c>
      <c r="O1523" s="92">
        <v>220</v>
      </c>
      <c r="P1523" s="83">
        <f t="shared" si="74"/>
        <v>10</v>
      </c>
      <c r="Q1523" s="83"/>
      <c r="R1523" s="550"/>
    </row>
    <row r="1524" spans="1:18" s="99" customFormat="1" ht="37.5" x14ac:dyDescent="0.3">
      <c r="A1524" s="500">
        <v>4</v>
      </c>
      <c r="B1524" s="503" t="s">
        <v>3022</v>
      </c>
      <c r="C1524" s="503" t="s">
        <v>3023</v>
      </c>
      <c r="D1524" s="503" t="s">
        <v>3024</v>
      </c>
      <c r="E1524" s="98">
        <v>190</v>
      </c>
      <c r="F1524" s="194">
        <v>350</v>
      </c>
      <c r="G1524" s="83">
        <v>600</v>
      </c>
      <c r="H1524" s="131">
        <v>2.1</v>
      </c>
      <c r="I1524" s="349">
        <v>399</v>
      </c>
      <c r="J1524" s="98">
        <v>360</v>
      </c>
      <c r="K1524" s="98"/>
      <c r="L1524" s="98">
        <v>360</v>
      </c>
      <c r="M1524" s="83">
        <f t="shared" si="75"/>
        <v>-9.7744360902255636</v>
      </c>
      <c r="N1524" s="83">
        <f t="shared" si="76"/>
        <v>0</v>
      </c>
      <c r="O1524" s="98">
        <v>360</v>
      </c>
      <c r="P1524" s="83">
        <f t="shared" si="74"/>
        <v>89.473684210526315</v>
      </c>
      <c r="Q1524" s="83"/>
      <c r="R1524" s="550"/>
    </row>
    <row r="1525" spans="1:18" s="99" customFormat="1" ht="37.5" x14ac:dyDescent="0.3">
      <c r="A1525" s="500">
        <v>5</v>
      </c>
      <c r="B1525" s="503" t="s">
        <v>3025</v>
      </c>
      <c r="C1525" s="503" t="s">
        <v>3026</v>
      </c>
      <c r="D1525" s="503" t="s">
        <v>3027</v>
      </c>
      <c r="E1525" s="98">
        <v>160</v>
      </c>
      <c r="F1525" s="194">
        <v>350</v>
      </c>
      <c r="G1525" s="83">
        <v>875</v>
      </c>
      <c r="H1525" s="131">
        <v>2.6</v>
      </c>
      <c r="I1525" s="349">
        <v>416</v>
      </c>
      <c r="J1525" s="98">
        <v>530</v>
      </c>
      <c r="K1525" s="98"/>
      <c r="L1525" s="98">
        <v>530</v>
      </c>
      <c r="M1525" s="83">
        <f t="shared" si="75"/>
        <v>27.403846153846157</v>
      </c>
      <c r="N1525" s="83">
        <f t="shared" si="76"/>
        <v>0</v>
      </c>
      <c r="O1525" s="98">
        <v>530</v>
      </c>
      <c r="P1525" s="83">
        <f t="shared" si="74"/>
        <v>231.25</v>
      </c>
      <c r="Q1525" s="83"/>
      <c r="R1525" s="550"/>
    </row>
    <row r="1526" spans="1:18" s="99" customFormat="1" ht="18" customHeight="1" x14ac:dyDescent="0.3">
      <c r="A1526" s="883">
        <v>6</v>
      </c>
      <c r="B1526" s="880" t="s">
        <v>3028</v>
      </c>
      <c r="C1526" s="503" t="s">
        <v>3029</v>
      </c>
      <c r="D1526" s="503" t="s">
        <v>3030</v>
      </c>
      <c r="E1526" s="98">
        <v>600</v>
      </c>
      <c r="F1526" s="194">
        <v>1500</v>
      </c>
      <c r="G1526" s="83">
        <v>1500</v>
      </c>
      <c r="H1526" s="354">
        <v>1</v>
      </c>
      <c r="I1526" s="349">
        <v>600</v>
      </c>
      <c r="J1526" s="98">
        <v>1500</v>
      </c>
      <c r="K1526" s="98"/>
      <c r="L1526" s="92">
        <v>800</v>
      </c>
      <c r="M1526" s="83">
        <f t="shared" si="75"/>
        <v>33.333333333333329</v>
      </c>
      <c r="N1526" s="83">
        <f t="shared" si="76"/>
        <v>-46.666666666666664</v>
      </c>
      <c r="O1526" s="92">
        <v>800</v>
      </c>
      <c r="P1526" s="83">
        <f t="shared" si="74"/>
        <v>33.333333333333329</v>
      </c>
      <c r="Q1526" s="83"/>
      <c r="R1526" s="550"/>
    </row>
    <row r="1527" spans="1:18" s="99" customFormat="1" x14ac:dyDescent="0.3">
      <c r="A1527" s="884"/>
      <c r="B1527" s="881"/>
      <c r="C1527" s="503" t="s">
        <v>3031</v>
      </c>
      <c r="D1527" s="503"/>
      <c r="E1527" s="98">
        <v>500</v>
      </c>
      <c r="F1527" s="194">
        <v>600</v>
      </c>
      <c r="G1527" s="194">
        <v>600</v>
      </c>
      <c r="H1527" s="348">
        <v>1.2</v>
      </c>
      <c r="I1527" s="349">
        <v>600</v>
      </c>
      <c r="J1527" s="98">
        <v>600</v>
      </c>
      <c r="K1527" s="98"/>
      <c r="L1527" s="98">
        <v>600</v>
      </c>
      <c r="M1527" s="83">
        <f t="shared" si="75"/>
        <v>0</v>
      </c>
      <c r="N1527" s="83">
        <f t="shared" si="76"/>
        <v>0</v>
      </c>
      <c r="O1527" s="98">
        <v>600</v>
      </c>
      <c r="P1527" s="83">
        <f t="shared" si="74"/>
        <v>20</v>
      </c>
      <c r="Q1527" s="83"/>
      <c r="R1527" s="550"/>
    </row>
    <row r="1528" spans="1:18" s="99" customFormat="1" x14ac:dyDescent="0.3">
      <c r="A1528" s="884"/>
      <c r="B1528" s="881"/>
      <c r="C1528" s="503" t="s">
        <v>3032</v>
      </c>
      <c r="D1528" s="503"/>
      <c r="E1528" s="98">
        <v>110</v>
      </c>
      <c r="F1528" s="194">
        <v>250</v>
      </c>
      <c r="G1528" s="98">
        <v>250</v>
      </c>
      <c r="H1528" s="348">
        <v>1.2</v>
      </c>
      <c r="I1528" s="349">
        <v>132</v>
      </c>
      <c r="J1528" s="98">
        <v>250</v>
      </c>
      <c r="K1528" s="98"/>
      <c r="L1528" s="98">
        <v>250</v>
      </c>
      <c r="M1528" s="83">
        <f t="shared" si="75"/>
        <v>89.393939393939391</v>
      </c>
      <c r="N1528" s="83">
        <f t="shared" si="76"/>
        <v>0</v>
      </c>
      <c r="O1528" s="98">
        <v>250</v>
      </c>
      <c r="P1528" s="83">
        <f t="shared" si="74"/>
        <v>127.27272727272727</v>
      </c>
      <c r="Q1528" s="83"/>
      <c r="R1528" s="550"/>
    </row>
    <row r="1529" spans="1:18" s="99" customFormat="1" x14ac:dyDescent="0.3">
      <c r="A1529" s="884"/>
      <c r="B1529" s="881"/>
      <c r="C1529" s="503" t="s">
        <v>3033</v>
      </c>
      <c r="D1529" s="503"/>
      <c r="E1529" s="98">
        <v>110</v>
      </c>
      <c r="F1529" s="194">
        <v>700</v>
      </c>
      <c r="G1529" s="98">
        <v>700</v>
      </c>
      <c r="H1529" s="348">
        <v>1.2</v>
      </c>
      <c r="I1529" s="349">
        <v>132</v>
      </c>
      <c r="J1529" s="98">
        <v>700</v>
      </c>
      <c r="K1529" s="98"/>
      <c r="L1529" s="92">
        <v>600</v>
      </c>
      <c r="M1529" s="83">
        <f t="shared" si="75"/>
        <v>354.54545454545456</v>
      </c>
      <c r="N1529" s="83">
        <f t="shared" si="76"/>
        <v>-14.285714285714285</v>
      </c>
      <c r="O1529" s="92">
        <v>600</v>
      </c>
      <c r="P1529" s="83">
        <f t="shared" si="74"/>
        <v>445.45454545454544</v>
      </c>
      <c r="Q1529" s="83"/>
      <c r="R1529" s="550"/>
    </row>
    <row r="1530" spans="1:18" s="99" customFormat="1" x14ac:dyDescent="0.3">
      <c r="A1530" s="884"/>
      <c r="B1530" s="881"/>
      <c r="C1530" s="503" t="s">
        <v>3034</v>
      </c>
      <c r="D1530" s="503" t="s">
        <v>3032</v>
      </c>
      <c r="E1530" s="98">
        <v>500</v>
      </c>
      <c r="F1530" s="194">
        <v>500</v>
      </c>
      <c r="G1530" s="98">
        <v>510</v>
      </c>
      <c r="H1530" s="348">
        <v>1.2</v>
      </c>
      <c r="I1530" s="349">
        <v>600</v>
      </c>
      <c r="J1530" s="98">
        <v>500</v>
      </c>
      <c r="K1530" s="98"/>
      <c r="L1530" s="98">
        <v>500</v>
      </c>
      <c r="M1530" s="83">
        <f t="shared" si="75"/>
        <v>-16.666666666666664</v>
      </c>
      <c r="N1530" s="83">
        <f t="shared" si="76"/>
        <v>0</v>
      </c>
      <c r="O1530" s="98">
        <v>500</v>
      </c>
      <c r="P1530" s="83">
        <f t="shared" si="74"/>
        <v>0</v>
      </c>
      <c r="Q1530" s="83"/>
      <c r="R1530" s="550"/>
    </row>
    <row r="1531" spans="1:18" s="99" customFormat="1" x14ac:dyDescent="0.3">
      <c r="A1531" s="884"/>
      <c r="B1531" s="881"/>
      <c r="C1531" s="503" t="s">
        <v>3032</v>
      </c>
      <c r="D1531" s="503" t="s">
        <v>3035</v>
      </c>
      <c r="E1531" s="98"/>
      <c r="F1531" s="194">
        <v>250</v>
      </c>
      <c r="G1531" s="98">
        <v>270</v>
      </c>
      <c r="H1531" s="348"/>
      <c r="I1531" s="349"/>
      <c r="J1531" s="98">
        <v>250</v>
      </c>
      <c r="K1531" s="98"/>
      <c r="L1531" s="98">
        <v>250</v>
      </c>
      <c r="M1531" s="83"/>
      <c r="N1531" s="83">
        <f t="shared" si="76"/>
        <v>0</v>
      </c>
      <c r="O1531" s="98">
        <v>250</v>
      </c>
      <c r="P1531" s="83"/>
      <c r="Q1531" s="83"/>
      <c r="R1531" s="503" t="s">
        <v>271</v>
      </c>
    </row>
    <row r="1532" spans="1:18" s="99" customFormat="1" x14ac:dyDescent="0.3">
      <c r="A1532" s="884"/>
      <c r="B1532" s="881"/>
      <c r="C1532" s="503" t="s">
        <v>3036</v>
      </c>
      <c r="D1532" s="503"/>
      <c r="E1532" s="98"/>
      <c r="F1532" s="194">
        <v>600</v>
      </c>
      <c r="G1532" s="98">
        <v>600</v>
      </c>
      <c r="H1532" s="348"/>
      <c r="I1532" s="349"/>
      <c r="J1532" s="98">
        <v>600</v>
      </c>
      <c r="K1532" s="98"/>
      <c r="L1532" s="98">
        <v>600</v>
      </c>
      <c r="M1532" s="83"/>
      <c r="N1532" s="83">
        <f t="shared" si="76"/>
        <v>0</v>
      </c>
      <c r="O1532" s="98">
        <v>600</v>
      </c>
      <c r="P1532" s="83"/>
      <c r="Q1532" s="83"/>
      <c r="R1532" s="503" t="s">
        <v>271</v>
      </c>
    </row>
    <row r="1533" spans="1:18" s="99" customFormat="1" x14ac:dyDescent="0.3">
      <c r="A1533" s="885"/>
      <c r="B1533" s="882"/>
      <c r="C1533" s="503" t="s">
        <v>3037</v>
      </c>
      <c r="D1533" s="503" t="s">
        <v>3032</v>
      </c>
      <c r="E1533" s="98">
        <v>110</v>
      </c>
      <c r="F1533" s="194">
        <v>250</v>
      </c>
      <c r="G1533" s="98">
        <v>250</v>
      </c>
      <c r="H1533" s="348">
        <v>1.2</v>
      </c>
      <c r="I1533" s="349">
        <v>132</v>
      </c>
      <c r="J1533" s="98">
        <v>250</v>
      </c>
      <c r="K1533" s="98"/>
      <c r="L1533" s="98">
        <v>250</v>
      </c>
      <c r="M1533" s="83">
        <f t="shared" si="75"/>
        <v>89.393939393939391</v>
      </c>
      <c r="N1533" s="83">
        <f t="shared" si="76"/>
        <v>0</v>
      </c>
      <c r="O1533" s="98">
        <v>250</v>
      </c>
      <c r="P1533" s="83">
        <f t="shared" si="74"/>
        <v>127.27272727272727</v>
      </c>
      <c r="Q1533" s="83"/>
      <c r="R1533" s="550"/>
    </row>
    <row r="1534" spans="1:18" s="99" customFormat="1" ht="37.5" x14ac:dyDescent="0.3">
      <c r="A1534" s="883">
        <v>7</v>
      </c>
      <c r="B1534" s="880" t="s">
        <v>3038</v>
      </c>
      <c r="C1534" s="503" t="s">
        <v>3039</v>
      </c>
      <c r="D1534" s="503" t="s">
        <v>3040</v>
      </c>
      <c r="E1534" s="98">
        <v>110</v>
      </c>
      <c r="F1534" s="194">
        <v>150</v>
      </c>
      <c r="G1534" s="83">
        <v>240</v>
      </c>
      <c r="H1534" s="131">
        <v>1.2</v>
      </c>
      <c r="I1534" s="349">
        <v>132</v>
      </c>
      <c r="J1534" s="98">
        <v>150</v>
      </c>
      <c r="K1534" s="98"/>
      <c r="L1534" s="98">
        <v>150</v>
      </c>
      <c r="M1534" s="83">
        <f t="shared" si="75"/>
        <v>13.636363636363635</v>
      </c>
      <c r="N1534" s="83">
        <f t="shared" si="76"/>
        <v>0</v>
      </c>
      <c r="O1534" s="98">
        <v>150</v>
      </c>
      <c r="P1534" s="83">
        <f t="shared" si="74"/>
        <v>36.363636363636367</v>
      </c>
      <c r="Q1534" s="83"/>
      <c r="R1534" s="550"/>
    </row>
    <row r="1535" spans="1:18" s="99" customFormat="1" ht="37.5" x14ac:dyDescent="0.3">
      <c r="A1535" s="884"/>
      <c r="B1535" s="881"/>
      <c r="C1535" s="503" t="s">
        <v>3041</v>
      </c>
      <c r="D1535" s="503" t="s">
        <v>3042</v>
      </c>
      <c r="E1535" s="98">
        <v>110</v>
      </c>
      <c r="F1535" s="194">
        <v>150</v>
      </c>
      <c r="G1535" s="83">
        <v>240</v>
      </c>
      <c r="H1535" s="131">
        <v>1.2</v>
      </c>
      <c r="I1535" s="349">
        <v>132</v>
      </c>
      <c r="J1535" s="98">
        <v>150</v>
      </c>
      <c r="K1535" s="98"/>
      <c r="L1535" s="98">
        <v>150</v>
      </c>
      <c r="M1535" s="83">
        <f t="shared" si="75"/>
        <v>13.636363636363635</v>
      </c>
      <c r="N1535" s="83">
        <f t="shared" si="76"/>
        <v>0</v>
      </c>
      <c r="O1535" s="98">
        <v>150</v>
      </c>
      <c r="P1535" s="83">
        <f t="shared" si="74"/>
        <v>36.363636363636367</v>
      </c>
      <c r="Q1535" s="83"/>
      <c r="R1535" s="550"/>
    </row>
    <row r="1536" spans="1:18" s="99" customFormat="1" x14ac:dyDescent="0.3">
      <c r="A1536" s="885"/>
      <c r="B1536" s="882"/>
      <c r="C1536" s="503" t="s">
        <v>3043</v>
      </c>
      <c r="D1536" s="503" t="s">
        <v>3044</v>
      </c>
      <c r="E1536" s="98">
        <v>110</v>
      </c>
      <c r="F1536" s="194">
        <v>150</v>
      </c>
      <c r="G1536" s="83">
        <v>250</v>
      </c>
      <c r="H1536" s="131">
        <v>1.2</v>
      </c>
      <c r="I1536" s="349">
        <v>132</v>
      </c>
      <c r="J1536" s="98">
        <v>150</v>
      </c>
      <c r="K1536" s="98"/>
      <c r="L1536" s="98">
        <v>150</v>
      </c>
      <c r="M1536" s="83">
        <f t="shared" si="75"/>
        <v>13.636363636363635</v>
      </c>
      <c r="N1536" s="83">
        <f t="shared" si="76"/>
        <v>0</v>
      </c>
      <c r="O1536" s="98">
        <v>150</v>
      </c>
      <c r="P1536" s="83">
        <f t="shared" si="74"/>
        <v>36.363636363636367</v>
      </c>
      <c r="Q1536" s="83"/>
      <c r="R1536" s="550"/>
    </row>
    <row r="1537" spans="1:18" s="99" customFormat="1" ht="37.5" x14ac:dyDescent="0.3">
      <c r="A1537" s="500">
        <v>8</v>
      </c>
      <c r="B1537" s="503" t="s">
        <v>45</v>
      </c>
      <c r="C1537" s="503"/>
      <c r="D1537" s="503"/>
      <c r="E1537" s="98">
        <v>80</v>
      </c>
      <c r="F1537" s="194">
        <v>80</v>
      </c>
      <c r="G1537" s="83">
        <v>125</v>
      </c>
      <c r="H1537" s="354">
        <v>1.1000000000000001</v>
      </c>
      <c r="I1537" s="349">
        <v>88</v>
      </c>
      <c r="J1537" s="98">
        <v>80</v>
      </c>
      <c r="K1537" s="98"/>
      <c r="L1537" s="98">
        <v>80</v>
      </c>
      <c r="M1537" s="83">
        <f t="shared" si="75"/>
        <v>-9.0909090909090917</v>
      </c>
      <c r="N1537" s="83">
        <f t="shared" si="76"/>
        <v>0</v>
      </c>
      <c r="O1537" s="98">
        <v>80</v>
      </c>
      <c r="P1537" s="83">
        <f t="shared" si="74"/>
        <v>0</v>
      </c>
      <c r="Q1537" s="83"/>
      <c r="R1537" s="550"/>
    </row>
    <row r="1538" spans="1:18" s="99" customFormat="1" x14ac:dyDescent="0.3">
      <c r="A1538" s="504" t="s">
        <v>3045</v>
      </c>
      <c r="B1538" s="517" t="s">
        <v>3046</v>
      </c>
      <c r="C1538" s="517"/>
      <c r="D1538" s="517"/>
      <c r="E1538" s="192"/>
      <c r="F1538" s="98"/>
      <c r="G1538" s="98"/>
      <c r="H1538" s="348"/>
      <c r="I1538" s="349"/>
      <c r="J1538" s="98"/>
      <c r="K1538" s="98"/>
      <c r="L1538" s="98"/>
      <c r="M1538" s="83"/>
      <c r="N1538" s="83"/>
      <c r="O1538" s="98"/>
      <c r="P1538" s="83"/>
      <c r="Q1538" s="83"/>
      <c r="R1538" s="550"/>
    </row>
    <row r="1539" spans="1:18" s="99" customFormat="1" ht="37.5" x14ac:dyDescent="0.3">
      <c r="A1539" s="883">
        <v>1</v>
      </c>
      <c r="B1539" s="880" t="s">
        <v>3047</v>
      </c>
      <c r="C1539" s="503" t="s">
        <v>3048</v>
      </c>
      <c r="D1539" s="503" t="s">
        <v>3049</v>
      </c>
      <c r="E1539" s="98">
        <v>530</v>
      </c>
      <c r="F1539" s="98">
        <v>1300</v>
      </c>
      <c r="G1539" s="349">
        <v>1500</v>
      </c>
      <c r="H1539" s="353">
        <v>2.7</v>
      </c>
      <c r="I1539" s="349">
        <v>1431</v>
      </c>
      <c r="J1539" s="98">
        <v>1300</v>
      </c>
      <c r="K1539" s="98"/>
      <c r="L1539" s="98">
        <v>1300</v>
      </c>
      <c r="M1539" s="83">
        <f t="shared" si="75"/>
        <v>-9.1544374563242492</v>
      </c>
      <c r="N1539" s="83">
        <f t="shared" si="76"/>
        <v>0</v>
      </c>
      <c r="O1539" s="98">
        <v>1300</v>
      </c>
      <c r="P1539" s="83">
        <f t="shared" si="74"/>
        <v>145.28301886792451</v>
      </c>
      <c r="Q1539" s="83"/>
      <c r="R1539" s="550"/>
    </row>
    <row r="1540" spans="1:18" s="99" customFormat="1" x14ac:dyDescent="0.3">
      <c r="A1540" s="885"/>
      <c r="B1540" s="882"/>
      <c r="C1540" s="503" t="s">
        <v>3049</v>
      </c>
      <c r="D1540" s="503" t="s">
        <v>3050</v>
      </c>
      <c r="E1540" s="98">
        <v>360</v>
      </c>
      <c r="F1540" s="98">
        <v>600</v>
      </c>
      <c r="G1540" s="349">
        <v>800</v>
      </c>
      <c r="H1540" s="353">
        <v>2.2000000000000002</v>
      </c>
      <c r="I1540" s="349">
        <v>792.00000000000011</v>
      </c>
      <c r="J1540" s="98">
        <v>600</v>
      </c>
      <c r="K1540" s="98"/>
      <c r="L1540" s="98">
        <v>600</v>
      </c>
      <c r="M1540" s="83">
        <f t="shared" si="75"/>
        <v>-24.242424242424253</v>
      </c>
      <c r="N1540" s="83">
        <f t="shared" si="76"/>
        <v>0</v>
      </c>
      <c r="O1540" s="98">
        <v>600</v>
      </c>
      <c r="P1540" s="83">
        <f t="shared" si="74"/>
        <v>66.666666666666657</v>
      </c>
      <c r="Q1540" s="83"/>
      <c r="R1540" s="550"/>
    </row>
    <row r="1541" spans="1:18" s="99" customFormat="1" ht="37.5" x14ac:dyDescent="0.3">
      <c r="A1541" s="901">
        <v>2</v>
      </c>
      <c r="B1541" s="900" t="s">
        <v>1703</v>
      </c>
      <c r="C1541" s="503" t="s">
        <v>3051</v>
      </c>
      <c r="D1541" s="503" t="s">
        <v>3052</v>
      </c>
      <c r="E1541" s="98">
        <v>400</v>
      </c>
      <c r="F1541" s="98">
        <v>1300</v>
      </c>
      <c r="G1541" s="349">
        <v>1400</v>
      </c>
      <c r="H1541" s="131">
        <v>2.4</v>
      </c>
      <c r="I1541" s="349">
        <v>960</v>
      </c>
      <c r="J1541" s="98">
        <v>1300</v>
      </c>
      <c r="K1541" s="98"/>
      <c r="L1541" s="98">
        <v>1300</v>
      </c>
      <c r="M1541" s="83">
        <f t="shared" si="75"/>
        <v>35.416666666666671</v>
      </c>
      <c r="N1541" s="83">
        <f t="shared" si="76"/>
        <v>0</v>
      </c>
      <c r="O1541" s="98">
        <v>1300</v>
      </c>
      <c r="P1541" s="83">
        <f t="shared" si="74"/>
        <v>225</v>
      </c>
      <c r="Q1541" s="83"/>
      <c r="R1541" s="550"/>
    </row>
    <row r="1542" spans="1:18" s="99" customFormat="1" x14ac:dyDescent="0.3">
      <c r="A1542" s="901"/>
      <c r="B1542" s="900"/>
      <c r="C1542" s="503" t="s">
        <v>3052</v>
      </c>
      <c r="D1542" s="503" t="s">
        <v>2897</v>
      </c>
      <c r="E1542" s="98">
        <v>300</v>
      </c>
      <c r="F1542" s="98">
        <v>750</v>
      </c>
      <c r="G1542" s="349">
        <v>600</v>
      </c>
      <c r="H1542" s="131">
        <v>2.5</v>
      </c>
      <c r="I1542" s="349">
        <v>750</v>
      </c>
      <c r="J1542" s="98">
        <v>750</v>
      </c>
      <c r="K1542" s="98"/>
      <c r="L1542" s="98">
        <v>750</v>
      </c>
      <c r="M1542" s="83">
        <f t="shared" si="75"/>
        <v>0</v>
      </c>
      <c r="N1542" s="83">
        <f t="shared" si="76"/>
        <v>0</v>
      </c>
      <c r="O1542" s="98">
        <v>750</v>
      </c>
      <c r="P1542" s="83">
        <f t="shared" si="74"/>
        <v>150</v>
      </c>
      <c r="Q1542" s="83"/>
      <c r="R1542" s="550"/>
    </row>
    <row r="1543" spans="1:18" s="99" customFormat="1" ht="37.5" x14ac:dyDescent="0.3">
      <c r="A1543" s="901"/>
      <c r="B1543" s="900" t="s">
        <v>1703</v>
      </c>
      <c r="C1543" s="503" t="s">
        <v>3053</v>
      </c>
      <c r="D1543" s="503" t="s">
        <v>3054</v>
      </c>
      <c r="E1543" s="98">
        <v>550</v>
      </c>
      <c r="F1543" s="98">
        <v>1000</v>
      </c>
      <c r="G1543" s="349">
        <v>1500</v>
      </c>
      <c r="H1543" s="131">
        <v>1.8</v>
      </c>
      <c r="I1543" s="349">
        <v>990</v>
      </c>
      <c r="J1543" s="98">
        <v>1000</v>
      </c>
      <c r="K1543" s="98"/>
      <c r="L1543" s="98">
        <v>1000</v>
      </c>
      <c r="M1543" s="83">
        <f t="shared" si="75"/>
        <v>1.0101010101010102</v>
      </c>
      <c r="N1543" s="83">
        <f t="shared" si="76"/>
        <v>0</v>
      </c>
      <c r="O1543" s="98">
        <v>1000</v>
      </c>
      <c r="P1543" s="83">
        <f t="shared" si="74"/>
        <v>81.818181818181827</v>
      </c>
      <c r="Q1543" s="83"/>
      <c r="R1543" s="550"/>
    </row>
    <row r="1544" spans="1:18" s="99" customFormat="1" x14ac:dyDescent="0.3">
      <c r="A1544" s="901"/>
      <c r="B1544" s="900"/>
      <c r="C1544" s="503" t="s">
        <v>3054</v>
      </c>
      <c r="D1544" s="503" t="s">
        <v>3055</v>
      </c>
      <c r="E1544" s="98">
        <v>300</v>
      </c>
      <c r="F1544" s="98">
        <v>750</v>
      </c>
      <c r="G1544" s="349">
        <v>800</v>
      </c>
      <c r="H1544" s="131">
        <v>2.5</v>
      </c>
      <c r="I1544" s="349">
        <v>750</v>
      </c>
      <c r="J1544" s="98">
        <v>750</v>
      </c>
      <c r="K1544" s="98"/>
      <c r="L1544" s="98">
        <v>750</v>
      </c>
      <c r="M1544" s="83">
        <f t="shared" si="75"/>
        <v>0</v>
      </c>
      <c r="N1544" s="83">
        <f t="shared" si="76"/>
        <v>0</v>
      </c>
      <c r="O1544" s="98">
        <v>750</v>
      </c>
      <c r="P1544" s="83">
        <f t="shared" si="74"/>
        <v>150</v>
      </c>
      <c r="Q1544" s="83"/>
      <c r="R1544" s="550"/>
    </row>
    <row r="1545" spans="1:18" s="99" customFormat="1" x14ac:dyDescent="0.3">
      <c r="A1545" s="901"/>
      <c r="B1545" s="900"/>
      <c r="C1545" s="503" t="s">
        <v>3055</v>
      </c>
      <c r="D1545" s="503" t="s">
        <v>3056</v>
      </c>
      <c r="E1545" s="98">
        <v>530</v>
      </c>
      <c r="F1545" s="98">
        <v>850</v>
      </c>
      <c r="G1545" s="349">
        <v>1200</v>
      </c>
      <c r="H1545" s="131">
        <v>1.8</v>
      </c>
      <c r="I1545" s="349">
        <v>954</v>
      </c>
      <c r="J1545" s="98">
        <v>850</v>
      </c>
      <c r="K1545" s="98"/>
      <c r="L1545" s="98">
        <v>850</v>
      </c>
      <c r="M1545" s="83">
        <f t="shared" si="75"/>
        <v>-10.90146750524109</v>
      </c>
      <c r="N1545" s="83">
        <f t="shared" si="76"/>
        <v>0</v>
      </c>
      <c r="O1545" s="98">
        <v>850</v>
      </c>
      <c r="P1545" s="83">
        <f t="shared" si="74"/>
        <v>60.377358490566039</v>
      </c>
      <c r="Q1545" s="83"/>
      <c r="R1545" s="550"/>
    </row>
    <row r="1546" spans="1:18" s="99" customFormat="1" x14ac:dyDescent="0.3">
      <c r="A1546" s="901"/>
      <c r="B1546" s="900"/>
      <c r="C1546" s="503" t="s">
        <v>3056</v>
      </c>
      <c r="D1546" s="503" t="s">
        <v>3057</v>
      </c>
      <c r="E1546" s="98">
        <v>200</v>
      </c>
      <c r="F1546" s="98">
        <v>350</v>
      </c>
      <c r="G1546" s="349">
        <v>400</v>
      </c>
      <c r="H1546" s="131">
        <v>3.2</v>
      </c>
      <c r="I1546" s="349">
        <v>640</v>
      </c>
      <c r="J1546" s="98">
        <v>350</v>
      </c>
      <c r="K1546" s="98"/>
      <c r="L1546" s="98">
        <v>350</v>
      </c>
      <c r="M1546" s="83">
        <f t="shared" si="75"/>
        <v>-45.3125</v>
      </c>
      <c r="N1546" s="83">
        <f t="shared" si="76"/>
        <v>0</v>
      </c>
      <c r="O1546" s="98">
        <v>350</v>
      </c>
      <c r="P1546" s="83">
        <f t="shared" si="74"/>
        <v>75</v>
      </c>
      <c r="Q1546" s="83"/>
      <c r="R1546" s="550"/>
    </row>
    <row r="1547" spans="1:18" s="99" customFormat="1" x14ac:dyDescent="0.3">
      <c r="A1547" s="883">
        <v>3</v>
      </c>
      <c r="B1547" s="880" t="s">
        <v>3058</v>
      </c>
      <c r="C1547" s="503" t="s">
        <v>3059</v>
      </c>
      <c r="D1547" s="503" t="s">
        <v>3060</v>
      </c>
      <c r="E1547" s="98">
        <v>260</v>
      </c>
      <c r="F1547" s="98">
        <v>600</v>
      </c>
      <c r="G1547" s="349">
        <v>600</v>
      </c>
      <c r="H1547" s="348">
        <v>2.4</v>
      </c>
      <c r="I1547" s="349">
        <v>624</v>
      </c>
      <c r="J1547" s="98">
        <v>600</v>
      </c>
      <c r="K1547" s="98"/>
      <c r="L1547" s="98">
        <v>600</v>
      </c>
      <c r="M1547" s="83">
        <f t="shared" si="75"/>
        <v>-3.8461538461538463</v>
      </c>
      <c r="N1547" s="83">
        <f t="shared" si="76"/>
        <v>0</v>
      </c>
      <c r="O1547" s="98">
        <v>600</v>
      </c>
      <c r="P1547" s="83">
        <f t="shared" si="74"/>
        <v>130.76923076923077</v>
      </c>
      <c r="Q1547" s="83"/>
      <c r="R1547" s="550"/>
    </row>
    <row r="1548" spans="1:18" s="99" customFormat="1" x14ac:dyDescent="0.3">
      <c r="A1548" s="885"/>
      <c r="B1548" s="882"/>
      <c r="C1548" s="503" t="s">
        <v>3060</v>
      </c>
      <c r="D1548" s="503" t="s">
        <v>3061</v>
      </c>
      <c r="E1548" s="98">
        <v>120</v>
      </c>
      <c r="F1548" s="98">
        <v>350</v>
      </c>
      <c r="G1548" s="349">
        <v>350</v>
      </c>
      <c r="H1548" s="353">
        <v>1.2</v>
      </c>
      <c r="I1548" s="349">
        <v>144</v>
      </c>
      <c r="J1548" s="98">
        <v>350</v>
      </c>
      <c r="K1548" s="98"/>
      <c r="L1548" s="98">
        <v>350</v>
      </c>
      <c r="M1548" s="83">
        <f t="shared" si="75"/>
        <v>143.05555555555557</v>
      </c>
      <c r="N1548" s="83">
        <f t="shared" si="76"/>
        <v>0</v>
      </c>
      <c r="O1548" s="98">
        <v>350</v>
      </c>
      <c r="P1548" s="83">
        <f t="shared" ref="P1548:P1558" si="77">(O1548-E1548)/E1548*100</f>
        <v>191.66666666666669</v>
      </c>
      <c r="Q1548" s="83"/>
      <c r="R1548" s="550"/>
    </row>
    <row r="1549" spans="1:18" s="99" customFormat="1" x14ac:dyDescent="0.3">
      <c r="A1549" s="883">
        <v>4</v>
      </c>
      <c r="B1549" s="880" t="s">
        <v>3062</v>
      </c>
      <c r="C1549" s="503" t="s">
        <v>3063</v>
      </c>
      <c r="D1549" s="503" t="s">
        <v>3064</v>
      </c>
      <c r="E1549" s="98">
        <v>120</v>
      </c>
      <c r="F1549" s="98">
        <v>500</v>
      </c>
      <c r="G1549" s="349">
        <v>500</v>
      </c>
      <c r="H1549" s="353">
        <v>2.1</v>
      </c>
      <c r="I1549" s="349">
        <v>252</v>
      </c>
      <c r="J1549" s="98">
        <v>500</v>
      </c>
      <c r="K1549" s="98"/>
      <c r="L1549" s="98">
        <v>500</v>
      </c>
      <c r="M1549" s="83">
        <f t="shared" si="75"/>
        <v>98.412698412698404</v>
      </c>
      <c r="N1549" s="83">
        <f t="shared" si="76"/>
        <v>0</v>
      </c>
      <c r="O1549" s="98">
        <v>500</v>
      </c>
      <c r="P1549" s="83">
        <f t="shared" si="77"/>
        <v>316.66666666666663</v>
      </c>
      <c r="Q1549" s="83"/>
      <c r="R1549" s="550"/>
    </row>
    <row r="1550" spans="1:18" s="99" customFormat="1" x14ac:dyDescent="0.3">
      <c r="A1550" s="885"/>
      <c r="B1550" s="882"/>
      <c r="C1550" s="503" t="s">
        <v>3064</v>
      </c>
      <c r="D1550" s="503" t="s">
        <v>3065</v>
      </c>
      <c r="E1550" s="98"/>
      <c r="F1550" s="98">
        <v>350</v>
      </c>
      <c r="G1550" s="349">
        <v>350</v>
      </c>
      <c r="H1550" s="353"/>
      <c r="I1550" s="349"/>
      <c r="J1550" s="98">
        <v>350</v>
      </c>
      <c r="K1550" s="98"/>
      <c r="L1550" s="98">
        <v>350</v>
      </c>
      <c r="M1550" s="83"/>
      <c r="N1550" s="83">
        <f t="shared" si="76"/>
        <v>0</v>
      </c>
      <c r="O1550" s="98">
        <v>350</v>
      </c>
      <c r="P1550" s="83"/>
      <c r="Q1550" s="83"/>
      <c r="R1550" s="554"/>
    </row>
    <row r="1551" spans="1:18" s="99" customFormat="1" x14ac:dyDescent="0.3">
      <c r="A1551" s="500">
        <v>5</v>
      </c>
      <c r="B1551" s="886" t="s">
        <v>3066</v>
      </c>
      <c r="C1551" s="890"/>
      <c r="D1551" s="887"/>
      <c r="E1551" s="98"/>
      <c r="F1551" s="98">
        <v>200</v>
      </c>
      <c r="G1551" s="349">
        <v>250</v>
      </c>
      <c r="H1551" s="353"/>
      <c r="I1551" s="349"/>
      <c r="J1551" s="98">
        <v>200</v>
      </c>
      <c r="K1551" s="98"/>
      <c r="L1551" s="98">
        <v>200</v>
      </c>
      <c r="M1551" s="83"/>
      <c r="N1551" s="83">
        <f t="shared" si="76"/>
        <v>0</v>
      </c>
      <c r="O1551" s="98">
        <v>200</v>
      </c>
      <c r="P1551" s="83"/>
      <c r="Q1551" s="83"/>
      <c r="R1551" s="554"/>
    </row>
    <row r="1552" spans="1:18" s="99" customFormat="1" ht="37.5" x14ac:dyDescent="0.3">
      <c r="A1552" s="500">
        <v>6</v>
      </c>
      <c r="B1552" s="503" t="s">
        <v>3067</v>
      </c>
      <c r="C1552" s="503" t="s">
        <v>3063</v>
      </c>
      <c r="D1552" s="503" t="s">
        <v>3068</v>
      </c>
      <c r="E1552" s="98"/>
      <c r="F1552" s="98">
        <v>350</v>
      </c>
      <c r="G1552" s="349">
        <v>400</v>
      </c>
      <c r="H1552" s="353"/>
      <c r="I1552" s="349"/>
      <c r="J1552" s="98">
        <v>350</v>
      </c>
      <c r="K1552" s="98"/>
      <c r="L1552" s="98">
        <v>350</v>
      </c>
      <c r="M1552" s="83"/>
      <c r="N1552" s="83">
        <f t="shared" si="76"/>
        <v>0</v>
      </c>
      <c r="O1552" s="98">
        <v>350</v>
      </c>
      <c r="P1552" s="83"/>
      <c r="Q1552" s="83"/>
      <c r="R1552" s="554"/>
    </row>
    <row r="1553" spans="1:18" s="99" customFormat="1" ht="37.5" x14ac:dyDescent="0.3">
      <c r="A1553" s="500">
        <v>7</v>
      </c>
      <c r="B1553" s="503" t="s">
        <v>45</v>
      </c>
      <c r="C1553" s="503"/>
      <c r="D1553" s="503"/>
      <c r="E1553" s="98">
        <v>80</v>
      </c>
      <c r="F1553" s="98">
        <v>120</v>
      </c>
      <c r="G1553" s="349">
        <v>120</v>
      </c>
      <c r="H1553" s="353">
        <v>1.3</v>
      </c>
      <c r="I1553" s="349">
        <v>104</v>
      </c>
      <c r="J1553" s="98">
        <v>120</v>
      </c>
      <c r="K1553" s="98"/>
      <c r="L1553" s="98">
        <v>120</v>
      </c>
      <c r="M1553" s="83">
        <f t="shared" si="75"/>
        <v>15.384615384615385</v>
      </c>
      <c r="N1553" s="83">
        <f t="shared" si="76"/>
        <v>0</v>
      </c>
      <c r="O1553" s="98">
        <v>120</v>
      </c>
      <c r="P1553" s="83">
        <f t="shared" si="77"/>
        <v>50</v>
      </c>
      <c r="Q1553" s="83"/>
      <c r="R1553" s="550"/>
    </row>
    <row r="1554" spans="1:18" s="345" customFormat="1" x14ac:dyDescent="0.3">
      <c r="A1554" s="504" t="s">
        <v>3069</v>
      </c>
      <c r="B1554" s="517" t="s">
        <v>3070</v>
      </c>
      <c r="C1554" s="517"/>
      <c r="D1554" s="517"/>
      <c r="E1554" s="192"/>
      <c r="F1554" s="355"/>
      <c r="G1554" s="346"/>
      <c r="H1554" s="356"/>
      <c r="I1554" s="349"/>
      <c r="J1554" s="98"/>
      <c r="K1554" s="98"/>
      <c r="L1554" s="98"/>
      <c r="M1554" s="83"/>
      <c r="N1554" s="83"/>
      <c r="O1554" s="98"/>
      <c r="P1554" s="83"/>
      <c r="Q1554" s="83"/>
      <c r="R1554" s="357"/>
    </row>
    <row r="1555" spans="1:18" s="99" customFormat="1" x14ac:dyDescent="0.3">
      <c r="A1555" s="883">
        <v>1</v>
      </c>
      <c r="B1555" s="880" t="s">
        <v>381</v>
      </c>
      <c r="C1555" s="503" t="s">
        <v>3071</v>
      </c>
      <c r="D1555" s="503" t="s">
        <v>3072</v>
      </c>
      <c r="E1555" s="98">
        <v>450</v>
      </c>
      <c r="F1555" s="98">
        <v>1000</v>
      </c>
      <c r="G1555" s="83">
        <v>1500</v>
      </c>
      <c r="H1555" s="354">
        <v>1.5</v>
      </c>
      <c r="I1555" s="349">
        <v>675</v>
      </c>
      <c r="J1555" s="98">
        <v>1000</v>
      </c>
      <c r="K1555" s="98"/>
      <c r="L1555" s="92">
        <v>600</v>
      </c>
      <c r="M1555" s="83">
        <f t="shared" ref="M1555:M1558" si="78">(L1555-I1555)/I1555*100</f>
        <v>-11.111111111111111</v>
      </c>
      <c r="N1555" s="83">
        <f t="shared" ref="N1555:N1558" si="79">(L1555-J1555)/J1555*100</f>
        <v>-40</v>
      </c>
      <c r="O1555" s="92">
        <v>600</v>
      </c>
      <c r="P1555" s="83">
        <f t="shared" si="77"/>
        <v>33.333333333333329</v>
      </c>
      <c r="Q1555" s="83"/>
      <c r="R1555" s="550"/>
    </row>
    <row r="1556" spans="1:18" s="99" customFormat="1" ht="18" customHeight="1" x14ac:dyDescent="0.3">
      <c r="A1556" s="885"/>
      <c r="B1556" s="882"/>
      <c r="C1556" s="503" t="s">
        <v>3073</v>
      </c>
      <c r="D1556" s="503"/>
      <c r="E1556" s="83"/>
      <c r="F1556" s="98">
        <v>500</v>
      </c>
      <c r="G1556" s="83">
        <v>750</v>
      </c>
      <c r="H1556" s="354"/>
      <c r="I1556" s="349"/>
      <c r="J1556" s="98">
        <v>500</v>
      </c>
      <c r="K1556" s="98"/>
      <c r="L1556" s="92">
        <v>400</v>
      </c>
      <c r="M1556" s="83"/>
      <c r="N1556" s="83">
        <f t="shared" si="79"/>
        <v>-20</v>
      </c>
      <c r="O1556" s="92">
        <v>400</v>
      </c>
      <c r="P1556" s="83"/>
      <c r="Q1556" s="83"/>
      <c r="R1556" s="554"/>
    </row>
    <row r="1557" spans="1:18" s="99" customFormat="1" ht="18" customHeight="1" x14ac:dyDescent="0.3">
      <c r="A1557" s="500">
        <v>2</v>
      </c>
      <c r="B1557" s="886" t="s">
        <v>3074</v>
      </c>
      <c r="C1557" s="890"/>
      <c r="D1557" s="887"/>
      <c r="E1557" s="98">
        <v>300</v>
      </c>
      <c r="F1557" s="98">
        <v>500</v>
      </c>
      <c r="G1557" s="83">
        <v>750</v>
      </c>
      <c r="H1557" s="354">
        <v>2.1</v>
      </c>
      <c r="I1557" s="349">
        <v>630</v>
      </c>
      <c r="J1557" s="98">
        <v>500</v>
      </c>
      <c r="K1557" s="98"/>
      <c r="L1557" s="92">
        <v>350</v>
      </c>
      <c r="M1557" s="83">
        <f t="shared" si="78"/>
        <v>-44.444444444444443</v>
      </c>
      <c r="N1557" s="83">
        <f t="shared" si="79"/>
        <v>-30</v>
      </c>
      <c r="O1557" s="92">
        <v>350</v>
      </c>
      <c r="P1557" s="83">
        <f t="shared" si="77"/>
        <v>16.666666666666664</v>
      </c>
      <c r="Q1557" s="83"/>
      <c r="R1557" s="550"/>
    </row>
    <row r="1558" spans="1:18" s="99" customFormat="1" x14ac:dyDescent="0.3">
      <c r="A1558" s="500">
        <v>3</v>
      </c>
      <c r="B1558" s="886" t="s">
        <v>45</v>
      </c>
      <c r="C1558" s="890"/>
      <c r="D1558" s="887"/>
      <c r="E1558" s="98">
        <v>70</v>
      </c>
      <c r="F1558" s="98">
        <v>100</v>
      </c>
      <c r="G1558" s="83">
        <v>350</v>
      </c>
      <c r="H1558" s="354">
        <v>2.1</v>
      </c>
      <c r="I1558" s="349">
        <v>147</v>
      </c>
      <c r="J1558" s="98">
        <v>210</v>
      </c>
      <c r="K1558" s="98"/>
      <c r="L1558" s="92">
        <v>120</v>
      </c>
      <c r="M1558" s="83">
        <f t="shared" si="78"/>
        <v>-18.367346938775512</v>
      </c>
      <c r="N1558" s="83">
        <f t="shared" si="79"/>
        <v>-42.857142857142854</v>
      </c>
      <c r="O1558" s="92">
        <v>70</v>
      </c>
      <c r="P1558" s="83">
        <f t="shared" si="77"/>
        <v>0</v>
      </c>
      <c r="Q1558" s="83"/>
      <c r="R1558" s="550"/>
    </row>
  </sheetData>
  <autoFilter ref="A8:U1558"/>
  <mergeCells count="630">
    <mergeCell ref="B242:B248"/>
    <mergeCell ref="A242:A248"/>
    <mergeCell ref="B249:B254"/>
    <mergeCell ref="A249:A254"/>
    <mergeCell ref="B265:B269"/>
    <mergeCell ref="A265:A269"/>
    <mergeCell ref="B272:B274"/>
    <mergeCell ref="A272:A274"/>
    <mergeCell ref="B255:B259"/>
    <mergeCell ref="A255:A259"/>
    <mergeCell ref="B260:B261"/>
    <mergeCell ref="A260:A261"/>
    <mergeCell ref="C420:D420"/>
    <mergeCell ref="C421:D421"/>
    <mergeCell ref="C422:D422"/>
    <mergeCell ref="B549:D549"/>
    <mergeCell ref="B543:B546"/>
    <mergeCell ref="B420:B422"/>
    <mergeCell ref="A420:A422"/>
    <mergeCell ref="B424:B434"/>
    <mergeCell ref="A424:A434"/>
    <mergeCell ref="B435:B440"/>
    <mergeCell ref="A435:A440"/>
    <mergeCell ref="B476:B477"/>
    <mergeCell ref="A476:A477"/>
    <mergeCell ref="B478:B481"/>
    <mergeCell ref="A478:A481"/>
    <mergeCell ref="B482:B487"/>
    <mergeCell ref="A482:A487"/>
    <mergeCell ref="B441:B449"/>
    <mergeCell ref="A441:A449"/>
    <mergeCell ref="B453:B454"/>
    <mergeCell ref="A453:A454"/>
    <mergeCell ref="B455:B463"/>
    <mergeCell ref="A455:A463"/>
    <mergeCell ref="B1118:D1118"/>
    <mergeCell ref="B1098:D1098"/>
    <mergeCell ref="B1099:D1099"/>
    <mergeCell ref="B1101:D1101"/>
    <mergeCell ref="B1100:D1100"/>
    <mergeCell ref="B1109:B1110"/>
    <mergeCell ref="B1135:B1137"/>
    <mergeCell ref="B1138:B1142"/>
    <mergeCell ref="B488:B491"/>
    <mergeCell ref="B574:D574"/>
    <mergeCell ref="B575:D575"/>
    <mergeCell ref="B600:B603"/>
    <mergeCell ref="B553:D553"/>
    <mergeCell ref="B557:B558"/>
    <mergeCell ref="B585:B591"/>
    <mergeCell ref="B621:B622"/>
    <mergeCell ref="B660:B662"/>
    <mergeCell ref="B704:D704"/>
    <mergeCell ref="B706:B710"/>
    <mergeCell ref="B730:D730"/>
    <mergeCell ref="B732:B740"/>
    <mergeCell ref="B741:B746"/>
    <mergeCell ref="B775:B780"/>
    <mergeCell ref="B816:B818"/>
    <mergeCell ref="A19:A20"/>
    <mergeCell ref="B19:B20"/>
    <mergeCell ref="E6:E7"/>
    <mergeCell ref="I6:I7"/>
    <mergeCell ref="J6:J7"/>
    <mergeCell ref="B6:B7"/>
    <mergeCell ref="A5:A7"/>
    <mergeCell ref="B11:B17"/>
    <mergeCell ref="A11:A17"/>
    <mergeCell ref="B9:C9"/>
    <mergeCell ref="A1:R1"/>
    <mergeCell ref="A2:R2"/>
    <mergeCell ref="A4:R4"/>
    <mergeCell ref="A3:R3"/>
    <mergeCell ref="L6:L7"/>
    <mergeCell ref="M6:M7"/>
    <mergeCell ref="N6:N7"/>
    <mergeCell ref="R6:R7"/>
    <mergeCell ref="F6:F7"/>
    <mergeCell ref="G6:G7"/>
    <mergeCell ref="H6:H7"/>
    <mergeCell ref="O6:O7"/>
    <mergeCell ref="P6:P7"/>
    <mergeCell ref="Q6:Q7"/>
    <mergeCell ref="B43:D43"/>
    <mergeCell ref="B44:D44"/>
    <mergeCell ref="B45:D45"/>
    <mergeCell ref="B46:D46"/>
    <mergeCell ref="B47:D47"/>
    <mergeCell ref="B33:D33"/>
    <mergeCell ref="B34:B35"/>
    <mergeCell ref="A34:A35"/>
    <mergeCell ref="B37:B38"/>
    <mergeCell ref="A37:A38"/>
    <mergeCell ref="B64:B66"/>
    <mergeCell ref="A64:A66"/>
    <mergeCell ref="B67:B71"/>
    <mergeCell ref="A67:A71"/>
    <mergeCell ref="B72:B75"/>
    <mergeCell ref="A72:A75"/>
    <mergeCell ref="B48:B56"/>
    <mergeCell ref="A48:A56"/>
    <mergeCell ref="B57:D57"/>
    <mergeCell ref="B61:B63"/>
    <mergeCell ref="A61:A63"/>
    <mergeCell ref="B58:C58"/>
    <mergeCell ref="A98:A107"/>
    <mergeCell ref="B98:B102"/>
    <mergeCell ref="B103:B107"/>
    <mergeCell ref="B109:B112"/>
    <mergeCell ref="A109:A112"/>
    <mergeCell ref="B76:B79"/>
    <mergeCell ref="A76:A79"/>
    <mergeCell ref="B80:B82"/>
    <mergeCell ref="A80:A82"/>
    <mergeCell ref="B83:B85"/>
    <mergeCell ref="A83:A85"/>
    <mergeCell ref="B92:B93"/>
    <mergeCell ref="A92:A93"/>
    <mergeCell ref="B136:B137"/>
    <mergeCell ref="A136:A137"/>
    <mergeCell ref="B143:B144"/>
    <mergeCell ref="A143:A144"/>
    <mergeCell ref="B146:B148"/>
    <mergeCell ref="A146:A148"/>
    <mergeCell ref="B115:B116"/>
    <mergeCell ref="A113:A114"/>
    <mergeCell ref="B113:B114"/>
    <mergeCell ref="A115:A116"/>
    <mergeCell ref="B131:B133"/>
    <mergeCell ref="A131:A133"/>
    <mergeCell ref="B161:B163"/>
    <mergeCell ref="A161:A163"/>
    <mergeCell ref="B164:B166"/>
    <mergeCell ref="A164:A166"/>
    <mergeCell ref="B167:B168"/>
    <mergeCell ref="A167:A168"/>
    <mergeCell ref="B149:B150"/>
    <mergeCell ref="A149:A150"/>
    <mergeCell ref="B151:B152"/>
    <mergeCell ref="A151:A152"/>
    <mergeCell ref="B156:B160"/>
    <mergeCell ref="A156:A160"/>
    <mergeCell ref="B218:B221"/>
    <mergeCell ref="A218:A221"/>
    <mergeCell ref="B237:B240"/>
    <mergeCell ref="A237:A240"/>
    <mergeCell ref="B169:B171"/>
    <mergeCell ref="A169:A171"/>
    <mergeCell ref="B184:D184"/>
    <mergeCell ref="B185:B187"/>
    <mergeCell ref="A185:A187"/>
    <mergeCell ref="B175:B177"/>
    <mergeCell ref="A175:A177"/>
    <mergeCell ref="B179:B183"/>
    <mergeCell ref="A179:A183"/>
    <mergeCell ref="B197:B201"/>
    <mergeCell ref="A197:A201"/>
    <mergeCell ref="B202:B211"/>
    <mergeCell ref="A202:A211"/>
    <mergeCell ref="B194:D194"/>
    <mergeCell ref="B222:B224"/>
    <mergeCell ref="A222:A224"/>
    <mergeCell ref="B225:B235"/>
    <mergeCell ref="A225:A235"/>
    <mergeCell ref="B302:B307"/>
    <mergeCell ref="A302:A312"/>
    <mergeCell ref="B308:B312"/>
    <mergeCell ref="B313:B316"/>
    <mergeCell ref="A313:A316"/>
    <mergeCell ref="B282:B287"/>
    <mergeCell ref="A282:A287"/>
    <mergeCell ref="B292:B301"/>
    <mergeCell ref="A292:A301"/>
    <mergeCell ref="B288:B289"/>
    <mergeCell ref="B290:B291"/>
    <mergeCell ref="A288:A289"/>
    <mergeCell ref="A290:A291"/>
    <mergeCell ref="B317:B319"/>
    <mergeCell ref="A317:A319"/>
    <mergeCell ref="B322:B329"/>
    <mergeCell ref="A322:A329"/>
    <mergeCell ref="B403:B405"/>
    <mergeCell ref="A403:A405"/>
    <mergeCell ref="B399:B402"/>
    <mergeCell ref="A399:A402"/>
    <mergeCell ref="B392:B398"/>
    <mergeCell ref="A392:A398"/>
    <mergeCell ref="B357:B361"/>
    <mergeCell ref="A357:A361"/>
    <mergeCell ref="B363:B365"/>
    <mergeCell ref="A363:A365"/>
    <mergeCell ref="B366:B372"/>
    <mergeCell ref="A366:A372"/>
    <mergeCell ref="B373:B377"/>
    <mergeCell ref="A373:A377"/>
    <mergeCell ref="B379:B382"/>
    <mergeCell ref="A379:A382"/>
    <mergeCell ref="B383:B385"/>
    <mergeCell ref="A383:A385"/>
    <mergeCell ref="A557:A558"/>
    <mergeCell ref="A488:A491"/>
    <mergeCell ref="A543:A546"/>
    <mergeCell ref="B521:B522"/>
    <mergeCell ref="A521:A522"/>
    <mergeCell ref="B517:B520"/>
    <mergeCell ref="A517:A520"/>
    <mergeCell ref="B539:B542"/>
    <mergeCell ref="A539:A542"/>
    <mergeCell ref="B533:B538"/>
    <mergeCell ref="A533:A538"/>
    <mergeCell ref="B527:B532"/>
    <mergeCell ref="A527:A532"/>
    <mergeCell ref="B523:B526"/>
    <mergeCell ref="A523:A526"/>
    <mergeCell ref="A585:A591"/>
    <mergeCell ref="B592:B598"/>
    <mergeCell ref="A592:A598"/>
    <mergeCell ref="B610:B611"/>
    <mergeCell ref="A610:A612"/>
    <mergeCell ref="B569:B573"/>
    <mergeCell ref="A559:A563"/>
    <mergeCell ref="A564:A566"/>
    <mergeCell ref="A569:A573"/>
    <mergeCell ref="B578:B584"/>
    <mergeCell ref="A578:A584"/>
    <mergeCell ref="B604:B606"/>
    <mergeCell ref="A604:A606"/>
    <mergeCell ref="B564:B566"/>
    <mergeCell ref="B559:B563"/>
    <mergeCell ref="A600:A603"/>
    <mergeCell ref="A621:A622"/>
    <mergeCell ref="B623:B624"/>
    <mergeCell ref="A623:A624"/>
    <mergeCell ref="B625:B626"/>
    <mergeCell ref="A625:A626"/>
    <mergeCell ref="B613:B614"/>
    <mergeCell ref="A613:A614"/>
    <mergeCell ref="B615:B618"/>
    <mergeCell ref="A615:A618"/>
    <mergeCell ref="B619:B620"/>
    <mergeCell ref="A619:A620"/>
    <mergeCell ref="A660:A662"/>
    <mergeCell ref="B683:B687"/>
    <mergeCell ref="A683:A687"/>
    <mergeCell ref="B663:B668"/>
    <mergeCell ref="A663:A668"/>
    <mergeCell ref="A669:A681"/>
    <mergeCell ref="B669:B681"/>
    <mergeCell ref="B631:D631"/>
    <mergeCell ref="B654:B659"/>
    <mergeCell ref="A654:A659"/>
    <mergeCell ref="B634:B638"/>
    <mergeCell ref="B639:B653"/>
    <mergeCell ref="A634:A638"/>
    <mergeCell ref="A639:A653"/>
    <mergeCell ref="A706:A710"/>
    <mergeCell ref="B711:B713"/>
    <mergeCell ref="A711:A714"/>
    <mergeCell ref="B688:B691"/>
    <mergeCell ref="A688:A691"/>
    <mergeCell ref="B692:B701"/>
    <mergeCell ref="A692:A701"/>
    <mergeCell ref="B703:D703"/>
    <mergeCell ref="B729:D729"/>
    <mergeCell ref="A732:A740"/>
    <mergeCell ref="A741:A746"/>
    <mergeCell ref="B715:B718"/>
    <mergeCell ref="A715:A718"/>
    <mergeCell ref="B721:B722"/>
    <mergeCell ref="A721:A722"/>
    <mergeCell ref="B728:D728"/>
    <mergeCell ref="B759:B774"/>
    <mergeCell ref="A759:A774"/>
    <mergeCell ref="B800:B807"/>
    <mergeCell ref="A800:A807"/>
    <mergeCell ref="B852:B859"/>
    <mergeCell ref="A852:A859"/>
    <mergeCell ref="A860:A861"/>
    <mergeCell ref="B860:B861"/>
    <mergeCell ref="A775:A780"/>
    <mergeCell ref="B747:B753"/>
    <mergeCell ref="A747:A753"/>
    <mergeCell ref="B755:D755"/>
    <mergeCell ref="B756:D756"/>
    <mergeCell ref="B757:D757"/>
    <mergeCell ref="B809:B815"/>
    <mergeCell ref="A809:A815"/>
    <mergeCell ref="B781:B799"/>
    <mergeCell ref="A781:A799"/>
    <mergeCell ref="B825:D825"/>
    <mergeCell ref="B826:D826"/>
    <mergeCell ref="B828:B848"/>
    <mergeCell ref="A828:A848"/>
    <mergeCell ref="B849:B851"/>
    <mergeCell ref="A849:A851"/>
    <mergeCell ref="A816:A818"/>
    <mergeCell ref="B819:B824"/>
    <mergeCell ref="A819:A824"/>
    <mergeCell ref="B867:B875"/>
    <mergeCell ref="A867:A875"/>
    <mergeCell ref="B878:B901"/>
    <mergeCell ref="B902:B911"/>
    <mergeCell ref="A878:A901"/>
    <mergeCell ref="A902:A911"/>
    <mergeCell ref="B956:D956"/>
    <mergeCell ref="B863:B866"/>
    <mergeCell ref="A863:A866"/>
    <mergeCell ref="A927:A929"/>
    <mergeCell ref="B932:B933"/>
    <mergeCell ref="A932:A933"/>
    <mergeCell ref="B924:B925"/>
    <mergeCell ref="A924:A925"/>
    <mergeCell ref="B930:B931"/>
    <mergeCell ref="A930:A931"/>
    <mergeCell ref="B918:B919"/>
    <mergeCell ref="A918:A919"/>
    <mergeCell ref="B912:B917"/>
    <mergeCell ref="A912:A917"/>
    <mergeCell ref="B876:C876"/>
    <mergeCell ref="A1013:A1020"/>
    <mergeCell ref="C1013:D1013"/>
    <mergeCell ref="B1021:D1021"/>
    <mergeCell ref="B1008:D1008"/>
    <mergeCell ref="B1009:D1009"/>
    <mergeCell ref="B1010:D1010"/>
    <mergeCell ref="B1011:D1011"/>
    <mergeCell ref="B1013:B1020"/>
    <mergeCell ref="B989:B992"/>
    <mergeCell ref="A989:A992"/>
    <mergeCell ref="B993:B998"/>
    <mergeCell ref="A993:A998"/>
    <mergeCell ref="B999:B1007"/>
    <mergeCell ref="A999:A1007"/>
    <mergeCell ref="B1039:D1039"/>
    <mergeCell ref="B1040:D1040"/>
    <mergeCell ref="B1041:D1041"/>
    <mergeCell ref="B1042:D1042"/>
    <mergeCell ref="B1027:B1033"/>
    <mergeCell ref="B1034:B1037"/>
    <mergeCell ref="A1027:A1033"/>
    <mergeCell ref="A1034:A1037"/>
    <mergeCell ref="B1022:D1022"/>
    <mergeCell ref="B1023:D1023"/>
    <mergeCell ref="B1024:D1024"/>
    <mergeCell ref="B1025:D1025"/>
    <mergeCell ref="B1049:B1050"/>
    <mergeCell ref="A1049:A1050"/>
    <mergeCell ref="B1051:D1051"/>
    <mergeCell ref="B1053:D1053"/>
    <mergeCell ref="B1043:D1043"/>
    <mergeCell ref="B1045:D1045"/>
    <mergeCell ref="B1046:B1047"/>
    <mergeCell ref="A1046:A1047"/>
    <mergeCell ref="B1048:D1048"/>
    <mergeCell ref="B1055:B1063"/>
    <mergeCell ref="B1064:B1075"/>
    <mergeCell ref="A1055:A1063"/>
    <mergeCell ref="A1064:A1075"/>
    <mergeCell ref="A1109:A1110"/>
    <mergeCell ref="B1111:B1112"/>
    <mergeCell ref="A1111:A1112"/>
    <mergeCell ref="B1113:B1117"/>
    <mergeCell ref="A1113:A1117"/>
    <mergeCell ref="B1076:B1081"/>
    <mergeCell ref="A1076:A1081"/>
    <mergeCell ref="B1082:B1087"/>
    <mergeCell ref="A1082:A1087"/>
    <mergeCell ref="B1104:B1108"/>
    <mergeCell ref="A1104:A1108"/>
    <mergeCell ref="B1096:B1097"/>
    <mergeCell ref="A1096:A1097"/>
    <mergeCell ref="B1088:D1088"/>
    <mergeCell ref="B1089:D1089"/>
    <mergeCell ref="B1090:D1090"/>
    <mergeCell ref="B1091:D1091"/>
    <mergeCell ref="B1092:D1092"/>
    <mergeCell ref="B1093:D1093"/>
    <mergeCell ref="B1094:D1094"/>
    <mergeCell ref="A1135:A1137"/>
    <mergeCell ref="A1138:A1142"/>
    <mergeCell ref="B1119:D1119"/>
    <mergeCell ref="B1128:D1128"/>
    <mergeCell ref="B1130:B1133"/>
    <mergeCell ref="A1130:A1133"/>
    <mergeCell ref="A1164:A1166"/>
    <mergeCell ref="B1147:D1147"/>
    <mergeCell ref="B1127:D1127"/>
    <mergeCell ref="B1164:B1166"/>
    <mergeCell ref="B1121:B1122"/>
    <mergeCell ref="B1123:B1126"/>
    <mergeCell ref="A1121:A1122"/>
    <mergeCell ref="A1123:A1126"/>
    <mergeCell ref="B1170:B1173"/>
    <mergeCell ref="A1170:A1173"/>
    <mergeCell ref="B1183:B1184"/>
    <mergeCell ref="A1183:A1184"/>
    <mergeCell ref="B1149:B1153"/>
    <mergeCell ref="A1149:A1153"/>
    <mergeCell ref="B1154:B1160"/>
    <mergeCell ref="A1154:A1160"/>
    <mergeCell ref="A1161:A1163"/>
    <mergeCell ref="B1161:B1163"/>
    <mergeCell ref="B1177:D1177"/>
    <mergeCell ref="B1178:D1178"/>
    <mergeCell ref="B1179:D1179"/>
    <mergeCell ref="B1180:D1180"/>
    <mergeCell ref="B1181:D1181"/>
    <mergeCell ref="B1167:D1167"/>
    <mergeCell ref="B1168:D1168"/>
    <mergeCell ref="C1164:D1164"/>
    <mergeCell ref="A1198:A1199"/>
    <mergeCell ref="B1191:B1193"/>
    <mergeCell ref="A1191:A1193"/>
    <mergeCell ref="A1189:A1190"/>
    <mergeCell ref="B1196:B1197"/>
    <mergeCell ref="B1198:B1199"/>
    <mergeCell ref="A1196:A1197"/>
    <mergeCell ref="B1185:B1188"/>
    <mergeCell ref="A1185:A1188"/>
    <mergeCell ref="B1189:B1190"/>
    <mergeCell ref="B1211:B1215"/>
    <mergeCell ref="A1211:A1215"/>
    <mergeCell ref="B1218:B1220"/>
    <mergeCell ref="A1218:A1220"/>
    <mergeCell ref="B1224:B1225"/>
    <mergeCell ref="A1224:A1225"/>
    <mergeCell ref="B1200:B1201"/>
    <mergeCell ref="B1202:B1204"/>
    <mergeCell ref="A1202:A1204"/>
    <mergeCell ref="A1200:A1201"/>
    <mergeCell ref="B1226:B1228"/>
    <mergeCell ref="A1226:A1228"/>
    <mergeCell ref="B1254:D1254"/>
    <mergeCell ref="B1255:D1255"/>
    <mergeCell ref="B1256:D1256"/>
    <mergeCell ref="B1257:D1257"/>
    <mergeCell ref="B1258:D1258"/>
    <mergeCell ref="B1247:D1247"/>
    <mergeCell ref="B1248:D1248"/>
    <mergeCell ref="B1250:B1251"/>
    <mergeCell ref="A1250:A1251"/>
    <mergeCell ref="B1252:B1253"/>
    <mergeCell ref="A1252:A1253"/>
    <mergeCell ref="B1236:B1237"/>
    <mergeCell ref="A1236:A1237"/>
    <mergeCell ref="B1238:B1239"/>
    <mergeCell ref="A1238:A1239"/>
    <mergeCell ref="B1244:B1246"/>
    <mergeCell ref="A1244:A1246"/>
    <mergeCell ref="B1230:B1231"/>
    <mergeCell ref="A1230:A1231"/>
    <mergeCell ref="B1234:B1235"/>
    <mergeCell ref="A1234:A1235"/>
    <mergeCell ref="B1269:B1270"/>
    <mergeCell ref="A1269:A1270"/>
    <mergeCell ref="B1271:D1271"/>
    <mergeCell ref="B1272:D1272"/>
    <mergeCell ref="B1273:D1273"/>
    <mergeCell ref="B1260:B1263"/>
    <mergeCell ref="A1260:A1263"/>
    <mergeCell ref="B1264:B1266"/>
    <mergeCell ref="A1264:A1266"/>
    <mergeCell ref="A1267:A1268"/>
    <mergeCell ref="B1267:B1268"/>
    <mergeCell ref="B1290:B1291"/>
    <mergeCell ref="A1290:A1291"/>
    <mergeCell ref="B1292:B1295"/>
    <mergeCell ref="A1292:A1295"/>
    <mergeCell ref="B1296:B1299"/>
    <mergeCell ref="A1296:A1299"/>
    <mergeCell ref="B1275:B1282"/>
    <mergeCell ref="A1275:A1282"/>
    <mergeCell ref="B1284:B1286"/>
    <mergeCell ref="A1284:A1286"/>
    <mergeCell ref="B1287:B1289"/>
    <mergeCell ref="A1287:A1289"/>
    <mergeCell ref="B1306:D1306"/>
    <mergeCell ref="B1307:D1307"/>
    <mergeCell ref="B1308:D1308"/>
    <mergeCell ref="B1309:B1311"/>
    <mergeCell ref="A1309:A1311"/>
    <mergeCell ref="B1300:B1302"/>
    <mergeCell ref="A1300:A1302"/>
    <mergeCell ref="B1303:B1304"/>
    <mergeCell ref="A1303:A1304"/>
    <mergeCell ref="B1305:D1305"/>
    <mergeCell ref="B1320:D1320"/>
    <mergeCell ref="B1322:B1333"/>
    <mergeCell ref="A1322:A1333"/>
    <mergeCell ref="B1334:B1338"/>
    <mergeCell ref="A1334:A1338"/>
    <mergeCell ref="B1312:D1312"/>
    <mergeCell ref="B1313:B1316"/>
    <mergeCell ref="A1313:A1316"/>
    <mergeCell ref="B1318:B1319"/>
    <mergeCell ref="A1318:A1319"/>
    <mergeCell ref="B1348:D1348"/>
    <mergeCell ref="B1349:D1349"/>
    <mergeCell ref="B1351:B1354"/>
    <mergeCell ref="A1351:A1354"/>
    <mergeCell ref="B1355:B1356"/>
    <mergeCell ref="A1355:A1356"/>
    <mergeCell ref="B1339:B1341"/>
    <mergeCell ref="A1339:A1341"/>
    <mergeCell ref="B1342:B1344"/>
    <mergeCell ref="A1342:A1344"/>
    <mergeCell ref="B1345:B1346"/>
    <mergeCell ref="A1345:A1346"/>
    <mergeCell ref="B1373:D1373"/>
    <mergeCell ref="B1375:B1381"/>
    <mergeCell ref="A1375:A1381"/>
    <mergeCell ref="B1382:B1388"/>
    <mergeCell ref="A1382:A1388"/>
    <mergeCell ref="B1358:B1359"/>
    <mergeCell ref="A1358:A1359"/>
    <mergeCell ref="B1370:D1370"/>
    <mergeCell ref="B1371:D1371"/>
    <mergeCell ref="B1372:D1372"/>
    <mergeCell ref="B1411:B1413"/>
    <mergeCell ref="A1411:A1413"/>
    <mergeCell ref="B1409:B1410"/>
    <mergeCell ref="A1409:A1410"/>
    <mergeCell ref="B1414:B1415"/>
    <mergeCell ref="A1414:A1415"/>
    <mergeCell ref="B1389:D1389"/>
    <mergeCell ref="B1393:B1402"/>
    <mergeCell ref="A1393:A1402"/>
    <mergeCell ref="B1403:B1407"/>
    <mergeCell ref="A1403:A1407"/>
    <mergeCell ref="C1402:D1402"/>
    <mergeCell ref="B1428:B1433"/>
    <mergeCell ref="A1428:A1433"/>
    <mergeCell ref="B1434:B1437"/>
    <mergeCell ref="A1434:A1437"/>
    <mergeCell ref="B1440:B1441"/>
    <mergeCell ref="A1440:A1441"/>
    <mergeCell ref="B1438:D1438"/>
    <mergeCell ref="B1439:D1439"/>
    <mergeCell ref="B1416:B1417"/>
    <mergeCell ref="A1416:A1417"/>
    <mergeCell ref="B1418:B1419"/>
    <mergeCell ref="A1418:A1419"/>
    <mergeCell ref="B1422:B1427"/>
    <mergeCell ref="A1422:A1427"/>
    <mergeCell ref="B1450:B1456"/>
    <mergeCell ref="A1450:A1456"/>
    <mergeCell ref="B1457:B1458"/>
    <mergeCell ref="A1457:A1458"/>
    <mergeCell ref="B1459:D1459"/>
    <mergeCell ref="B1442:B1444"/>
    <mergeCell ref="A1442:A1444"/>
    <mergeCell ref="B1446:B1447"/>
    <mergeCell ref="A1446:A1447"/>
    <mergeCell ref="B1448:D1448"/>
    <mergeCell ref="B1471:D1471"/>
    <mergeCell ref="B1473:B1481"/>
    <mergeCell ref="A1473:A1481"/>
    <mergeCell ref="B1482:B1485"/>
    <mergeCell ref="A1482:A1485"/>
    <mergeCell ref="B1464:B1465"/>
    <mergeCell ref="A1464:A1465"/>
    <mergeCell ref="B1466:B1467"/>
    <mergeCell ref="A1466:A1467"/>
    <mergeCell ref="B1469:B1470"/>
    <mergeCell ref="A1469:A1470"/>
    <mergeCell ref="B1496:B1497"/>
    <mergeCell ref="A1496:A1497"/>
    <mergeCell ref="B1501:B1504"/>
    <mergeCell ref="A1501:A1504"/>
    <mergeCell ref="B1509:D1509"/>
    <mergeCell ref="B1486:D1486"/>
    <mergeCell ref="B1488:B1491"/>
    <mergeCell ref="A1488:A1491"/>
    <mergeCell ref="B1492:D1492"/>
    <mergeCell ref="B1493:B1495"/>
    <mergeCell ref="A1493:A1495"/>
    <mergeCell ref="A1512:A1513"/>
    <mergeCell ref="B1514:D1514"/>
    <mergeCell ref="B1517:B1518"/>
    <mergeCell ref="A1517:A1518"/>
    <mergeCell ref="B1519:B1522"/>
    <mergeCell ref="A1519:A1522"/>
    <mergeCell ref="B1510:D1510"/>
    <mergeCell ref="B1511:D1511"/>
    <mergeCell ref="C1512:D1512"/>
    <mergeCell ref="C1513:D1513"/>
    <mergeCell ref="B1512:B1513"/>
    <mergeCell ref="B1541:B1542"/>
    <mergeCell ref="B1543:B1546"/>
    <mergeCell ref="A1541:A1542"/>
    <mergeCell ref="A1543:A1546"/>
    <mergeCell ref="B1526:B1533"/>
    <mergeCell ref="A1526:A1533"/>
    <mergeCell ref="B1534:B1536"/>
    <mergeCell ref="A1534:A1536"/>
    <mergeCell ref="B1539:B1540"/>
    <mergeCell ref="A1539:A1540"/>
    <mergeCell ref="B1551:D1551"/>
    <mergeCell ref="B1555:B1556"/>
    <mergeCell ref="A1555:A1556"/>
    <mergeCell ref="B1557:D1557"/>
    <mergeCell ref="B1558:D1558"/>
    <mergeCell ref="B1547:B1548"/>
    <mergeCell ref="A1547:A1548"/>
    <mergeCell ref="B1549:B1550"/>
    <mergeCell ref="A1549:A1550"/>
    <mergeCell ref="B24:B32"/>
    <mergeCell ref="A24:A32"/>
    <mergeCell ref="C985:D985"/>
    <mergeCell ref="B334:B335"/>
    <mergeCell ref="A334:A335"/>
    <mergeCell ref="B362:D362"/>
    <mergeCell ref="B21:B23"/>
    <mergeCell ref="A21:A23"/>
    <mergeCell ref="B18:D18"/>
    <mergeCell ref="B450:D450"/>
    <mergeCell ref="B108:D108"/>
    <mergeCell ref="B958:D958"/>
    <mergeCell ref="B959:D959"/>
    <mergeCell ref="B961:B981"/>
    <mergeCell ref="A961:A981"/>
    <mergeCell ref="B983:B988"/>
    <mergeCell ref="A983:A988"/>
    <mergeCell ref="B934:B936"/>
    <mergeCell ref="A934:A936"/>
    <mergeCell ref="B955:D955"/>
    <mergeCell ref="B957:D957"/>
    <mergeCell ref="B922:B923"/>
    <mergeCell ref="A922:A923"/>
    <mergeCell ref="B927:B929"/>
  </mergeCells>
  <conditionalFormatting sqref="E352:F352 G682:G704 E183:G195 E213:E216 E204:E211 E332:F332 E335:F337 E340:F340 E344:F344 E347:F347 E349:F350 E354:F355 E357:F362 E388:F389 F204:F205 E263:F263 E242:G244 E254:F261 E302:F305 E175:G175 E225:G240 E221:G223 E219:G219 E251:G252 E265:G271 E246:G249 G254:G263 E275:G279 E273:G273 E281:G284 E288:G291 G303:G305 E320:G320 R305 J332:K332 J335:K337 J340:K340 J349:K350 J354:K355 J357:K362 J388:K389 J175:K175 J183:K195 J204:K205 J219:K219 J221:K223 J225:K240 J242:K244 J246:K249 J251:K252 J263:K263 J254:K261 J265:K271 J273:K273 J275:K279 J282:K284 J288:K291 J302:K305 R395:R397 E390:G391 R390:R391 R473 R550 E556:E572 G556:G572 F578:F608 E618:E621 E418:E419 R470:R471 E439:E486 R553 R556 E612:E616 E574:E609 E516 E535:E553 E517:F521 E523:E533 F446:F451 F488:F491 E514:F515 F551:F553 F612:F615 F523:F549 F618:G620 G439:G451 G453:G472 E492:G512 G514:G516 G523:G553 G574:G576 G612:G616 E623:H631 G578:G609 G474:G486 G473:I473 G423:I423 G452:I452 I518:I526 G517:I517 G518:H521 H523:H526 G577:I577 G621:H621 J586:K589 J592:K595 J597:K599 J551:K553 J488:K515 J517:K521 J446:K451 J523:K549 H760:I826 R632:R634 E863 E865:E875 G864:G875 E632:G634 H828:I875 E993 G993:H993 E1038 E1040 E1051:E1052 E973 E990 E988 E1022:E1023 E1099 E954 E1092 G1008:G1012 G954 G1040:H1040 G1038:H1038 H1051:H1052 G973:H973 G988:H988 G990:H990 G1022:H1023 H1099 H1092 H1002:H1012 E998:E1012 G998:H1001 G1102 H1152 F1123:F1211 E1123:E1127 E1171 E1163 E1165 E1200 E1205:E1206 E1155:E1159 E1188 E1190:E1192 E1194 E1174:E1182 E1102:F1119 R1178:R1180 E1152:E1153 G1163 G1123:H1127 E1120:G1121 G1174:G1181 G1206 G1159 H1129 H1104:H1121 H1162:H1163 G1153:H1153 G1165:H1165 G1155:H1158 G1171:H1171 G1200:H1200 H1205:H1206 H1188 H1194 G1210:H1211 F1212:H1221 H1174:H1182 H1190:H1192 L1123:L1127 L1171 L1163 L1165 L1200 L1205:L1206 L1155:L1159 L1188 L1190:L1192 L1194 L1174:L1182 L1210:L1221 L1104:L1121 L1152:L1153 E1353:E1360 E1351 E1362:E1373 E1210:E1222 E1280:F1280 E1282:F1286 F1248 F1321:F1322 F1349:F1350 F1385:F1390 F1274:F1277 E1375:E1390 E1275:E1279 E1281 E1287:E1349 E1249 F1288:F1290 F1294:F1295 F1298:F1299 E1252:E1270 F1309:F1314 F1223:F1224 G1374:G1390 G1321:G1351 G1223:H1248 H1260:H1263 H1266:H1268 G1274:H1320 H1375:H1390 H1322:H1351 G1353:H1360 G1362:H1373 J1322:K1349 J1224:K1248 J1250:K1258 J1260:K1273 J1275:K1320 J1351:K1390 J1391:L1391 R1433 R1441 R1444 R1531:R1532 E1429:F1452 E1458:F1482 E1484:F1491 E1545:F1554 E1420:F1425 E1391:F1417 E1515:F1522 E1498:F1510 E1524:F1543 E1427:F1427 E1455:F1455 E1493:F1493 G1533 G1527:G1530 H1429:H1432 H1434:H1437 H1411:H1413 H1473:H1479 H1482 H1484:H1485 H1493 H1541:H1543 H1545:H1546 H1509:H1510 H1515 H1517:H1522 H1524:H1525 H1534:H1536 H1501:H1507 H1394:H1406 L1250 L1252:L1253 E393:E416 G393:G419 E423:E430 O431 E432:E433 E435:E437 O434 G427:G437 O1171 O1163 O1165 O1200 O1205:O1206 O1155:O1159 O1188 O1190:O1192 O1194 O1174:O1182 O1210:O1221 O1104:O1121 O1152:O1153 O1391 O1250 O1252:O1253 O426 O1123:O1127">
    <cfRule type="containsText" dxfId="420" priority="411" operator="containsText" text="Hủy bỏ">
      <formula>NOT(ISERROR(SEARCH("Hủy bỏ",E175)))</formula>
    </cfRule>
  </conditionalFormatting>
  <conditionalFormatting sqref="O450:O451">
    <cfRule type="containsText" dxfId="419" priority="3" operator="containsText" text="Hủy bỏ">
      <formula>NOT(ISERROR(SEARCH("Hủy bỏ",O450)))</formula>
    </cfRule>
  </conditionalFormatting>
  <conditionalFormatting sqref="O1040">
    <cfRule type="containsText" dxfId="418" priority="2" operator="containsText" text="Hủy bỏ">
      <formula>NOT(ISERROR(SEARCH("Hủy bỏ",O1040)))</formula>
    </cfRule>
  </conditionalFormatting>
  <conditionalFormatting sqref="O1099">
    <cfRule type="containsText" dxfId="417" priority="1" operator="containsText" text="Hủy bỏ">
      <formula>NOT(ISERROR(SEARCH("Hủy bỏ",O1099)))</formula>
    </cfRule>
  </conditionalFormatting>
  <printOptions horizontalCentered="1"/>
  <pageMargins left="0.27559055118110237" right="0.19685039370078741" top="0.59055118110236227" bottom="0.39370078740157483" header="0.31496062992125984" footer="0.31496062992125984"/>
  <pageSetup paperSize="9" scale="63" orientation="landscape" r:id="rId1"/>
  <headerFooter>
    <oddFooter>&amp;C&amp;P</oddFooter>
  </headerFooter>
  <rowBreaks count="3" manualBreakCount="3">
    <brk id="29" max="13" man="1"/>
    <brk id="66" max="13" man="1"/>
    <brk id="320" max="1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2"/>
  <sheetViews>
    <sheetView topLeftCell="A58" zoomScale="55" zoomScaleNormal="55" workbookViewId="0">
      <selection activeCell="A4" sqref="A4:O444"/>
    </sheetView>
  </sheetViews>
  <sheetFormatPr defaultColWidth="9" defaultRowHeight="15.75" x14ac:dyDescent="0.25"/>
  <cols>
    <col min="1" max="1" width="7.42578125" style="60" customWidth="1"/>
    <col min="2" max="2" width="32" style="26" customWidth="1"/>
    <col min="3" max="4" width="38.42578125" style="26" customWidth="1"/>
    <col min="5" max="5" width="14.28515625" style="61" customWidth="1"/>
    <col min="6" max="6" width="15.140625" style="61" hidden="1" customWidth="1"/>
    <col min="7" max="7" width="15.140625" style="62" customWidth="1"/>
    <col min="8" max="8" width="10.42578125" style="63" customWidth="1"/>
    <col min="9" max="10" width="15.7109375" style="63" customWidth="1"/>
    <col min="11" max="11" width="12.42578125" style="63" customWidth="1"/>
    <col min="12" max="12" width="15.7109375" style="63" customWidth="1"/>
    <col min="13" max="14" width="13" style="63" customWidth="1"/>
    <col min="15" max="15" width="20.28515625" style="64" customWidth="1"/>
    <col min="16" max="16384" width="9" style="26"/>
  </cols>
  <sheetData>
    <row r="1" spans="1:16" x14ac:dyDescent="0.25">
      <c r="A1" s="1034" t="s">
        <v>360</v>
      </c>
      <c r="B1" s="1034"/>
      <c r="C1" s="1034"/>
      <c r="D1" s="1034"/>
      <c r="E1" s="1034"/>
      <c r="F1" s="1034"/>
      <c r="G1" s="1034"/>
      <c r="H1" s="1034"/>
      <c r="I1" s="1034"/>
      <c r="J1" s="1034"/>
      <c r="K1" s="1034"/>
      <c r="L1" s="1034"/>
      <c r="M1" s="1034"/>
      <c r="N1" s="1034"/>
      <c r="O1" s="1034"/>
    </row>
    <row r="2" spans="1:16" x14ac:dyDescent="0.25">
      <c r="A2" s="1034" t="s">
        <v>359</v>
      </c>
      <c r="B2" s="1034"/>
      <c r="C2" s="1034"/>
      <c r="D2" s="1034"/>
      <c r="E2" s="1034"/>
      <c r="F2" s="1034"/>
      <c r="G2" s="1034"/>
      <c r="H2" s="1034"/>
      <c r="I2" s="1034"/>
      <c r="J2" s="1034"/>
      <c r="K2" s="1034"/>
      <c r="L2" s="1034"/>
      <c r="M2" s="1034"/>
      <c r="N2" s="1034"/>
      <c r="O2" s="1034"/>
    </row>
    <row r="3" spans="1:16" x14ac:dyDescent="0.25">
      <c r="A3" s="27"/>
      <c r="B3" s="379"/>
      <c r="C3" s="379"/>
      <c r="D3" s="379"/>
      <c r="E3" s="1035" t="s">
        <v>304</v>
      </c>
      <c r="F3" s="1035"/>
      <c r="G3" s="1035"/>
      <c r="H3" s="1035"/>
      <c r="I3" s="1035"/>
      <c r="J3" s="1035"/>
      <c r="K3" s="1035"/>
      <c r="L3" s="1035"/>
      <c r="M3" s="1035"/>
      <c r="N3" s="1035"/>
      <c r="O3" s="1035"/>
    </row>
    <row r="4" spans="1:16" s="28" customFormat="1" ht="21.75" customHeight="1" x14ac:dyDescent="0.25">
      <c r="A4" s="1036" t="s">
        <v>0</v>
      </c>
      <c r="B4" s="970" t="s">
        <v>306</v>
      </c>
      <c r="C4" s="970"/>
      <c r="D4" s="970"/>
      <c r="E4" s="970"/>
      <c r="F4" s="970"/>
      <c r="G4" s="970"/>
      <c r="H4" s="970"/>
      <c r="I4" s="970"/>
      <c r="J4" s="970"/>
      <c r="K4" s="970"/>
      <c r="L4" s="970"/>
      <c r="M4" s="970"/>
      <c r="N4" s="970"/>
      <c r="O4" s="970"/>
    </row>
    <row r="5" spans="1:16" s="28" customFormat="1" ht="19.149999999999999" customHeight="1" x14ac:dyDescent="0.25">
      <c r="A5" s="1037"/>
      <c r="B5" s="1037" t="s">
        <v>1</v>
      </c>
      <c r="C5" s="1038" t="s">
        <v>2</v>
      </c>
      <c r="D5" s="1039"/>
      <c r="E5" s="970" t="s">
        <v>356</v>
      </c>
      <c r="F5" s="1022" t="s">
        <v>305</v>
      </c>
      <c r="G5" s="1040" t="s">
        <v>307</v>
      </c>
      <c r="H5" s="1027" t="s">
        <v>361</v>
      </c>
      <c r="I5" s="1029" t="s">
        <v>431</v>
      </c>
      <c r="J5" s="1031" t="s">
        <v>871</v>
      </c>
      <c r="K5" s="1032" t="s">
        <v>897</v>
      </c>
      <c r="L5" s="1033" t="s">
        <v>898</v>
      </c>
      <c r="M5" s="1022" t="s">
        <v>362</v>
      </c>
      <c r="N5" s="1022" t="s">
        <v>362</v>
      </c>
      <c r="O5" s="1022" t="s">
        <v>3</v>
      </c>
    </row>
    <row r="6" spans="1:16" s="28" customFormat="1" ht="78" customHeight="1" x14ac:dyDescent="0.25">
      <c r="A6" s="1023"/>
      <c r="B6" s="1023"/>
      <c r="C6" s="29" t="s">
        <v>4</v>
      </c>
      <c r="D6" s="29" t="s">
        <v>5</v>
      </c>
      <c r="E6" s="970"/>
      <c r="F6" s="1023"/>
      <c r="G6" s="1041"/>
      <c r="H6" s="1028"/>
      <c r="I6" s="1030"/>
      <c r="J6" s="1029"/>
      <c r="K6" s="1032"/>
      <c r="L6" s="1033"/>
      <c r="M6" s="1023"/>
      <c r="N6" s="1023"/>
      <c r="O6" s="1023"/>
    </row>
    <row r="7" spans="1:16" s="28" customFormat="1" x14ac:dyDescent="0.25">
      <c r="A7" s="30">
        <v>1</v>
      </c>
      <c r="B7" s="31">
        <v>2</v>
      </c>
      <c r="C7" s="30">
        <v>3</v>
      </c>
      <c r="D7" s="31">
        <v>4</v>
      </c>
      <c r="E7" s="30">
        <v>5</v>
      </c>
      <c r="F7" s="31">
        <v>6</v>
      </c>
      <c r="G7" s="30"/>
      <c r="H7" s="32">
        <v>6</v>
      </c>
      <c r="I7" s="32">
        <v>6</v>
      </c>
      <c r="J7" s="30">
        <v>7</v>
      </c>
      <c r="K7" s="31">
        <v>8</v>
      </c>
      <c r="L7" s="30">
        <v>9</v>
      </c>
      <c r="M7" s="32" t="s">
        <v>3145</v>
      </c>
      <c r="N7" s="32" t="s">
        <v>3146</v>
      </c>
      <c r="O7" s="30">
        <v>12</v>
      </c>
    </row>
    <row r="8" spans="1:16" s="294" customFormat="1" x14ac:dyDescent="0.25">
      <c r="A8" s="287" t="s">
        <v>2395</v>
      </c>
      <c r="B8" s="288" t="s">
        <v>2396</v>
      </c>
      <c r="C8" s="289"/>
      <c r="D8" s="289"/>
      <c r="E8" s="290"/>
      <c r="F8" s="291"/>
      <c r="G8" s="35"/>
      <c r="H8" s="292"/>
      <c r="I8" s="35"/>
      <c r="J8" s="35"/>
      <c r="K8" s="22"/>
      <c r="L8" s="22"/>
      <c r="M8" s="22"/>
      <c r="N8" s="22"/>
      <c r="O8" s="293"/>
    </row>
    <row r="9" spans="1:16" s="179" customFormat="1" x14ac:dyDescent="0.25">
      <c r="A9" s="316" t="s">
        <v>2397</v>
      </c>
      <c r="B9" s="1074" t="s">
        <v>2642</v>
      </c>
      <c r="C9" s="1074"/>
      <c r="D9" s="1074"/>
      <c r="E9" s="20"/>
      <c r="F9" s="69"/>
      <c r="G9" s="69"/>
      <c r="H9" s="302"/>
      <c r="I9" s="69"/>
      <c r="J9" s="69"/>
      <c r="K9" s="22"/>
      <c r="L9" s="22"/>
      <c r="M9" s="22"/>
      <c r="N9" s="22"/>
      <c r="O9" s="317"/>
    </row>
    <row r="10" spans="1:16" s="300" customFormat="1" ht="33" customHeight="1" x14ac:dyDescent="0.25">
      <c r="A10" s="318">
        <v>1</v>
      </c>
      <c r="B10" s="229" t="s">
        <v>2643</v>
      </c>
      <c r="C10" s="319" t="s">
        <v>2644</v>
      </c>
      <c r="D10" s="319" t="s">
        <v>2645</v>
      </c>
      <c r="E10" s="310">
        <v>2300</v>
      </c>
      <c r="F10" s="49">
        <v>3000</v>
      </c>
      <c r="G10" s="529">
        <v>9000</v>
      </c>
      <c r="H10" s="307">
        <v>1.7</v>
      </c>
      <c r="I10" s="299">
        <v>3910</v>
      </c>
      <c r="J10" s="49">
        <v>3000</v>
      </c>
      <c r="K10" s="49">
        <v>2800</v>
      </c>
      <c r="L10" s="271">
        <v>6800</v>
      </c>
      <c r="M10" s="22">
        <f>(L10-I10)/I10*100</f>
        <v>73.91304347826086</v>
      </c>
      <c r="N10" s="22">
        <f>(L10-K10)/K10*100</f>
        <v>142.85714285714286</v>
      </c>
      <c r="O10" s="320" t="s">
        <v>263</v>
      </c>
      <c r="P10" s="300">
        <f>(L10-I10)/I10*100</f>
        <v>73.91304347826086</v>
      </c>
    </row>
    <row r="11" spans="1:16" s="300" customFormat="1" x14ac:dyDescent="0.25">
      <c r="A11" s="1067">
        <v>2</v>
      </c>
      <c r="B11" s="1068" t="s">
        <v>2646</v>
      </c>
      <c r="C11" s="319" t="s">
        <v>2644</v>
      </c>
      <c r="D11" s="319" t="s">
        <v>2647</v>
      </c>
      <c r="E11" s="310">
        <v>3000</v>
      </c>
      <c r="F11" s="49">
        <v>4500</v>
      </c>
      <c r="G11" s="529">
        <v>8000</v>
      </c>
      <c r="H11" s="307">
        <v>3</v>
      </c>
      <c r="I11" s="299">
        <v>9000</v>
      </c>
      <c r="J11" s="49">
        <v>4500</v>
      </c>
      <c r="K11" s="49">
        <v>2700</v>
      </c>
      <c r="L11" s="271">
        <v>6700</v>
      </c>
      <c r="M11" s="22">
        <f t="shared" ref="M11:M17" si="0">(L11-I11)/I11*100</f>
        <v>-25.555555555555554</v>
      </c>
      <c r="N11" s="22">
        <f t="shared" ref="N11:N17" si="1">(L11-K11)/K11*100</f>
        <v>148.14814814814815</v>
      </c>
      <c r="O11" s="320" t="s">
        <v>263</v>
      </c>
    </row>
    <row r="12" spans="1:16" s="179" customFormat="1" ht="18" customHeight="1" x14ac:dyDescent="0.25">
      <c r="A12" s="1067"/>
      <c r="B12" s="1068"/>
      <c r="C12" s="416" t="s">
        <v>2647</v>
      </c>
      <c r="D12" s="416" t="s">
        <v>2648</v>
      </c>
      <c r="E12" s="303">
        <v>2300</v>
      </c>
      <c r="F12" s="22">
        <v>2800</v>
      </c>
      <c r="G12" s="530">
        <v>7200</v>
      </c>
      <c r="H12" s="302">
        <v>1.6</v>
      </c>
      <c r="I12" s="69">
        <v>3680</v>
      </c>
      <c r="J12" s="22">
        <v>2800</v>
      </c>
      <c r="K12" s="22">
        <v>2800</v>
      </c>
      <c r="L12" s="271">
        <v>6000</v>
      </c>
      <c r="M12" s="22">
        <f t="shared" si="0"/>
        <v>63.04347826086957</v>
      </c>
      <c r="N12" s="22">
        <f t="shared" si="1"/>
        <v>114.28571428571428</v>
      </c>
      <c r="O12" s="317"/>
    </row>
    <row r="13" spans="1:16" s="179" customFormat="1" ht="18" customHeight="1" x14ac:dyDescent="0.25">
      <c r="A13" s="1067"/>
      <c r="B13" s="1068"/>
      <c r="C13" s="416" t="s">
        <v>2648</v>
      </c>
      <c r="D13" s="416" t="s">
        <v>2526</v>
      </c>
      <c r="E13" s="303">
        <v>1900</v>
      </c>
      <c r="F13" s="22">
        <v>3000</v>
      </c>
      <c r="G13" s="530">
        <v>6000</v>
      </c>
      <c r="H13" s="302">
        <v>1.4</v>
      </c>
      <c r="I13" s="69">
        <v>2660</v>
      </c>
      <c r="J13" s="22">
        <v>3000</v>
      </c>
      <c r="K13" s="22">
        <v>3000</v>
      </c>
      <c r="L13" s="271">
        <v>4500</v>
      </c>
      <c r="M13" s="22">
        <f t="shared" si="0"/>
        <v>69.172932330827066</v>
      </c>
      <c r="N13" s="22">
        <f t="shared" si="1"/>
        <v>50</v>
      </c>
      <c r="O13" s="317"/>
    </row>
    <row r="14" spans="1:16" s="179" customFormat="1" x14ac:dyDescent="0.25">
      <c r="A14" s="1067">
        <v>3</v>
      </c>
      <c r="B14" s="1068" t="s">
        <v>27</v>
      </c>
      <c r="C14" s="416" t="s">
        <v>2645</v>
      </c>
      <c r="D14" s="416" t="s">
        <v>2649</v>
      </c>
      <c r="E14" s="303">
        <v>2300</v>
      </c>
      <c r="F14" s="22">
        <v>2500</v>
      </c>
      <c r="G14" s="530">
        <v>7500</v>
      </c>
      <c r="H14" s="302">
        <v>3.8</v>
      </c>
      <c r="I14" s="69">
        <v>8740</v>
      </c>
      <c r="J14" s="22">
        <v>2500</v>
      </c>
      <c r="K14" s="22">
        <v>2500</v>
      </c>
      <c r="L14" s="271">
        <v>5500</v>
      </c>
      <c r="M14" s="22">
        <f t="shared" si="0"/>
        <v>-37.070938215102977</v>
      </c>
      <c r="N14" s="22">
        <f t="shared" si="1"/>
        <v>120</v>
      </c>
      <c r="O14" s="317"/>
    </row>
    <row r="15" spans="1:16" s="300" customFormat="1" ht="31.5" x14ac:dyDescent="0.25">
      <c r="A15" s="1067"/>
      <c r="B15" s="1068"/>
      <c r="C15" s="319" t="s">
        <v>2649</v>
      </c>
      <c r="D15" s="319" t="s">
        <v>2650</v>
      </c>
      <c r="E15" s="310">
        <v>1700</v>
      </c>
      <c r="F15" s="49">
        <v>2500</v>
      </c>
      <c r="G15" s="529">
        <v>6000</v>
      </c>
      <c r="H15" s="307">
        <v>1.7</v>
      </c>
      <c r="I15" s="299">
        <v>2890</v>
      </c>
      <c r="J15" s="49">
        <v>2500</v>
      </c>
      <c r="K15" s="49">
        <v>2500</v>
      </c>
      <c r="L15" s="49">
        <v>4000</v>
      </c>
      <c r="M15" s="22">
        <f t="shared" si="0"/>
        <v>38.408304498269899</v>
      </c>
      <c r="N15" s="22">
        <f t="shared" si="1"/>
        <v>60</v>
      </c>
      <c r="O15" s="320" t="s">
        <v>2651</v>
      </c>
    </row>
    <row r="16" spans="1:16" s="300" customFormat="1" ht="31.5" x14ac:dyDescent="0.25">
      <c r="A16" s="1067"/>
      <c r="B16" s="1068"/>
      <c r="C16" s="319" t="s">
        <v>2650</v>
      </c>
      <c r="D16" s="319" t="s">
        <v>2652</v>
      </c>
      <c r="E16" s="310">
        <v>1200</v>
      </c>
      <c r="F16" s="50">
        <v>2000</v>
      </c>
      <c r="G16" s="529">
        <v>5000</v>
      </c>
      <c r="H16" s="307">
        <v>1.2</v>
      </c>
      <c r="I16" s="299">
        <v>1440</v>
      </c>
      <c r="J16" s="49">
        <v>2000</v>
      </c>
      <c r="K16" s="49">
        <v>2000</v>
      </c>
      <c r="L16" s="49">
        <v>3000</v>
      </c>
      <c r="M16" s="22">
        <f t="shared" si="0"/>
        <v>108.33333333333333</v>
      </c>
      <c r="N16" s="22">
        <f t="shared" si="1"/>
        <v>50</v>
      </c>
      <c r="O16" s="320" t="s">
        <v>2651</v>
      </c>
    </row>
    <row r="17" spans="1:15" s="179" customFormat="1" ht="31.5" x14ac:dyDescent="0.25">
      <c r="A17" s="1067"/>
      <c r="B17" s="1068"/>
      <c r="C17" s="416" t="s">
        <v>2652</v>
      </c>
      <c r="D17" s="416" t="s">
        <v>2653</v>
      </c>
      <c r="E17" s="303">
        <v>530</v>
      </c>
      <c r="F17" s="20">
        <v>1500</v>
      </c>
      <c r="G17" s="530">
        <v>3500</v>
      </c>
      <c r="H17" s="302">
        <v>1.3</v>
      </c>
      <c r="I17" s="69">
        <v>689</v>
      </c>
      <c r="J17" s="22">
        <v>1500</v>
      </c>
      <c r="K17" s="22">
        <v>1500</v>
      </c>
      <c r="L17" s="49">
        <v>2000</v>
      </c>
      <c r="M17" s="22">
        <f t="shared" si="0"/>
        <v>190.27576197387518</v>
      </c>
      <c r="N17" s="22">
        <f t="shared" si="1"/>
        <v>33.333333333333329</v>
      </c>
      <c r="O17" s="320" t="s">
        <v>2651</v>
      </c>
    </row>
    <row r="18" spans="1:15" s="300" customFormat="1" ht="31.5" x14ac:dyDescent="0.25">
      <c r="A18" s="1067">
        <v>4</v>
      </c>
      <c r="B18" s="1068" t="s">
        <v>2654</v>
      </c>
      <c r="C18" s="319" t="s">
        <v>2655</v>
      </c>
      <c r="D18" s="319" t="s">
        <v>2656</v>
      </c>
      <c r="E18" s="310">
        <v>2100</v>
      </c>
      <c r="F18" s="49">
        <v>2800</v>
      </c>
      <c r="G18" s="299">
        <v>2285.7142857142858</v>
      </c>
      <c r="H18" s="307">
        <v>1.7</v>
      </c>
      <c r="I18" s="299">
        <v>3570</v>
      </c>
      <c r="J18" s="49">
        <v>2800</v>
      </c>
      <c r="K18" s="49">
        <v>2700</v>
      </c>
      <c r="L18" s="49"/>
      <c r="M18" s="22">
        <f t="shared" ref="M18:M34" si="2">(K18-I18)/I18*100</f>
        <v>-24.369747899159663</v>
      </c>
      <c r="N18" s="22">
        <f t="shared" ref="N18:N34" si="3">(K18-J18)/J18*100</f>
        <v>-3.5714285714285712</v>
      </c>
      <c r="O18" s="320" t="s">
        <v>263</v>
      </c>
    </row>
    <row r="19" spans="1:15" s="179" customFormat="1" ht="31.5" x14ac:dyDescent="0.25">
      <c r="A19" s="1067"/>
      <c r="B19" s="1068"/>
      <c r="C19" s="416" t="s">
        <v>2657</v>
      </c>
      <c r="D19" s="416" t="s">
        <v>2658</v>
      </c>
      <c r="E19" s="303">
        <v>1200</v>
      </c>
      <c r="F19" s="22">
        <v>1500</v>
      </c>
      <c r="G19" s="69">
        <v>2140</v>
      </c>
      <c r="H19" s="302">
        <v>1.2</v>
      </c>
      <c r="I19" s="69">
        <v>1440</v>
      </c>
      <c r="J19" s="22">
        <v>1500</v>
      </c>
      <c r="K19" s="22">
        <v>1500</v>
      </c>
      <c r="L19" s="49"/>
      <c r="M19" s="22">
        <f t="shared" si="2"/>
        <v>4.1666666666666661</v>
      </c>
      <c r="N19" s="22">
        <f t="shared" si="3"/>
        <v>0</v>
      </c>
      <c r="O19" s="317"/>
    </row>
    <row r="20" spans="1:15" s="300" customFormat="1" ht="31.5" x14ac:dyDescent="0.25">
      <c r="A20" s="1067"/>
      <c r="B20" s="1068"/>
      <c r="C20" s="319" t="s">
        <v>2659</v>
      </c>
      <c r="D20" s="319" t="s">
        <v>2660</v>
      </c>
      <c r="E20" s="310">
        <v>680</v>
      </c>
      <c r="F20" s="49">
        <v>900</v>
      </c>
      <c r="G20" s="299">
        <v>1290</v>
      </c>
      <c r="H20" s="307">
        <v>1.8</v>
      </c>
      <c r="I20" s="299">
        <v>1224</v>
      </c>
      <c r="J20" s="49">
        <v>900</v>
      </c>
      <c r="K20" s="49">
        <v>900</v>
      </c>
      <c r="L20" s="49"/>
      <c r="M20" s="22">
        <f t="shared" si="2"/>
        <v>-26.47058823529412</v>
      </c>
      <c r="N20" s="22">
        <f t="shared" si="3"/>
        <v>0</v>
      </c>
      <c r="O20" s="320" t="s">
        <v>2651</v>
      </c>
    </row>
    <row r="21" spans="1:15" s="300" customFormat="1" ht="31.5" x14ac:dyDescent="0.25">
      <c r="A21" s="1067"/>
      <c r="B21" s="1068"/>
      <c r="C21" s="319" t="s">
        <v>2660</v>
      </c>
      <c r="D21" s="319" t="s">
        <v>2661</v>
      </c>
      <c r="E21" s="310">
        <v>380</v>
      </c>
      <c r="F21" s="49">
        <v>600</v>
      </c>
      <c r="G21" s="299">
        <v>860</v>
      </c>
      <c r="H21" s="307">
        <v>2.2000000000000002</v>
      </c>
      <c r="I21" s="299">
        <v>836.00000000000011</v>
      </c>
      <c r="J21" s="49">
        <v>600</v>
      </c>
      <c r="K21" s="49">
        <v>600</v>
      </c>
      <c r="L21" s="49"/>
      <c r="M21" s="22">
        <f t="shared" si="2"/>
        <v>-28.229665071770345</v>
      </c>
      <c r="N21" s="22">
        <f t="shared" si="3"/>
        <v>0</v>
      </c>
      <c r="O21" s="320" t="s">
        <v>2651</v>
      </c>
    </row>
    <row r="22" spans="1:15" s="300" customFormat="1" ht="47.25" x14ac:dyDescent="0.25">
      <c r="A22" s="1067">
        <v>5</v>
      </c>
      <c r="B22" s="1073" t="s">
        <v>2662</v>
      </c>
      <c r="C22" s="321" t="s">
        <v>2663</v>
      </c>
      <c r="D22" s="321" t="s">
        <v>2664</v>
      </c>
      <c r="E22" s="310">
        <v>560</v>
      </c>
      <c r="F22" s="49">
        <v>800</v>
      </c>
      <c r="G22" s="299">
        <v>1140</v>
      </c>
      <c r="H22" s="307">
        <v>1.2</v>
      </c>
      <c r="I22" s="299">
        <v>672</v>
      </c>
      <c r="J22" s="49">
        <v>800</v>
      </c>
      <c r="K22" s="49">
        <v>1000</v>
      </c>
      <c r="L22" s="49"/>
      <c r="M22" s="22">
        <f t="shared" si="2"/>
        <v>48.80952380952381</v>
      </c>
      <c r="N22" s="22">
        <f t="shared" si="3"/>
        <v>25</v>
      </c>
      <c r="O22" s="311" t="s">
        <v>2665</v>
      </c>
    </row>
    <row r="23" spans="1:15" s="300" customFormat="1" x14ac:dyDescent="0.25">
      <c r="A23" s="1067"/>
      <c r="B23" s="1073"/>
      <c r="C23" s="321" t="s">
        <v>2664</v>
      </c>
      <c r="D23" s="321" t="s">
        <v>2666</v>
      </c>
      <c r="E23" s="310">
        <v>360</v>
      </c>
      <c r="F23" s="49">
        <v>500</v>
      </c>
      <c r="G23" s="299">
        <v>710</v>
      </c>
      <c r="H23" s="307">
        <v>1.3</v>
      </c>
      <c r="I23" s="299">
        <v>468</v>
      </c>
      <c r="J23" s="49">
        <v>500</v>
      </c>
      <c r="K23" s="49">
        <v>500</v>
      </c>
      <c r="L23" s="49"/>
      <c r="M23" s="22">
        <f t="shared" si="2"/>
        <v>6.8376068376068382</v>
      </c>
      <c r="N23" s="22">
        <f t="shared" si="3"/>
        <v>0</v>
      </c>
      <c r="O23" s="320" t="s">
        <v>2651</v>
      </c>
    </row>
    <row r="24" spans="1:15" s="179" customFormat="1" ht="31.5" x14ac:dyDescent="0.25">
      <c r="A24" s="413">
        <v>6</v>
      </c>
      <c r="B24" s="414" t="s">
        <v>2667</v>
      </c>
      <c r="C24" s="416" t="s">
        <v>2668</v>
      </c>
      <c r="D24" s="416" t="s">
        <v>2526</v>
      </c>
      <c r="E24" s="303">
        <v>350</v>
      </c>
      <c r="F24" s="22">
        <v>450</v>
      </c>
      <c r="G24" s="69">
        <v>640</v>
      </c>
      <c r="H24" s="302">
        <v>1.2</v>
      </c>
      <c r="I24" s="69">
        <v>420</v>
      </c>
      <c r="J24" s="22">
        <v>450</v>
      </c>
      <c r="K24" s="22">
        <v>450</v>
      </c>
      <c r="L24" s="49"/>
      <c r="M24" s="22">
        <f t="shared" si="2"/>
        <v>7.1428571428571423</v>
      </c>
      <c r="N24" s="22">
        <f t="shared" si="3"/>
        <v>0</v>
      </c>
      <c r="O24" s="317"/>
    </row>
    <row r="25" spans="1:15" s="179" customFormat="1" ht="31.5" x14ac:dyDescent="0.25">
      <c r="A25" s="1067">
        <v>7</v>
      </c>
      <c r="B25" s="1068" t="s">
        <v>2669</v>
      </c>
      <c r="C25" s="416" t="s">
        <v>2670</v>
      </c>
      <c r="D25" s="416" t="s">
        <v>2671</v>
      </c>
      <c r="E25" s="303">
        <v>760</v>
      </c>
      <c r="F25" s="22">
        <v>900</v>
      </c>
      <c r="G25" s="69">
        <v>1290</v>
      </c>
      <c r="H25" s="302">
        <v>1.3</v>
      </c>
      <c r="I25" s="69">
        <v>988</v>
      </c>
      <c r="J25" s="22">
        <v>900</v>
      </c>
      <c r="K25" s="22">
        <v>900</v>
      </c>
      <c r="L25" s="49"/>
      <c r="M25" s="22">
        <f t="shared" si="2"/>
        <v>-8.9068825910931171</v>
      </c>
      <c r="N25" s="22">
        <f t="shared" si="3"/>
        <v>0</v>
      </c>
      <c r="O25" s="317"/>
    </row>
    <row r="26" spans="1:15" s="179" customFormat="1" ht="31.5" x14ac:dyDescent="0.25">
      <c r="A26" s="1067"/>
      <c r="B26" s="1068"/>
      <c r="C26" s="416" t="s">
        <v>2671</v>
      </c>
      <c r="D26" s="416" t="s">
        <v>2672</v>
      </c>
      <c r="E26" s="303">
        <v>530</v>
      </c>
      <c r="F26" s="22">
        <v>700</v>
      </c>
      <c r="G26" s="69">
        <v>642.85714285714289</v>
      </c>
      <c r="H26" s="302">
        <v>1.3</v>
      </c>
      <c r="I26" s="69">
        <v>689</v>
      </c>
      <c r="J26" s="22">
        <v>700</v>
      </c>
      <c r="K26" s="22">
        <v>700</v>
      </c>
      <c r="L26" s="49"/>
      <c r="M26" s="22">
        <f t="shared" si="2"/>
        <v>1.5965166908563133</v>
      </c>
      <c r="N26" s="22">
        <f t="shared" si="3"/>
        <v>0</v>
      </c>
      <c r="O26" s="317"/>
    </row>
    <row r="27" spans="1:15" s="179" customFormat="1" ht="31.5" x14ac:dyDescent="0.25">
      <c r="A27" s="1067"/>
      <c r="B27" s="1068"/>
      <c r="C27" s="416" t="s">
        <v>2672</v>
      </c>
      <c r="D27" s="416" t="s">
        <v>2673</v>
      </c>
      <c r="E27" s="303">
        <v>420</v>
      </c>
      <c r="F27" s="22">
        <v>550</v>
      </c>
      <c r="G27" s="69">
        <v>790</v>
      </c>
      <c r="H27" s="302">
        <v>1.3</v>
      </c>
      <c r="I27" s="69">
        <v>546</v>
      </c>
      <c r="J27" s="22">
        <v>550</v>
      </c>
      <c r="K27" s="22">
        <v>550</v>
      </c>
      <c r="L27" s="49"/>
      <c r="M27" s="22">
        <f t="shared" si="2"/>
        <v>0.73260073260073255</v>
      </c>
      <c r="N27" s="22">
        <f t="shared" si="3"/>
        <v>0</v>
      </c>
      <c r="O27" s="317"/>
    </row>
    <row r="28" spans="1:15" s="179" customFormat="1" ht="31.5" x14ac:dyDescent="0.25">
      <c r="A28" s="1067">
        <v>8</v>
      </c>
      <c r="B28" s="1069" t="s">
        <v>137</v>
      </c>
      <c r="C28" s="416" t="s">
        <v>2674</v>
      </c>
      <c r="D28" s="416" t="s">
        <v>2675</v>
      </c>
      <c r="E28" s="303">
        <v>780</v>
      </c>
      <c r="F28" s="20">
        <v>1500</v>
      </c>
      <c r="G28" s="69">
        <v>2140</v>
      </c>
      <c r="H28" s="302">
        <v>1.3</v>
      </c>
      <c r="I28" s="69">
        <v>1014</v>
      </c>
      <c r="J28" s="22">
        <v>1500</v>
      </c>
      <c r="K28" s="22">
        <v>1500</v>
      </c>
      <c r="L28" s="49"/>
      <c r="M28" s="22">
        <f t="shared" si="2"/>
        <v>47.928994082840234</v>
      </c>
      <c r="N28" s="22">
        <f t="shared" si="3"/>
        <v>0</v>
      </c>
      <c r="O28" s="317"/>
    </row>
    <row r="29" spans="1:15" s="179" customFormat="1" x14ac:dyDescent="0.25">
      <c r="A29" s="1067"/>
      <c r="B29" s="1069"/>
      <c r="C29" s="416" t="s">
        <v>2675</v>
      </c>
      <c r="D29" s="416" t="s">
        <v>2676</v>
      </c>
      <c r="E29" s="303">
        <v>490</v>
      </c>
      <c r="F29" s="20">
        <v>1000</v>
      </c>
      <c r="G29" s="69">
        <v>1430</v>
      </c>
      <c r="H29" s="302">
        <v>1.4</v>
      </c>
      <c r="I29" s="69">
        <v>686</v>
      </c>
      <c r="J29" s="22">
        <v>1000</v>
      </c>
      <c r="K29" s="22">
        <v>1000</v>
      </c>
      <c r="L29" s="49"/>
      <c r="M29" s="22">
        <f t="shared" si="2"/>
        <v>45.772594752186592</v>
      </c>
      <c r="N29" s="22">
        <f t="shared" si="3"/>
        <v>0</v>
      </c>
      <c r="O29" s="317"/>
    </row>
    <row r="30" spans="1:15" s="179" customFormat="1" ht="31.5" x14ac:dyDescent="0.25">
      <c r="A30" s="1067"/>
      <c r="B30" s="1069"/>
      <c r="C30" s="416" t="s">
        <v>2676</v>
      </c>
      <c r="D30" s="416" t="s">
        <v>2677</v>
      </c>
      <c r="E30" s="303">
        <v>350</v>
      </c>
      <c r="F30" s="20">
        <v>550</v>
      </c>
      <c r="G30" s="69">
        <v>790</v>
      </c>
      <c r="H30" s="302">
        <v>1.2</v>
      </c>
      <c r="I30" s="69">
        <v>420</v>
      </c>
      <c r="J30" s="22">
        <v>550</v>
      </c>
      <c r="K30" s="22">
        <v>550</v>
      </c>
      <c r="L30" s="49"/>
      <c r="M30" s="22">
        <f t="shared" si="2"/>
        <v>30.952380952380953</v>
      </c>
      <c r="N30" s="22">
        <f t="shared" si="3"/>
        <v>0</v>
      </c>
      <c r="O30" s="317"/>
    </row>
    <row r="31" spans="1:15" s="179" customFormat="1" ht="31.5" x14ac:dyDescent="0.25">
      <c r="A31" s="1067"/>
      <c r="B31" s="1069"/>
      <c r="C31" s="416" t="s">
        <v>2677</v>
      </c>
      <c r="D31" s="416" t="s">
        <v>2678</v>
      </c>
      <c r="E31" s="303">
        <v>310</v>
      </c>
      <c r="F31" s="22">
        <v>400</v>
      </c>
      <c r="G31" s="69">
        <v>570</v>
      </c>
      <c r="H31" s="302">
        <v>1.4</v>
      </c>
      <c r="I31" s="69">
        <v>434</v>
      </c>
      <c r="J31" s="22">
        <v>400</v>
      </c>
      <c r="K31" s="22">
        <v>400</v>
      </c>
      <c r="L31" s="49"/>
      <c r="M31" s="22">
        <f t="shared" si="2"/>
        <v>-7.8341013824884786</v>
      </c>
      <c r="N31" s="22">
        <f t="shared" si="3"/>
        <v>0</v>
      </c>
      <c r="O31" s="317"/>
    </row>
    <row r="32" spans="1:15" s="179" customFormat="1" ht="31.5" x14ac:dyDescent="0.25">
      <c r="A32" s="1067">
        <v>9</v>
      </c>
      <c r="B32" s="1068" t="s">
        <v>2679</v>
      </c>
      <c r="C32" s="416" t="s">
        <v>2680</v>
      </c>
      <c r="D32" s="416" t="s">
        <v>2681</v>
      </c>
      <c r="E32" s="303">
        <v>2000</v>
      </c>
      <c r="F32" s="22">
        <v>2600</v>
      </c>
      <c r="G32" s="69">
        <v>3710</v>
      </c>
      <c r="H32" s="302">
        <v>1.1000000000000001</v>
      </c>
      <c r="I32" s="69">
        <v>2200</v>
      </c>
      <c r="J32" s="22">
        <v>2600</v>
      </c>
      <c r="K32" s="22">
        <v>2600</v>
      </c>
      <c r="L32" s="49"/>
      <c r="M32" s="22">
        <f t="shared" si="2"/>
        <v>18.181818181818183</v>
      </c>
      <c r="N32" s="22">
        <f t="shared" si="3"/>
        <v>0</v>
      </c>
      <c r="O32" s="317"/>
    </row>
    <row r="33" spans="1:15" s="300" customFormat="1" x14ac:dyDescent="0.25">
      <c r="A33" s="1067"/>
      <c r="B33" s="1068"/>
      <c r="C33" s="319" t="s">
        <v>2681</v>
      </c>
      <c r="D33" s="319" t="s">
        <v>2682</v>
      </c>
      <c r="E33" s="310">
        <v>1500</v>
      </c>
      <c r="F33" s="49">
        <v>2100</v>
      </c>
      <c r="G33" s="299">
        <v>1714.2857142857144</v>
      </c>
      <c r="H33" s="307">
        <v>1.4</v>
      </c>
      <c r="I33" s="299">
        <v>2100</v>
      </c>
      <c r="J33" s="49">
        <v>2100</v>
      </c>
      <c r="K33" s="49">
        <v>2100</v>
      </c>
      <c r="L33" s="49"/>
      <c r="M33" s="22">
        <f t="shared" si="2"/>
        <v>0</v>
      </c>
      <c r="N33" s="22">
        <f t="shared" si="3"/>
        <v>0</v>
      </c>
      <c r="O33" s="320"/>
    </row>
    <row r="34" spans="1:15" s="300" customFormat="1" x14ac:dyDescent="0.25">
      <c r="A34" s="1067"/>
      <c r="B34" s="1068"/>
      <c r="C34" s="319" t="s">
        <v>2682</v>
      </c>
      <c r="D34" s="319" t="s">
        <v>2683</v>
      </c>
      <c r="E34" s="310">
        <v>990</v>
      </c>
      <c r="F34" s="49">
        <v>1500</v>
      </c>
      <c r="G34" s="299">
        <v>2140</v>
      </c>
      <c r="H34" s="307">
        <v>1.4</v>
      </c>
      <c r="I34" s="299">
        <v>1386</v>
      </c>
      <c r="J34" s="49">
        <v>1500</v>
      </c>
      <c r="K34" s="49">
        <v>1500</v>
      </c>
      <c r="L34" s="49"/>
      <c r="M34" s="22">
        <f t="shared" si="2"/>
        <v>8.2251082251082259</v>
      </c>
      <c r="N34" s="22">
        <f t="shared" si="3"/>
        <v>0</v>
      </c>
      <c r="O34" s="320"/>
    </row>
    <row r="35" spans="1:15" s="300" customFormat="1" ht="31.5" x14ac:dyDescent="0.25">
      <c r="A35" s="318">
        <v>10</v>
      </c>
      <c r="B35" s="229" t="s">
        <v>2684</v>
      </c>
      <c r="C35" s="319" t="s">
        <v>2680</v>
      </c>
      <c r="D35" s="319" t="s">
        <v>2685</v>
      </c>
      <c r="E35" s="310">
        <v>730</v>
      </c>
      <c r="F35" s="50">
        <v>1400</v>
      </c>
      <c r="G35" s="299">
        <v>857.14285714285722</v>
      </c>
      <c r="H35" s="307">
        <v>1.4</v>
      </c>
      <c r="I35" s="299">
        <v>1021.9999999999999</v>
      </c>
      <c r="J35" s="49">
        <v>1400</v>
      </c>
      <c r="K35" s="49">
        <v>1500</v>
      </c>
      <c r="L35" s="49"/>
      <c r="M35" s="22">
        <f t="shared" ref="M35:M87" si="4">(K35-I35)/I35*100</f>
        <v>46.7710371819961</v>
      </c>
      <c r="N35" s="22">
        <f t="shared" ref="N35:N98" si="5">(K35-J35)/J35*100</f>
        <v>7.1428571428571423</v>
      </c>
      <c r="O35" s="320" t="s">
        <v>263</v>
      </c>
    </row>
    <row r="36" spans="1:15" s="300" customFormat="1" ht="31.5" x14ac:dyDescent="0.25">
      <c r="A36" s="1067">
        <v>11</v>
      </c>
      <c r="B36" s="1070" t="s">
        <v>2686</v>
      </c>
      <c r="C36" s="319" t="s">
        <v>2687</v>
      </c>
      <c r="D36" s="319" t="s">
        <v>2688</v>
      </c>
      <c r="E36" s="310">
        <v>2200</v>
      </c>
      <c r="F36" s="49">
        <v>2600</v>
      </c>
      <c r="G36" s="299">
        <v>3710</v>
      </c>
      <c r="H36" s="307">
        <v>3.7</v>
      </c>
      <c r="I36" s="299">
        <v>8140</v>
      </c>
      <c r="J36" s="49">
        <v>2600</v>
      </c>
      <c r="K36" s="49">
        <v>2800</v>
      </c>
      <c r="L36" s="49"/>
      <c r="M36" s="22">
        <f t="shared" si="4"/>
        <v>-65.601965601965603</v>
      </c>
      <c r="N36" s="22">
        <f t="shared" si="5"/>
        <v>7.6923076923076925</v>
      </c>
      <c r="O36" s="320" t="s">
        <v>263</v>
      </c>
    </row>
    <row r="37" spans="1:15" s="179" customFormat="1" ht="31.5" x14ac:dyDescent="0.25">
      <c r="A37" s="1067"/>
      <c r="B37" s="1070"/>
      <c r="C37" s="416" t="s">
        <v>2688</v>
      </c>
      <c r="D37" s="416" t="s">
        <v>2689</v>
      </c>
      <c r="E37" s="303">
        <v>1200</v>
      </c>
      <c r="F37" s="22">
        <v>1400</v>
      </c>
      <c r="G37" s="69">
        <v>1428.5714285714287</v>
      </c>
      <c r="H37" s="302">
        <v>1.3</v>
      </c>
      <c r="I37" s="69">
        <v>1560</v>
      </c>
      <c r="J37" s="22">
        <v>1400</v>
      </c>
      <c r="K37" s="22">
        <v>1400</v>
      </c>
      <c r="L37" s="49"/>
      <c r="M37" s="22">
        <f t="shared" si="4"/>
        <v>-10.256410256410255</v>
      </c>
      <c r="N37" s="22">
        <f t="shared" si="5"/>
        <v>0</v>
      </c>
      <c r="O37" s="317"/>
    </row>
    <row r="38" spans="1:15" s="179" customFormat="1" ht="31.5" x14ac:dyDescent="0.25">
      <c r="A38" s="1067"/>
      <c r="B38" s="1070"/>
      <c r="C38" s="416" t="s">
        <v>2689</v>
      </c>
      <c r="D38" s="416" t="s">
        <v>2690</v>
      </c>
      <c r="E38" s="303">
        <v>550</v>
      </c>
      <c r="F38" s="20">
        <v>900</v>
      </c>
      <c r="G38" s="69">
        <v>1290</v>
      </c>
      <c r="H38" s="302">
        <v>1.8</v>
      </c>
      <c r="I38" s="69">
        <v>990</v>
      </c>
      <c r="J38" s="22">
        <v>900</v>
      </c>
      <c r="K38" s="22">
        <v>900</v>
      </c>
      <c r="L38" s="49"/>
      <c r="M38" s="22">
        <f t="shared" si="4"/>
        <v>-9.0909090909090917</v>
      </c>
      <c r="N38" s="22">
        <f t="shared" si="5"/>
        <v>0</v>
      </c>
      <c r="O38" s="317"/>
    </row>
    <row r="39" spans="1:15" s="179" customFormat="1" ht="31.5" x14ac:dyDescent="0.25">
      <c r="A39" s="417">
        <v>12</v>
      </c>
      <c r="B39" s="414" t="s">
        <v>2691</v>
      </c>
      <c r="C39" s="416" t="s">
        <v>2692</v>
      </c>
      <c r="D39" s="416" t="s">
        <v>2693</v>
      </c>
      <c r="E39" s="303">
        <v>420</v>
      </c>
      <c r="F39" s="20">
        <v>650</v>
      </c>
      <c r="G39" s="69">
        <v>930</v>
      </c>
      <c r="H39" s="302">
        <v>1.3</v>
      </c>
      <c r="I39" s="69">
        <v>546</v>
      </c>
      <c r="J39" s="22">
        <v>650</v>
      </c>
      <c r="K39" s="22">
        <v>650</v>
      </c>
      <c r="L39" s="49"/>
      <c r="M39" s="22">
        <f t="shared" si="4"/>
        <v>19.047619047619047</v>
      </c>
      <c r="N39" s="22">
        <f t="shared" si="5"/>
        <v>0</v>
      </c>
      <c r="O39" s="317"/>
    </row>
    <row r="40" spans="1:15" s="179" customFormat="1" ht="31.5" x14ac:dyDescent="0.25">
      <c r="A40" s="417">
        <v>13</v>
      </c>
      <c r="B40" s="414" t="s">
        <v>1369</v>
      </c>
      <c r="C40" s="416" t="s">
        <v>2694</v>
      </c>
      <c r="D40" s="416" t="s">
        <v>2695</v>
      </c>
      <c r="E40" s="303">
        <v>450</v>
      </c>
      <c r="F40" s="20">
        <v>700</v>
      </c>
      <c r="G40" s="69">
        <v>700</v>
      </c>
      <c r="H40" s="302">
        <v>2.2000000000000002</v>
      </c>
      <c r="I40" s="69">
        <v>990.00000000000011</v>
      </c>
      <c r="J40" s="22">
        <v>700</v>
      </c>
      <c r="K40" s="22">
        <v>700</v>
      </c>
      <c r="L40" s="49"/>
      <c r="M40" s="22">
        <f t="shared" si="4"/>
        <v>-29.292929292929298</v>
      </c>
      <c r="N40" s="22">
        <f t="shared" si="5"/>
        <v>0</v>
      </c>
      <c r="O40" s="317"/>
    </row>
    <row r="41" spans="1:15" s="300" customFormat="1" ht="31.5" x14ac:dyDescent="0.25">
      <c r="A41" s="318">
        <v>14</v>
      </c>
      <c r="B41" s="229" t="s">
        <v>2696</v>
      </c>
      <c r="C41" s="319" t="s">
        <v>2697</v>
      </c>
      <c r="D41" s="319" t="s">
        <v>2698</v>
      </c>
      <c r="E41" s="310">
        <v>1600</v>
      </c>
      <c r="F41" s="49">
        <v>2600</v>
      </c>
      <c r="G41" s="299">
        <v>2600</v>
      </c>
      <c r="H41" s="307">
        <v>5</v>
      </c>
      <c r="I41" s="299">
        <v>8000</v>
      </c>
      <c r="J41" s="49">
        <v>2600</v>
      </c>
      <c r="K41" s="49">
        <v>2800</v>
      </c>
      <c r="L41" s="49"/>
      <c r="M41" s="22">
        <f t="shared" si="4"/>
        <v>-65</v>
      </c>
      <c r="N41" s="22">
        <f t="shared" si="5"/>
        <v>7.6923076923076925</v>
      </c>
      <c r="O41" s="320" t="s">
        <v>263</v>
      </c>
    </row>
    <row r="42" spans="1:15" s="300" customFormat="1" ht="31.5" x14ac:dyDescent="0.25">
      <c r="A42" s="1067">
        <v>15</v>
      </c>
      <c r="B42" s="1070" t="s">
        <v>2699</v>
      </c>
      <c r="C42" s="319" t="s">
        <v>2700</v>
      </c>
      <c r="D42" s="319" t="s">
        <v>2701</v>
      </c>
      <c r="E42" s="310">
        <v>1200</v>
      </c>
      <c r="F42" s="50">
        <v>3000</v>
      </c>
      <c r="G42" s="299">
        <v>4290</v>
      </c>
      <c r="H42" s="307">
        <v>1.5</v>
      </c>
      <c r="I42" s="299">
        <v>1800</v>
      </c>
      <c r="J42" s="49">
        <v>3000</v>
      </c>
      <c r="K42" s="49">
        <v>2400</v>
      </c>
      <c r="L42" s="49"/>
      <c r="M42" s="22">
        <f t="shared" si="4"/>
        <v>33.333333333333329</v>
      </c>
      <c r="N42" s="22">
        <f t="shared" si="5"/>
        <v>-20</v>
      </c>
      <c r="O42" s="320" t="s">
        <v>263</v>
      </c>
    </row>
    <row r="43" spans="1:15" s="300" customFormat="1" ht="31.5" x14ac:dyDescent="0.25">
      <c r="A43" s="1067"/>
      <c r="B43" s="1070"/>
      <c r="C43" s="319" t="s">
        <v>2701</v>
      </c>
      <c r="D43" s="319" t="s">
        <v>2702</v>
      </c>
      <c r="E43" s="310">
        <v>470</v>
      </c>
      <c r="F43" s="50">
        <v>1000</v>
      </c>
      <c r="G43" s="299">
        <v>500</v>
      </c>
      <c r="H43" s="307">
        <v>1.2</v>
      </c>
      <c r="I43" s="299">
        <v>564</v>
      </c>
      <c r="J43" s="49">
        <v>1000</v>
      </c>
      <c r="K43" s="49">
        <v>1500</v>
      </c>
      <c r="L43" s="49"/>
      <c r="M43" s="22">
        <f t="shared" si="4"/>
        <v>165.95744680851064</v>
      </c>
      <c r="N43" s="22">
        <f t="shared" si="5"/>
        <v>50</v>
      </c>
      <c r="O43" s="320" t="s">
        <v>263</v>
      </c>
    </row>
    <row r="44" spans="1:15" s="179" customFormat="1" ht="31.5" x14ac:dyDescent="0.25">
      <c r="A44" s="413">
        <v>16</v>
      </c>
      <c r="B44" s="414" t="s">
        <v>2703</v>
      </c>
      <c r="C44" s="416" t="s">
        <v>2700</v>
      </c>
      <c r="D44" s="416" t="s">
        <v>2704</v>
      </c>
      <c r="E44" s="303">
        <v>820</v>
      </c>
      <c r="F44" s="20">
        <v>1400</v>
      </c>
      <c r="G44" s="69">
        <v>857.14285714285722</v>
      </c>
      <c r="H44" s="302">
        <v>1.7</v>
      </c>
      <c r="I44" s="69">
        <v>1394</v>
      </c>
      <c r="J44" s="22">
        <v>1400</v>
      </c>
      <c r="K44" s="22">
        <v>1400</v>
      </c>
      <c r="L44" s="49"/>
      <c r="M44" s="22">
        <f t="shared" si="4"/>
        <v>0.43041606886657102</v>
      </c>
      <c r="N44" s="22">
        <f t="shared" si="5"/>
        <v>0</v>
      </c>
      <c r="O44" s="317" t="s">
        <v>263</v>
      </c>
    </row>
    <row r="45" spans="1:15" s="179" customFormat="1" ht="31.5" x14ac:dyDescent="0.25">
      <c r="A45" s="413">
        <v>17</v>
      </c>
      <c r="B45" s="414" t="s">
        <v>2705</v>
      </c>
      <c r="C45" s="416" t="s">
        <v>2706</v>
      </c>
      <c r="D45" s="416" t="s">
        <v>2704</v>
      </c>
      <c r="E45" s="303">
        <v>650</v>
      </c>
      <c r="F45" s="20">
        <v>1000</v>
      </c>
      <c r="G45" s="69">
        <v>1430</v>
      </c>
      <c r="H45" s="302">
        <v>4.5999999999999996</v>
      </c>
      <c r="I45" s="69">
        <v>2989.9999999999995</v>
      </c>
      <c r="J45" s="22">
        <v>1000</v>
      </c>
      <c r="K45" s="22">
        <v>1000</v>
      </c>
      <c r="L45" s="49"/>
      <c r="M45" s="22">
        <f t="shared" si="4"/>
        <v>-66.555183946488299</v>
      </c>
      <c r="N45" s="22">
        <f t="shared" si="5"/>
        <v>0</v>
      </c>
      <c r="O45" s="317" t="s">
        <v>263</v>
      </c>
    </row>
    <row r="46" spans="1:15" s="300" customFormat="1" x14ac:dyDescent="0.25">
      <c r="A46" s="1067">
        <v>18</v>
      </c>
      <c r="B46" s="1068" t="s">
        <v>2707</v>
      </c>
      <c r="C46" s="319" t="s">
        <v>2708</v>
      </c>
      <c r="D46" s="319" t="s">
        <v>2709</v>
      </c>
      <c r="E46" s="310">
        <v>1700</v>
      </c>
      <c r="F46" s="49">
        <v>2200</v>
      </c>
      <c r="G46" s="299">
        <v>3140</v>
      </c>
      <c r="H46" s="307">
        <v>2.2000000000000002</v>
      </c>
      <c r="I46" s="299">
        <v>3740.0000000000005</v>
      </c>
      <c r="J46" s="49">
        <v>2200</v>
      </c>
      <c r="K46" s="49">
        <v>2700</v>
      </c>
      <c r="L46" s="49"/>
      <c r="M46" s="22">
        <f t="shared" si="4"/>
        <v>-27.807486631016054</v>
      </c>
      <c r="N46" s="22">
        <f t="shared" si="5"/>
        <v>22.727272727272727</v>
      </c>
      <c r="O46" s="320" t="s">
        <v>263</v>
      </c>
    </row>
    <row r="47" spans="1:15" s="300" customFormat="1" x14ac:dyDescent="0.25">
      <c r="A47" s="1067"/>
      <c r="B47" s="1068"/>
      <c r="C47" s="319" t="s">
        <v>2709</v>
      </c>
      <c r="D47" s="319" t="s">
        <v>2710</v>
      </c>
      <c r="E47" s="310">
        <v>970</v>
      </c>
      <c r="F47" s="50">
        <v>2000</v>
      </c>
      <c r="G47" s="299">
        <v>2860</v>
      </c>
      <c r="H47" s="307">
        <v>1.9</v>
      </c>
      <c r="I47" s="299">
        <v>1843</v>
      </c>
      <c r="J47" s="49">
        <v>2000</v>
      </c>
      <c r="K47" s="49">
        <v>2500</v>
      </c>
      <c r="L47" s="49"/>
      <c r="M47" s="22">
        <f t="shared" si="4"/>
        <v>35.648399348887679</v>
      </c>
      <c r="N47" s="22">
        <f t="shared" si="5"/>
        <v>25</v>
      </c>
      <c r="O47" s="320" t="s">
        <v>263</v>
      </c>
    </row>
    <row r="48" spans="1:15" s="300" customFormat="1" x14ac:dyDescent="0.25">
      <c r="A48" s="1067">
        <v>19</v>
      </c>
      <c r="B48" s="322" t="s">
        <v>2711</v>
      </c>
      <c r="C48" s="319" t="s">
        <v>2712</v>
      </c>
      <c r="D48" s="319" t="s">
        <v>2713</v>
      </c>
      <c r="E48" s="310">
        <v>510</v>
      </c>
      <c r="F48" s="50">
        <v>1000</v>
      </c>
      <c r="G48" s="299">
        <v>1430</v>
      </c>
      <c r="H48" s="307">
        <v>1.6</v>
      </c>
      <c r="I48" s="299">
        <v>816</v>
      </c>
      <c r="J48" s="49">
        <v>1000</v>
      </c>
      <c r="K48" s="49">
        <v>1500</v>
      </c>
      <c r="L48" s="49"/>
      <c r="M48" s="22">
        <f t="shared" si="4"/>
        <v>83.82352941176471</v>
      </c>
      <c r="N48" s="22">
        <f t="shared" si="5"/>
        <v>50</v>
      </c>
      <c r="O48" s="320" t="s">
        <v>263</v>
      </c>
    </row>
    <row r="49" spans="1:15" s="300" customFormat="1" ht="31.5" x14ac:dyDescent="0.25">
      <c r="A49" s="1067"/>
      <c r="B49" s="1071" t="s">
        <v>2714</v>
      </c>
      <c r="C49" s="319" t="s">
        <v>2713</v>
      </c>
      <c r="D49" s="319" t="s">
        <v>2715</v>
      </c>
      <c r="E49" s="310">
        <v>500</v>
      </c>
      <c r="F49" s="50">
        <v>1500</v>
      </c>
      <c r="G49" s="299">
        <v>2140</v>
      </c>
      <c r="H49" s="307">
        <v>3.3</v>
      </c>
      <c r="I49" s="299">
        <v>1650</v>
      </c>
      <c r="J49" s="49">
        <v>1500</v>
      </c>
      <c r="K49" s="49">
        <v>1500</v>
      </c>
      <c r="L49" s="49"/>
      <c r="M49" s="22">
        <f t="shared" si="4"/>
        <v>-9.0909090909090917</v>
      </c>
      <c r="N49" s="22">
        <f t="shared" si="5"/>
        <v>0</v>
      </c>
      <c r="O49" s="320" t="s">
        <v>2651</v>
      </c>
    </row>
    <row r="50" spans="1:15" s="179" customFormat="1" ht="33" customHeight="1" x14ac:dyDescent="0.25">
      <c r="A50" s="1067">
        <v>20</v>
      </c>
      <c r="B50" s="1071"/>
      <c r="C50" s="319" t="s">
        <v>2715</v>
      </c>
      <c r="D50" s="416" t="s">
        <v>2716</v>
      </c>
      <c r="E50" s="303">
        <v>600</v>
      </c>
      <c r="F50" s="20">
        <v>1800</v>
      </c>
      <c r="G50" s="69">
        <v>2571</v>
      </c>
      <c r="H50" s="302">
        <v>1.3</v>
      </c>
      <c r="I50" s="69">
        <v>780</v>
      </c>
      <c r="J50" s="22">
        <v>1800</v>
      </c>
      <c r="K50" s="22">
        <v>1800</v>
      </c>
      <c r="L50" s="49"/>
      <c r="M50" s="22">
        <f t="shared" si="4"/>
        <v>130.76923076923077</v>
      </c>
      <c r="N50" s="22">
        <f t="shared" si="5"/>
        <v>0</v>
      </c>
      <c r="O50" s="320" t="s">
        <v>2651</v>
      </c>
    </row>
    <row r="51" spans="1:15" s="300" customFormat="1" ht="47.25" x14ac:dyDescent="0.25">
      <c r="A51" s="1067"/>
      <c r="B51" s="1072"/>
      <c r="C51" s="319" t="s">
        <v>2716</v>
      </c>
      <c r="D51" s="319" t="s">
        <v>2717</v>
      </c>
      <c r="E51" s="310">
        <v>390</v>
      </c>
      <c r="F51" s="50">
        <v>1000</v>
      </c>
      <c r="G51" s="299">
        <v>1430</v>
      </c>
      <c r="H51" s="307">
        <v>1.9</v>
      </c>
      <c r="I51" s="299">
        <v>741</v>
      </c>
      <c r="J51" s="49">
        <v>1000</v>
      </c>
      <c r="K51" s="49">
        <v>1200</v>
      </c>
      <c r="L51" s="49"/>
      <c r="M51" s="22">
        <f t="shared" si="4"/>
        <v>61.943319838056674</v>
      </c>
      <c r="N51" s="22">
        <f t="shared" si="5"/>
        <v>20</v>
      </c>
      <c r="O51" s="311" t="s">
        <v>2665</v>
      </c>
    </row>
    <row r="52" spans="1:15" s="179" customFormat="1" ht="31.5" x14ac:dyDescent="0.25">
      <c r="A52" s="413">
        <v>21</v>
      </c>
      <c r="B52" s="414" t="s">
        <v>2718</v>
      </c>
      <c r="C52" s="416" t="s">
        <v>2710</v>
      </c>
      <c r="D52" s="416" t="s">
        <v>2719</v>
      </c>
      <c r="E52" s="303">
        <v>370</v>
      </c>
      <c r="F52" s="22">
        <v>500</v>
      </c>
      <c r="G52" s="69">
        <v>710</v>
      </c>
      <c r="H52" s="302">
        <v>2</v>
      </c>
      <c r="I52" s="69">
        <v>740</v>
      </c>
      <c r="J52" s="22">
        <v>500</v>
      </c>
      <c r="K52" s="22">
        <v>500</v>
      </c>
      <c r="L52" s="49"/>
      <c r="M52" s="22">
        <f t="shared" si="4"/>
        <v>-32.432432432432435</v>
      </c>
      <c r="N52" s="22">
        <f t="shared" si="5"/>
        <v>0</v>
      </c>
      <c r="O52" s="317"/>
    </row>
    <row r="53" spans="1:15" s="179" customFormat="1" x14ac:dyDescent="0.25">
      <c r="A53" s="1067">
        <v>22</v>
      </c>
      <c r="B53" s="414" t="s">
        <v>2720</v>
      </c>
      <c r="C53" s="416" t="s">
        <v>2721</v>
      </c>
      <c r="D53" s="416" t="s">
        <v>2722</v>
      </c>
      <c r="E53" s="303">
        <v>410</v>
      </c>
      <c r="F53" s="20">
        <v>800</v>
      </c>
      <c r="G53" s="69">
        <v>1140</v>
      </c>
      <c r="H53" s="302">
        <v>1.9</v>
      </c>
      <c r="I53" s="69">
        <v>779</v>
      </c>
      <c r="J53" s="22">
        <v>800</v>
      </c>
      <c r="K53" s="22">
        <v>800</v>
      </c>
      <c r="L53" s="49"/>
      <c r="M53" s="22">
        <f t="shared" si="4"/>
        <v>2.6957637997432604</v>
      </c>
      <c r="N53" s="22">
        <f t="shared" si="5"/>
        <v>0</v>
      </c>
      <c r="O53" s="317"/>
    </row>
    <row r="54" spans="1:15" s="300" customFormat="1" ht="31.5" x14ac:dyDescent="0.25">
      <c r="A54" s="1067"/>
      <c r="B54" s="229" t="s">
        <v>2723</v>
      </c>
      <c r="C54" s="319" t="s">
        <v>2721</v>
      </c>
      <c r="D54" s="319" t="s">
        <v>2724</v>
      </c>
      <c r="E54" s="310">
        <v>270</v>
      </c>
      <c r="F54" s="50">
        <v>700</v>
      </c>
      <c r="G54" s="299">
        <v>285.71428571428572</v>
      </c>
      <c r="H54" s="307">
        <v>1.8</v>
      </c>
      <c r="I54" s="299">
        <v>486</v>
      </c>
      <c r="J54" s="49">
        <v>700</v>
      </c>
      <c r="K54" s="49">
        <v>1000</v>
      </c>
      <c r="L54" s="49"/>
      <c r="M54" s="22">
        <f t="shared" si="4"/>
        <v>105.76131687242798</v>
      </c>
      <c r="N54" s="22">
        <f t="shared" si="5"/>
        <v>42.857142857142854</v>
      </c>
      <c r="O54" s="320" t="s">
        <v>263</v>
      </c>
    </row>
    <row r="55" spans="1:15" s="179" customFormat="1" ht="31.5" x14ac:dyDescent="0.25">
      <c r="A55" s="413">
        <v>23</v>
      </c>
      <c r="B55" s="414" t="s">
        <v>2725</v>
      </c>
      <c r="C55" s="416" t="s">
        <v>2726</v>
      </c>
      <c r="D55" s="416" t="s">
        <v>2727</v>
      </c>
      <c r="E55" s="303">
        <v>940</v>
      </c>
      <c r="F55" s="20">
        <v>2200</v>
      </c>
      <c r="G55" s="69">
        <v>3140</v>
      </c>
      <c r="H55" s="302">
        <v>2.4</v>
      </c>
      <c r="I55" s="69">
        <v>2256</v>
      </c>
      <c r="J55" s="22">
        <v>2200</v>
      </c>
      <c r="K55" s="22">
        <v>2200</v>
      </c>
      <c r="L55" s="49"/>
      <c r="M55" s="22">
        <f t="shared" si="4"/>
        <v>-2.4822695035460995</v>
      </c>
      <c r="N55" s="22">
        <f t="shared" si="5"/>
        <v>0</v>
      </c>
      <c r="O55" s="317"/>
    </row>
    <row r="56" spans="1:15" s="300" customFormat="1" ht="31.5" x14ac:dyDescent="0.25">
      <c r="A56" s="318">
        <v>24</v>
      </c>
      <c r="B56" s="229" t="s">
        <v>2728</v>
      </c>
      <c r="C56" s="319" t="s">
        <v>2729</v>
      </c>
      <c r="D56" s="319" t="s">
        <v>2713</v>
      </c>
      <c r="E56" s="310">
        <v>810</v>
      </c>
      <c r="F56" s="50">
        <v>2000</v>
      </c>
      <c r="G56" s="299">
        <v>2860</v>
      </c>
      <c r="H56" s="307">
        <v>1.8</v>
      </c>
      <c r="I56" s="299">
        <v>1458</v>
      </c>
      <c r="J56" s="49">
        <v>2000</v>
      </c>
      <c r="K56" s="49">
        <v>1400</v>
      </c>
      <c r="L56" s="49"/>
      <c r="M56" s="22">
        <f t="shared" si="4"/>
        <v>-3.9780521262002746</v>
      </c>
      <c r="N56" s="22">
        <f t="shared" si="5"/>
        <v>-30</v>
      </c>
      <c r="O56" s="320" t="s">
        <v>263</v>
      </c>
    </row>
    <row r="57" spans="1:15" s="179" customFormat="1" ht="31.5" x14ac:dyDescent="0.25">
      <c r="A57" s="413">
        <v>25</v>
      </c>
      <c r="B57" s="414" t="s">
        <v>2730</v>
      </c>
      <c r="C57" s="416" t="s">
        <v>2731</v>
      </c>
      <c r="D57" s="416" t="s">
        <v>2681</v>
      </c>
      <c r="E57" s="303">
        <v>460</v>
      </c>
      <c r="F57" s="20">
        <v>1000</v>
      </c>
      <c r="G57" s="69">
        <v>1430</v>
      </c>
      <c r="H57" s="302">
        <v>1.2</v>
      </c>
      <c r="I57" s="69">
        <v>552</v>
      </c>
      <c r="J57" s="22">
        <v>1000</v>
      </c>
      <c r="K57" s="22">
        <v>1000</v>
      </c>
      <c r="L57" s="49"/>
      <c r="M57" s="22">
        <f t="shared" si="4"/>
        <v>81.159420289855078</v>
      </c>
      <c r="N57" s="22">
        <f t="shared" si="5"/>
        <v>0</v>
      </c>
      <c r="O57" s="317"/>
    </row>
    <row r="58" spans="1:15" s="300" customFormat="1" ht="47.25" x14ac:dyDescent="0.25">
      <c r="A58" s="1067">
        <v>26</v>
      </c>
      <c r="B58" s="1068" t="s">
        <v>2732</v>
      </c>
      <c r="C58" s="319" t="s">
        <v>2733</v>
      </c>
      <c r="D58" s="319" t="s">
        <v>2734</v>
      </c>
      <c r="E58" s="310">
        <v>1300</v>
      </c>
      <c r="F58" s="49">
        <v>1400</v>
      </c>
      <c r="G58" s="299">
        <v>1428.5714285714287</v>
      </c>
      <c r="H58" s="307">
        <v>1.4</v>
      </c>
      <c r="I58" s="299">
        <v>1819.9999999999998</v>
      </c>
      <c r="J58" s="49">
        <v>1400</v>
      </c>
      <c r="K58" s="49">
        <v>1800</v>
      </c>
      <c r="L58" s="49"/>
      <c r="M58" s="22">
        <f t="shared" si="4"/>
        <v>-1.0989010989010866</v>
      </c>
      <c r="N58" s="22">
        <f t="shared" si="5"/>
        <v>28.571428571428569</v>
      </c>
      <c r="O58" s="311" t="s">
        <v>2735</v>
      </c>
    </row>
    <row r="59" spans="1:15" s="179" customFormat="1" ht="31.5" x14ac:dyDescent="0.25">
      <c r="A59" s="1067"/>
      <c r="B59" s="1068"/>
      <c r="C59" s="319" t="s">
        <v>2734</v>
      </c>
      <c r="D59" s="416" t="s">
        <v>2736</v>
      </c>
      <c r="E59" s="303">
        <v>780</v>
      </c>
      <c r="F59" s="20">
        <v>1400</v>
      </c>
      <c r="G59" s="69">
        <v>1000.0000000000001</v>
      </c>
      <c r="H59" s="302">
        <v>1.1000000000000001</v>
      </c>
      <c r="I59" s="69">
        <v>858.00000000000011</v>
      </c>
      <c r="J59" s="22">
        <v>1400</v>
      </c>
      <c r="K59" s="22">
        <v>1400</v>
      </c>
      <c r="L59" s="49"/>
      <c r="M59" s="22">
        <f t="shared" si="4"/>
        <v>63.17016317016315</v>
      </c>
      <c r="N59" s="22">
        <f t="shared" si="5"/>
        <v>0</v>
      </c>
      <c r="O59" s="317"/>
    </row>
    <row r="60" spans="1:15" s="179" customFormat="1" ht="31.5" x14ac:dyDescent="0.25">
      <c r="A60" s="1067"/>
      <c r="B60" s="1068"/>
      <c r="C60" s="416" t="s">
        <v>2736</v>
      </c>
      <c r="D60" s="416" t="s">
        <v>2702</v>
      </c>
      <c r="E60" s="303">
        <v>600</v>
      </c>
      <c r="F60" s="20">
        <v>1000</v>
      </c>
      <c r="G60" s="69">
        <v>1430</v>
      </c>
      <c r="H60" s="302">
        <v>1.3</v>
      </c>
      <c r="I60" s="69">
        <v>780</v>
      </c>
      <c r="J60" s="22">
        <v>1000</v>
      </c>
      <c r="K60" s="22">
        <v>1000</v>
      </c>
      <c r="L60" s="49"/>
      <c r="M60" s="22">
        <f t="shared" si="4"/>
        <v>28.205128205128204</v>
      </c>
      <c r="N60" s="22">
        <f t="shared" si="5"/>
        <v>0</v>
      </c>
      <c r="O60" s="317"/>
    </row>
    <row r="61" spans="1:15" s="300" customFormat="1" x14ac:dyDescent="0.25">
      <c r="A61" s="1067">
        <v>27</v>
      </c>
      <c r="B61" s="1068" t="s">
        <v>2737</v>
      </c>
      <c r="C61" s="319" t="s">
        <v>2738</v>
      </c>
      <c r="D61" s="319" t="s">
        <v>2739</v>
      </c>
      <c r="E61" s="310">
        <v>540</v>
      </c>
      <c r="F61" s="50">
        <v>1000</v>
      </c>
      <c r="G61" s="299">
        <v>1430</v>
      </c>
      <c r="H61" s="307">
        <v>1.9</v>
      </c>
      <c r="I61" s="299">
        <v>1026</v>
      </c>
      <c r="J61" s="49">
        <v>1000</v>
      </c>
      <c r="K61" s="49">
        <v>1700</v>
      </c>
      <c r="L61" s="49"/>
      <c r="M61" s="22">
        <f t="shared" si="4"/>
        <v>65.692007797270961</v>
      </c>
      <c r="N61" s="22">
        <f t="shared" si="5"/>
        <v>70</v>
      </c>
      <c r="O61" s="320" t="s">
        <v>263</v>
      </c>
    </row>
    <row r="62" spans="1:15" s="300" customFormat="1" ht="31.5" x14ac:dyDescent="0.25">
      <c r="A62" s="1067"/>
      <c r="B62" s="1068"/>
      <c r="C62" s="319" t="s">
        <v>2739</v>
      </c>
      <c r="D62" s="319" t="s">
        <v>2740</v>
      </c>
      <c r="E62" s="310">
        <v>490</v>
      </c>
      <c r="F62" s="50">
        <v>700</v>
      </c>
      <c r="G62" s="299">
        <v>500.00000000000006</v>
      </c>
      <c r="H62" s="307">
        <v>1.4</v>
      </c>
      <c r="I62" s="299">
        <v>686</v>
      </c>
      <c r="J62" s="49">
        <v>700</v>
      </c>
      <c r="K62" s="49">
        <v>1000</v>
      </c>
      <c r="L62" s="49"/>
      <c r="M62" s="22">
        <f t="shared" si="4"/>
        <v>45.772594752186592</v>
      </c>
      <c r="N62" s="22">
        <f t="shared" si="5"/>
        <v>42.857142857142854</v>
      </c>
      <c r="O62" s="320" t="s">
        <v>263</v>
      </c>
    </row>
    <row r="63" spans="1:15" s="300" customFormat="1" ht="31.5" x14ac:dyDescent="0.25">
      <c r="A63" s="1067"/>
      <c r="B63" s="1068"/>
      <c r="C63" s="319" t="s">
        <v>2740</v>
      </c>
      <c r="D63" s="319" t="s">
        <v>2741</v>
      </c>
      <c r="E63" s="310">
        <v>370</v>
      </c>
      <c r="F63" s="49">
        <v>600</v>
      </c>
      <c r="G63" s="299">
        <v>860</v>
      </c>
      <c r="H63" s="307">
        <v>2.4</v>
      </c>
      <c r="I63" s="299">
        <v>888</v>
      </c>
      <c r="J63" s="49">
        <v>600</v>
      </c>
      <c r="K63" s="49">
        <v>800</v>
      </c>
      <c r="L63" s="49"/>
      <c r="M63" s="22">
        <f t="shared" si="4"/>
        <v>-9.9099099099099099</v>
      </c>
      <c r="N63" s="22">
        <f t="shared" si="5"/>
        <v>33.333333333333329</v>
      </c>
      <c r="O63" s="320" t="s">
        <v>263</v>
      </c>
    </row>
    <row r="64" spans="1:15" s="300" customFormat="1" ht="31.5" x14ac:dyDescent="0.25">
      <c r="A64" s="318">
        <v>28</v>
      </c>
      <c r="B64" s="229" t="s">
        <v>2742</v>
      </c>
      <c r="C64" s="319" t="s">
        <v>2743</v>
      </c>
      <c r="D64" s="319" t="s">
        <v>2710</v>
      </c>
      <c r="E64" s="310">
        <v>1000</v>
      </c>
      <c r="F64" s="49">
        <v>1400</v>
      </c>
      <c r="G64" s="299">
        <v>1400</v>
      </c>
      <c r="H64" s="307">
        <v>1.9</v>
      </c>
      <c r="I64" s="299">
        <v>1900</v>
      </c>
      <c r="J64" s="49">
        <v>1400</v>
      </c>
      <c r="K64" s="49">
        <v>2200</v>
      </c>
      <c r="L64" s="49"/>
      <c r="M64" s="22">
        <f t="shared" si="4"/>
        <v>15.789473684210526</v>
      </c>
      <c r="N64" s="22">
        <f t="shared" si="5"/>
        <v>57.142857142857139</v>
      </c>
      <c r="O64" s="320" t="s">
        <v>263</v>
      </c>
    </row>
    <row r="65" spans="1:15" s="300" customFormat="1" x14ac:dyDescent="0.25">
      <c r="A65" s="318">
        <v>29</v>
      </c>
      <c r="B65" s="323" t="s">
        <v>2744</v>
      </c>
      <c r="C65" s="321" t="s">
        <v>2745</v>
      </c>
      <c r="D65" s="321" t="s">
        <v>1478</v>
      </c>
      <c r="E65" s="310">
        <v>350</v>
      </c>
      <c r="F65" s="49">
        <v>700</v>
      </c>
      <c r="G65" s="299">
        <v>357.14285714285717</v>
      </c>
      <c r="H65" s="307">
        <v>2</v>
      </c>
      <c r="I65" s="299">
        <v>700</v>
      </c>
      <c r="J65" s="49">
        <v>700</v>
      </c>
      <c r="K65" s="49">
        <v>800</v>
      </c>
      <c r="L65" s="49"/>
      <c r="M65" s="22">
        <f t="shared" si="4"/>
        <v>14.285714285714285</v>
      </c>
      <c r="N65" s="22">
        <f t="shared" si="5"/>
        <v>14.285714285714285</v>
      </c>
      <c r="O65" s="320" t="s">
        <v>263</v>
      </c>
    </row>
    <row r="66" spans="1:15" s="179" customFormat="1" x14ac:dyDescent="0.25">
      <c r="A66" s="413">
        <v>30</v>
      </c>
      <c r="B66" s="414" t="s">
        <v>25</v>
      </c>
      <c r="C66" s="416" t="s">
        <v>2746</v>
      </c>
      <c r="D66" s="416" t="s">
        <v>2747</v>
      </c>
      <c r="E66" s="303">
        <v>440</v>
      </c>
      <c r="F66" s="20">
        <v>800</v>
      </c>
      <c r="G66" s="69">
        <v>1140</v>
      </c>
      <c r="H66" s="302">
        <v>1.4</v>
      </c>
      <c r="I66" s="69">
        <v>616</v>
      </c>
      <c r="J66" s="22">
        <v>800</v>
      </c>
      <c r="K66" s="22">
        <v>800</v>
      </c>
      <c r="L66" s="49"/>
      <c r="M66" s="22">
        <f t="shared" si="4"/>
        <v>29.870129870129869</v>
      </c>
      <c r="N66" s="22">
        <f t="shared" si="5"/>
        <v>0</v>
      </c>
      <c r="O66" s="317"/>
    </row>
    <row r="67" spans="1:15" s="179" customFormat="1" ht="31.5" x14ac:dyDescent="0.25">
      <c r="A67" s="413">
        <v>31</v>
      </c>
      <c r="B67" s="414" t="s">
        <v>2748</v>
      </c>
      <c r="C67" s="416" t="s">
        <v>2749</v>
      </c>
      <c r="D67" s="416" t="s">
        <v>2750</v>
      </c>
      <c r="E67" s="303">
        <v>440</v>
      </c>
      <c r="F67" s="20">
        <v>800</v>
      </c>
      <c r="G67" s="69">
        <v>1140</v>
      </c>
      <c r="H67" s="302">
        <v>1.4</v>
      </c>
      <c r="I67" s="69">
        <v>616</v>
      </c>
      <c r="J67" s="22">
        <v>800</v>
      </c>
      <c r="K67" s="22">
        <v>800</v>
      </c>
      <c r="L67" s="49"/>
      <c r="M67" s="22">
        <f t="shared" si="4"/>
        <v>29.870129870129869</v>
      </c>
      <c r="N67" s="22">
        <f t="shared" si="5"/>
        <v>0</v>
      </c>
      <c r="O67" s="317"/>
    </row>
    <row r="68" spans="1:15" s="300" customFormat="1" ht="31.5" x14ac:dyDescent="0.25">
      <c r="A68" s="1067">
        <v>32</v>
      </c>
      <c r="B68" s="1070" t="s">
        <v>2751</v>
      </c>
      <c r="C68" s="406" t="s">
        <v>2752</v>
      </c>
      <c r="D68" s="406" t="s">
        <v>2753</v>
      </c>
      <c r="E68" s="310">
        <v>460</v>
      </c>
      <c r="F68" s="50">
        <v>800</v>
      </c>
      <c r="G68" s="299">
        <v>1140</v>
      </c>
      <c r="H68" s="307">
        <v>1.2</v>
      </c>
      <c r="I68" s="299">
        <v>552</v>
      </c>
      <c r="J68" s="49">
        <v>800</v>
      </c>
      <c r="K68" s="49">
        <v>600</v>
      </c>
      <c r="L68" s="49"/>
      <c r="M68" s="22">
        <f t="shared" si="4"/>
        <v>8.695652173913043</v>
      </c>
      <c r="N68" s="22">
        <f t="shared" si="5"/>
        <v>-25</v>
      </c>
      <c r="O68" s="320" t="s">
        <v>263</v>
      </c>
    </row>
    <row r="69" spans="1:15" s="179" customFormat="1" ht="31.5" x14ac:dyDescent="0.25">
      <c r="A69" s="1067"/>
      <c r="B69" s="1070"/>
      <c r="C69" s="374" t="s">
        <v>2753</v>
      </c>
      <c r="D69" s="416" t="s">
        <v>2754</v>
      </c>
      <c r="E69" s="303">
        <v>550</v>
      </c>
      <c r="F69" s="20">
        <v>800</v>
      </c>
      <c r="G69" s="69">
        <v>1140</v>
      </c>
      <c r="H69" s="302">
        <v>3.8</v>
      </c>
      <c r="I69" s="69">
        <v>2090</v>
      </c>
      <c r="J69" s="22">
        <v>800</v>
      </c>
      <c r="K69" s="22">
        <v>800</v>
      </c>
      <c r="L69" s="49"/>
      <c r="M69" s="22">
        <f t="shared" si="4"/>
        <v>-61.722488038277511</v>
      </c>
      <c r="N69" s="22">
        <f t="shared" si="5"/>
        <v>0</v>
      </c>
      <c r="O69" s="317"/>
    </row>
    <row r="70" spans="1:15" s="179" customFormat="1" ht="31.5" x14ac:dyDescent="0.25">
      <c r="A70" s="1067"/>
      <c r="B70" s="1070"/>
      <c r="C70" s="416" t="s">
        <v>2754</v>
      </c>
      <c r="D70" s="416" t="s">
        <v>2755</v>
      </c>
      <c r="E70" s="303">
        <v>590</v>
      </c>
      <c r="F70" s="20">
        <v>800</v>
      </c>
      <c r="G70" s="69">
        <v>1140</v>
      </c>
      <c r="H70" s="302">
        <v>1.3</v>
      </c>
      <c r="I70" s="69">
        <v>767</v>
      </c>
      <c r="J70" s="22">
        <v>800</v>
      </c>
      <c r="K70" s="22">
        <v>800</v>
      </c>
      <c r="L70" s="49"/>
      <c r="M70" s="22">
        <f t="shared" si="4"/>
        <v>4.3024771838331155</v>
      </c>
      <c r="N70" s="22">
        <f t="shared" si="5"/>
        <v>0</v>
      </c>
      <c r="O70" s="317"/>
    </row>
    <row r="71" spans="1:15" s="179" customFormat="1" x14ac:dyDescent="0.25">
      <c r="A71" s="1067"/>
      <c r="B71" s="1070"/>
      <c r="C71" s="416" t="s">
        <v>2755</v>
      </c>
      <c r="D71" s="416" t="s">
        <v>2756</v>
      </c>
      <c r="E71" s="303">
        <v>400</v>
      </c>
      <c r="F71" s="20">
        <v>700</v>
      </c>
      <c r="G71" s="69">
        <v>500.00000000000006</v>
      </c>
      <c r="H71" s="302">
        <v>1.2</v>
      </c>
      <c r="I71" s="69">
        <v>480</v>
      </c>
      <c r="J71" s="22">
        <v>700</v>
      </c>
      <c r="K71" s="22">
        <v>700</v>
      </c>
      <c r="L71" s="49"/>
      <c r="M71" s="22">
        <f t="shared" si="4"/>
        <v>45.833333333333329</v>
      </c>
      <c r="N71" s="22">
        <f t="shared" si="5"/>
        <v>0</v>
      </c>
      <c r="O71" s="317"/>
    </row>
    <row r="72" spans="1:15" s="179" customFormat="1" x14ac:dyDescent="0.25">
      <c r="A72" s="1067"/>
      <c r="B72" s="1070"/>
      <c r="C72" s="416" t="s">
        <v>2756</v>
      </c>
      <c r="D72" s="416" t="s">
        <v>2757</v>
      </c>
      <c r="E72" s="303"/>
      <c r="F72" s="20">
        <v>800</v>
      </c>
      <c r="G72" s="69">
        <v>1140</v>
      </c>
      <c r="H72" s="302"/>
      <c r="I72" s="69"/>
      <c r="J72" s="22">
        <v>800</v>
      </c>
      <c r="K72" s="22">
        <v>800</v>
      </c>
      <c r="L72" s="49"/>
      <c r="M72" s="22"/>
      <c r="N72" s="22">
        <f t="shared" si="5"/>
        <v>0</v>
      </c>
      <c r="O72" s="317"/>
    </row>
    <row r="73" spans="1:15" s="300" customFormat="1" ht="31.5" x14ac:dyDescent="0.25">
      <c r="A73" s="1067"/>
      <c r="B73" s="1070"/>
      <c r="C73" s="319" t="s">
        <v>2758</v>
      </c>
      <c r="D73" s="319" t="s">
        <v>2759</v>
      </c>
      <c r="E73" s="310">
        <v>790</v>
      </c>
      <c r="F73" s="50">
        <v>1300</v>
      </c>
      <c r="G73" s="299">
        <v>1860</v>
      </c>
      <c r="H73" s="307">
        <v>1.6</v>
      </c>
      <c r="I73" s="299">
        <v>1264</v>
      </c>
      <c r="J73" s="49">
        <v>1300</v>
      </c>
      <c r="K73" s="49">
        <v>1800</v>
      </c>
      <c r="L73" s="49"/>
      <c r="M73" s="22">
        <f t="shared" si="4"/>
        <v>42.405063291139236</v>
      </c>
      <c r="N73" s="22">
        <f t="shared" si="5"/>
        <v>38.461538461538467</v>
      </c>
      <c r="O73" s="320" t="s">
        <v>263</v>
      </c>
    </row>
    <row r="74" spans="1:15" s="300" customFormat="1" ht="31.5" x14ac:dyDescent="0.25">
      <c r="A74" s="1067"/>
      <c r="B74" s="1070"/>
      <c r="C74" s="319" t="s">
        <v>2759</v>
      </c>
      <c r="D74" s="319" t="s">
        <v>2760</v>
      </c>
      <c r="E74" s="310">
        <v>420</v>
      </c>
      <c r="F74" s="50">
        <v>700</v>
      </c>
      <c r="G74" s="299">
        <v>571.42857142857144</v>
      </c>
      <c r="H74" s="307">
        <v>1.2</v>
      </c>
      <c r="I74" s="299">
        <v>504</v>
      </c>
      <c r="J74" s="49">
        <v>700</v>
      </c>
      <c r="K74" s="49">
        <v>1100</v>
      </c>
      <c r="L74" s="49"/>
      <c r="M74" s="22">
        <f t="shared" si="4"/>
        <v>118.25396825396825</v>
      </c>
      <c r="N74" s="22">
        <f t="shared" si="5"/>
        <v>57.142857142857139</v>
      </c>
      <c r="O74" s="320" t="s">
        <v>263</v>
      </c>
    </row>
    <row r="75" spans="1:15" s="179" customFormat="1" ht="47.25" x14ac:dyDescent="0.25">
      <c r="A75" s="413">
        <v>33</v>
      </c>
      <c r="B75" s="414" t="s">
        <v>2761</v>
      </c>
      <c r="C75" s="416" t="s">
        <v>2762</v>
      </c>
      <c r="D75" s="416" t="s">
        <v>2763</v>
      </c>
      <c r="E75" s="303">
        <v>430</v>
      </c>
      <c r="F75" s="22">
        <v>700</v>
      </c>
      <c r="G75" s="69">
        <v>700</v>
      </c>
      <c r="H75" s="302">
        <v>2.1</v>
      </c>
      <c r="I75" s="69">
        <v>903</v>
      </c>
      <c r="J75" s="22">
        <v>700</v>
      </c>
      <c r="K75" s="22">
        <v>700</v>
      </c>
      <c r="L75" s="49"/>
      <c r="M75" s="22">
        <f t="shared" si="4"/>
        <v>-22.480620155038761</v>
      </c>
      <c r="N75" s="22">
        <f t="shared" si="5"/>
        <v>0</v>
      </c>
      <c r="O75" s="317"/>
    </row>
    <row r="76" spans="1:15" s="300" customFormat="1" ht="47.25" x14ac:dyDescent="0.25">
      <c r="A76" s="1067">
        <v>34</v>
      </c>
      <c r="B76" s="1068" t="s">
        <v>2764</v>
      </c>
      <c r="C76" s="319" t="s">
        <v>2765</v>
      </c>
      <c r="D76" s="319" t="s">
        <v>2766</v>
      </c>
      <c r="E76" s="310">
        <v>450</v>
      </c>
      <c r="F76" s="49">
        <v>550</v>
      </c>
      <c r="G76" s="299">
        <v>790</v>
      </c>
      <c r="H76" s="307">
        <v>2.2999999999999998</v>
      </c>
      <c r="I76" s="299">
        <v>1035</v>
      </c>
      <c r="J76" s="49">
        <v>550</v>
      </c>
      <c r="K76" s="49">
        <v>700</v>
      </c>
      <c r="L76" s="49"/>
      <c r="M76" s="22">
        <f t="shared" si="4"/>
        <v>-32.367149758454104</v>
      </c>
      <c r="N76" s="22">
        <f t="shared" si="5"/>
        <v>27.27272727272727</v>
      </c>
      <c r="O76" s="311" t="s">
        <v>2767</v>
      </c>
    </row>
    <row r="77" spans="1:15" s="300" customFormat="1" ht="47.25" x14ac:dyDescent="0.25">
      <c r="A77" s="1067"/>
      <c r="B77" s="1068"/>
      <c r="C77" s="319" t="s">
        <v>2766</v>
      </c>
      <c r="D77" s="319" t="s">
        <v>2768</v>
      </c>
      <c r="E77" s="310">
        <v>390</v>
      </c>
      <c r="F77" s="49">
        <v>400</v>
      </c>
      <c r="G77" s="299">
        <v>570</v>
      </c>
      <c r="H77" s="307">
        <v>1.8</v>
      </c>
      <c r="I77" s="299">
        <v>702</v>
      </c>
      <c r="J77" s="49">
        <v>400</v>
      </c>
      <c r="K77" s="49">
        <v>600</v>
      </c>
      <c r="L77" s="49"/>
      <c r="M77" s="22">
        <f t="shared" si="4"/>
        <v>-14.529914529914532</v>
      </c>
      <c r="N77" s="22">
        <f t="shared" si="5"/>
        <v>50</v>
      </c>
      <c r="O77" s="311" t="s">
        <v>2665</v>
      </c>
    </row>
    <row r="78" spans="1:15" s="300" customFormat="1" x14ac:dyDescent="0.25">
      <c r="A78" s="1067">
        <v>35</v>
      </c>
      <c r="B78" s="1068" t="s">
        <v>2769</v>
      </c>
      <c r="C78" s="319" t="s">
        <v>2770</v>
      </c>
      <c r="D78" s="406" t="s">
        <v>2702</v>
      </c>
      <c r="E78" s="310">
        <v>470</v>
      </c>
      <c r="F78" s="50">
        <v>800</v>
      </c>
      <c r="G78" s="299">
        <v>1140</v>
      </c>
      <c r="H78" s="307">
        <v>1.5</v>
      </c>
      <c r="I78" s="299">
        <v>705</v>
      </c>
      <c r="J78" s="49">
        <v>800</v>
      </c>
      <c r="K78" s="49">
        <v>1100</v>
      </c>
      <c r="L78" s="49"/>
      <c r="M78" s="22">
        <f t="shared" si="4"/>
        <v>56.028368794326241</v>
      </c>
      <c r="N78" s="22">
        <f t="shared" si="5"/>
        <v>37.5</v>
      </c>
      <c r="O78" s="320" t="s">
        <v>263</v>
      </c>
    </row>
    <row r="79" spans="1:15" s="179" customFormat="1" x14ac:dyDescent="0.25">
      <c r="A79" s="1067"/>
      <c r="B79" s="1068"/>
      <c r="C79" s="374" t="s">
        <v>2702</v>
      </c>
      <c r="D79" s="416" t="s">
        <v>2771</v>
      </c>
      <c r="E79" s="303">
        <v>470</v>
      </c>
      <c r="F79" s="20">
        <v>700</v>
      </c>
      <c r="G79" s="69">
        <v>571.42857142857144</v>
      </c>
      <c r="H79" s="302">
        <v>1.5</v>
      </c>
      <c r="I79" s="69">
        <v>705</v>
      </c>
      <c r="J79" s="22">
        <v>700</v>
      </c>
      <c r="K79" s="22">
        <v>700</v>
      </c>
      <c r="L79" s="49"/>
      <c r="M79" s="22">
        <f t="shared" si="4"/>
        <v>-0.70921985815602839</v>
      </c>
      <c r="N79" s="22">
        <f t="shared" si="5"/>
        <v>0</v>
      </c>
      <c r="O79" s="317"/>
    </row>
    <row r="80" spans="1:15" s="300" customFormat="1" x14ac:dyDescent="0.25">
      <c r="A80" s="1067">
        <v>36</v>
      </c>
      <c r="B80" s="1069" t="s">
        <v>2772</v>
      </c>
      <c r="C80" s="319" t="s">
        <v>2773</v>
      </c>
      <c r="D80" s="319" t="s">
        <v>2774</v>
      </c>
      <c r="E80" s="310">
        <v>510</v>
      </c>
      <c r="F80" s="50">
        <v>1000</v>
      </c>
      <c r="G80" s="299">
        <v>1430</v>
      </c>
      <c r="H80" s="307">
        <v>3.2</v>
      </c>
      <c r="I80" s="299">
        <v>1632</v>
      </c>
      <c r="J80" s="49">
        <v>1000</v>
      </c>
      <c r="K80" s="49">
        <v>1500</v>
      </c>
      <c r="L80" s="49"/>
      <c r="M80" s="22">
        <f t="shared" si="4"/>
        <v>-8.0882352941176467</v>
      </c>
      <c r="N80" s="22">
        <f t="shared" si="5"/>
        <v>50</v>
      </c>
      <c r="O80" s="320" t="s">
        <v>263</v>
      </c>
    </row>
    <row r="81" spans="1:15" s="300" customFormat="1" x14ac:dyDescent="0.25">
      <c r="A81" s="1067"/>
      <c r="B81" s="1069"/>
      <c r="C81" s="319" t="s">
        <v>2775</v>
      </c>
      <c r="D81" s="319" t="s">
        <v>2776</v>
      </c>
      <c r="E81" s="310"/>
      <c r="F81" s="50"/>
      <c r="G81" s="299"/>
      <c r="H81" s="307"/>
      <c r="I81" s="299"/>
      <c r="J81" s="49">
        <v>900</v>
      </c>
      <c r="K81" s="49">
        <v>1200</v>
      </c>
      <c r="L81" s="49"/>
      <c r="M81" s="22"/>
      <c r="N81" s="22">
        <f t="shared" si="5"/>
        <v>33.333333333333329</v>
      </c>
      <c r="O81" s="320" t="s">
        <v>131</v>
      </c>
    </row>
    <row r="82" spans="1:15" s="179" customFormat="1" ht="31.5" x14ac:dyDescent="0.25">
      <c r="A82" s="413">
        <v>37</v>
      </c>
      <c r="B82" s="417" t="s">
        <v>2777</v>
      </c>
      <c r="C82" s="415" t="s">
        <v>2778</v>
      </c>
      <c r="D82" s="415" t="s">
        <v>2779</v>
      </c>
      <c r="E82" s="303">
        <v>520</v>
      </c>
      <c r="F82" s="20">
        <v>900</v>
      </c>
      <c r="G82" s="69">
        <v>1290</v>
      </c>
      <c r="H82" s="302">
        <v>1.6</v>
      </c>
      <c r="I82" s="69">
        <v>832</v>
      </c>
      <c r="J82" s="22">
        <v>900</v>
      </c>
      <c r="K82" s="22">
        <v>900</v>
      </c>
      <c r="L82" s="49"/>
      <c r="M82" s="22">
        <f t="shared" si="4"/>
        <v>8.1730769230769234</v>
      </c>
      <c r="N82" s="22">
        <f t="shared" si="5"/>
        <v>0</v>
      </c>
      <c r="O82" s="317" t="s">
        <v>2780</v>
      </c>
    </row>
    <row r="83" spans="1:15" s="179" customFormat="1" x14ac:dyDescent="0.25">
      <c r="A83" s="413">
        <v>38</v>
      </c>
      <c r="B83" s="417" t="s">
        <v>2781</v>
      </c>
      <c r="C83" s="415" t="s">
        <v>2782</v>
      </c>
      <c r="D83" s="415" t="s">
        <v>2783</v>
      </c>
      <c r="E83" s="303">
        <v>600</v>
      </c>
      <c r="F83" s="22">
        <v>600</v>
      </c>
      <c r="G83" s="69">
        <v>860</v>
      </c>
      <c r="H83" s="302"/>
      <c r="I83" s="69"/>
      <c r="J83" s="22">
        <v>600</v>
      </c>
      <c r="K83" s="22">
        <v>600</v>
      </c>
      <c r="L83" s="49"/>
      <c r="M83" s="22"/>
      <c r="N83" s="22">
        <f t="shared" si="5"/>
        <v>0</v>
      </c>
    </row>
    <row r="84" spans="1:15" s="179" customFormat="1" x14ac:dyDescent="0.25">
      <c r="A84" s="413">
        <v>39</v>
      </c>
      <c r="B84" s="417" t="s">
        <v>1371</v>
      </c>
      <c r="C84" s="415" t="s">
        <v>2702</v>
      </c>
      <c r="D84" s="415" t="s">
        <v>2784</v>
      </c>
      <c r="E84" s="303">
        <v>490</v>
      </c>
      <c r="F84" s="20">
        <v>800</v>
      </c>
      <c r="G84" s="69">
        <v>1140</v>
      </c>
      <c r="H84" s="302">
        <v>1.4</v>
      </c>
      <c r="I84" s="69">
        <v>686</v>
      </c>
      <c r="J84" s="22">
        <v>800</v>
      </c>
      <c r="K84" s="22">
        <v>800</v>
      </c>
      <c r="L84" s="49"/>
      <c r="M84" s="22">
        <f t="shared" si="4"/>
        <v>16.618075801749271</v>
      </c>
      <c r="N84" s="22">
        <f t="shared" si="5"/>
        <v>0</v>
      </c>
      <c r="O84" s="317"/>
    </row>
    <row r="85" spans="1:15" s="179" customFormat="1" x14ac:dyDescent="0.25">
      <c r="A85" s="413">
        <v>40</v>
      </c>
      <c r="B85" s="417" t="s">
        <v>153</v>
      </c>
      <c r="C85" s="374" t="s">
        <v>2785</v>
      </c>
      <c r="D85" s="415" t="s">
        <v>2784</v>
      </c>
      <c r="E85" s="303">
        <v>490</v>
      </c>
      <c r="F85" s="20">
        <v>800</v>
      </c>
      <c r="G85" s="69">
        <v>1140</v>
      </c>
      <c r="H85" s="302">
        <v>1.4</v>
      </c>
      <c r="I85" s="69">
        <v>686</v>
      </c>
      <c r="J85" s="22">
        <v>800</v>
      </c>
      <c r="K85" s="22">
        <v>800</v>
      </c>
      <c r="L85" s="49"/>
      <c r="M85" s="22">
        <f t="shared" si="4"/>
        <v>16.618075801749271</v>
      </c>
      <c r="N85" s="22">
        <f t="shared" si="5"/>
        <v>0</v>
      </c>
      <c r="O85" s="317"/>
    </row>
    <row r="86" spans="1:15" s="179" customFormat="1" x14ac:dyDescent="0.25">
      <c r="A86" s="413">
        <v>41</v>
      </c>
      <c r="B86" s="417" t="s">
        <v>214</v>
      </c>
      <c r="C86" s="374" t="s">
        <v>2785</v>
      </c>
      <c r="D86" s="415" t="s">
        <v>2784</v>
      </c>
      <c r="E86" s="303">
        <v>490</v>
      </c>
      <c r="F86" s="20">
        <v>800</v>
      </c>
      <c r="G86" s="69">
        <v>1140</v>
      </c>
      <c r="H86" s="302">
        <v>1.4</v>
      </c>
      <c r="I86" s="69">
        <v>686</v>
      </c>
      <c r="J86" s="22">
        <v>800</v>
      </c>
      <c r="K86" s="22">
        <v>800</v>
      </c>
      <c r="L86" s="49"/>
      <c r="M86" s="22">
        <f t="shared" si="4"/>
        <v>16.618075801749271</v>
      </c>
      <c r="N86" s="22">
        <f t="shared" si="5"/>
        <v>0</v>
      </c>
      <c r="O86" s="317"/>
    </row>
    <row r="87" spans="1:15" s="179" customFormat="1" x14ac:dyDescent="0.25">
      <c r="A87" s="413">
        <v>42</v>
      </c>
      <c r="B87" s="417" t="s">
        <v>1375</v>
      </c>
      <c r="C87" s="415" t="s">
        <v>1371</v>
      </c>
      <c r="D87" s="415" t="s">
        <v>214</v>
      </c>
      <c r="E87" s="303">
        <v>490</v>
      </c>
      <c r="F87" s="20">
        <v>800</v>
      </c>
      <c r="G87" s="69">
        <v>1140</v>
      </c>
      <c r="H87" s="302">
        <v>1.4</v>
      </c>
      <c r="I87" s="69">
        <v>686</v>
      </c>
      <c r="J87" s="22">
        <v>800</v>
      </c>
      <c r="K87" s="22">
        <v>800</v>
      </c>
      <c r="L87" s="49"/>
      <c r="M87" s="22">
        <f t="shared" si="4"/>
        <v>16.618075801749271</v>
      </c>
      <c r="N87" s="22">
        <f t="shared" si="5"/>
        <v>0</v>
      </c>
      <c r="O87" s="317"/>
    </row>
    <row r="88" spans="1:15" s="300" customFormat="1" x14ac:dyDescent="0.25">
      <c r="A88" s="318">
        <v>43</v>
      </c>
      <c r="B88" s="324" t="s">
        <v>2786</v>
      </c>
      <c r="C88" s="406" t="s">
        <v>113</v>
      </c>
      <c r="D88" s="406" t="s">
        <v>2787</v>
      </c>
      <c r="E88" s="50"/>
      <c r="F88" s="50">
        <v>700</v>
      </c>
      <c r="G88" s="299">
        <v>700</v>
      </c>
      <c r="H88" s="307"/>
      <c r="I88" s="299"/>
      <c r="J88" s="49">
        <v>700</v>
      </c>
      <c r="K88" s="49">
        <v>1600</v>
      </c>
      <c r="L88" s="49"/>
      <c r="M88" s="22"/>
      <c r="N88" s="22">
        <f t="shared" si="5"/>
        <v>128.57142857142858</v>
      </c>
      <c r="O88" s="320" t="s">
        <v>271</v>
      </c>
    </row>
    <row r="89" spans="1:15" s="300" customFormat="1" x14ac:dyDescent="0.25">
      <c r="A89" s="318">
        <v>44</v>
      </c>
      <c r="B89" s="324" t="s">
        <v>113</v>
      </c>
      <c r="C89" s="406" t="s">
        <v>2710</v>
      </c>
      <c r="D89" s="406" t="s">
        <v>2702</v>
      </c>
      <c r="E89" s="50"/>
      <c r="F89" s="50">
        <v>800</v>
      </c>
      <c r="G89" s="299">
        <v>1140</v>
      </c>
      <c r="H89" s="307"/>
      <c r="I89" s="299"/>
      <c r="J89" s="49">
        <v>800</v>
      </c>
      <c r="K89" s="49">
        <v>1600</v>
      </c>
      <c r="L89" s="49"/>
      <c r="M89" s="22"/>
      <c r="N89" s="22">
        <f t="shared" si="5"/>
        <v>100</v>
      </c>
      <c r="O89" s="320" t="s">
        <v>271</v>
      </c>
    </row>
    <row r="90" spans="1:15" s="300" customFormat="1" x14ac:dyDescent="0.25">
      <c r="A90" s="318">
        <v>45</v>
      </c>
      <c r="B90" s="324" t="s">
        <v>2788</v>
      </c>
      <c r="C90" s="406" t="s">
        <v>2789</v>
      </c>
      <c r="D90" s="406" t="s">
        <v>183</v>
      </c>
      <c r="E90" s="50"/>
      <c r="F90" s="50">
        <v>800</v>
      </c>
      <c r="G90" s="299">
        <v>1140</v>
      </c>
      <c r="H90" s="307"/>
      <c r="I90" s="299"/>
      <c r="J90" s="49">
        <v>800</v>
      </c>
      <c r="K90" s="49">
        <v>1200</v>
      </c>
      <c r="L90" s="49"/>
      <c r="M90" s="22"/>
      <c r="N90" s="22">
        <f t="shared" si="5"/>
        <v>50</v>
      </c>
      <c r="O90" s="320" t="s">
        <v>271</v>
      </c>
    </row>
    <row r="91" spans="1:15" s="300" customFormat="1" x14ac:dyDescent="0.25">
      <c r="A91" s="318">
        <v>46</v>
      </c>
      <c r="B91" s="323" t="s">
        <v>354</v>
      </c>
      <c r="C91" s="406"/>
      <c r="D91" s="321"/>
      <c r="E91" s="50"/>
      <c r="F91" s="50">
        <v>750</v>
      </c>
      <c r="G91" s="299">
        <v>1070</v>
      </c>
      <c r="H91" s="307"/>
      <c r="I91" s="299"/>
      <c r="J91" s="49">
        <v>750</v>
      </c>
      <c r="K91" s="49">
        <v>1200</v>
      </c>
      <c r="L91" s="49"/>
      <c r="M91" s="22"/>
      <c r="N91" s="22">
        <f t="shared" si="5"/>
        <v>60</v>
      </c>
      <c r="O91" s="320" t="s">
        <v>271</v>
      </c>
    </row>
    <row r="92" spans="1:15" s="300" customFormat="1" x14ac:dyDescent="0.25">
      <c r="A92" s="318">
        <v>47</v>
      </c>
      <c r="B92" s="323" t="s">
        <v>1428</v>
      </c>
      <c r="C92" s="406"/>
      <c r="D92" s="321"/>
      <c r="E92" s="50"/>
      <c r="F92" s="50">
        <v>750</v>
      </c>
      <c r="G92" s="299">
        <v>1070</v>
      </c>
      <c r="H92" s="307"/>
      <c r="I92" s="299"/>
      <c r="J92" s="49">
        <v>750</v>
      </c>
      <c r="K92" s="49">
        <v>1200</v>
      </c>
      <c r="L92" s="49"/>
      <c r="M92" s="22"/>
      <c r="N92" s="22">
        <f t="shared" si="5"/>
        <v>60</v>
      </c>
      <c r="O92" s="320" t="s">
        <v>271</v>
      </c>
    </row>
    <row r="93" spans="1:15" s="179" customFormat="1" x14ac:dyDescent="0.25">
      <c r="A93" s="1067">
        <v>48</v>
      </c>
      <c r="B93" s="1070" t="s">
        <v>158</v>
      </c>
      <c r="C93" s="415" t="s">
        <v>2790</v>
      </c>
      <c r="D93" s="415" t="s">
        <v>2791</v>
      </c>
      <c r="E93" s="20"/>
      <c r="F93" s="20">
        <v>700</v>
      </c>
      <c r="G93" s="69">
        <v>0</v>
      </c>
      <c r="H93" s="302"/>
      <c r="I93" s="69"/>
      <c r="J93" s="22">
        <v>700</v>
      </c>
      <c r="K93" s="22">
        <v>700</v>
      </c>
      <c r="L93" s="49"/>
      <c r="M93" s="22"/>
      <c r="N93" s="22">
        <f t="shared" si="5"/>
        <v>0</v>
      </c>
      <c r="O93" s="317"/>
    </row>
    <row r="94" spans="1:15" s="179" customFormat="1" x14ac:dyDescent="0.25">
      <c r="A94" s="1067"/>
      <c r="B94" s="1070"/>
      <c r="C94" s="415" t="s">
        <v>2791</v>
      </c>
      <c r="D94" s="415" t="s">
        <v>2792</v>
      </c>
      <c r="E94" s="20"/>
      <c r="F94" s="20">
        <v>600</v>
      </c>
      <c r="G94" s="69">
        <v>860</v>
      </c>
      <c r="H94" s="302"/>
      <c r="I94" s="69"/>
      <c r="J94" s="22">
        <v>600</v>
      </c>
      <c r="K94" s="22">
        <v>600</v>
      </c>
      <c r="L94" s="49"/>
      <c r="M94" s="22"/>
      <c r="N94" s="22">
        <f t="shared" si="5"/>
        <v>0</v>
      </c>
      <c r="O94" s="317"/>
    </row>
    <row r="95" spans="1:15" s="179" customFormat="1" x14ac:dyDescent="0.25">
      <c r="A95" s="1067">
        <v>49</v>
      </c>
      <c r="B95" s="1070" t="s">
        <v>204</v>
      </c>
      <c r="C95" s="374" t="s">
        <v>2790</v>
      </c>
      <c r="D95" s="374" t="s">
        <v>2793</v>
      </c>
      <c r="E95" s="20"/>
      <c r="F95" s="20">
        <v>700</v>
      </c>
      <c r="G95" s="69">
        <v>0</v>
      </c>
      <c r="H95" s="302"/>
      <c r="I95" s="69"/>
      <c r="J95" s="22">
        <v>700</v>
      </c>
      <c r="K95" s="22">
        <v>700</v>
      </c>
      <c r="L95" s="49"/>
      <c r="M95" s="22"/>
      <c r="N95" s="22">
        <f t="shared" si="5"/>
        <v>0</v>
      </c>
      <c r="O95" s="317"/>
    </row>
    <row r="96" spans="1:15" s="179" customFormat="1" x14ac:dyDescent="0.25">
      <c r="A96" s="1067"/>
      <c r="B96" s="1070"/>
      <c r="C96" s="374" t="s">
        <v>2793</v>
      </c>
      <c r="D96" s="415" t="s">
        <v>2792</v>
      </c>
      <c r="E96" s="20"/>
      <c r="F96" s="20">
        <v>650</v>
      </c>
      <c r="G96" s="69">
        <v>930</v>
      </c>
      <c r="H96" s="302"/>
      <c r="I96" s="69"/>
      <c r="J96" s="22">
        <v>650</v>
      </c>
      <c r="K96" s="22">
        <v>650</v>
      </c>
      <c r="L96" s="49"/>
      <c r="M96" s="22"/>
      <c r="N96" s="22">
        <f t="shared" si="5"/>
        <v>0</v>
      </c>
      <c r="O96" s="317"/>
    </row>
    <row r="97" spans="1:15" s="179" customFormat="1" x14ac:dyDescent="0.25">
      <c r="A97" s="1067">
        <v>50</v>
      </c>
      <c r="B97" s="1070" t="s">
        <v>26</v>
      </c>
      <c r="C97" s="374" t="s">
        <v>27</v>
      </c>
      <c r="D97" s="415" t="s">
        <v>2794</v>
      </c>
      <c r="E97" s="20"/>
      <c r="F97" s="20">
        <v>750</v>
      </c>
      <c r="G97" s="69">
        <v>1070</v>
      </c>
      <c r="H97" s="302"/>
      <c r="I97" s="69"/>
      <c r="J97" s="22">
        <v>750</v>
      </c>
      <c r="K97" s="22">
        <v>750</v>
      </c>
      <c r="L97" s="49"/>
      <c r="M97" s="22"/>
      <c r="N97" s="22">
        <f t="shared" si="5"/>
        <v>0</v>
      </c>
      <c r="O97" s="317"/>
    </row>
    <row r="98" spans="1:15" s="179" customFormat="1" x14ac:dyDescent="0.25">
      <c r="A98" s="1067"/>
      <c r="B98" s="1070"/>
      <c r="C98" s="415" t="s">
        <v>2794</v>
      </c>
      <c r="D98" s="415" t="s">
        <v>2792</v>
      </c>
      <c r="E98" s="20"/>
      <c r="F98" s="22">
        <v>650</v>
      </c>
      <c r="G98" s="69">
        <v>930</v>
      </c>
      <c r="H98" s="302"/>
      <c r="I98" s="69"/>
      <c r="J98" s="22">
        <v>650</v>
      </c>
      <c r="K98" s="22">
        <v>650</v>
      </c>
      <c r="L98" s="49"/>
      <c r="M98" s="22"/>
      <c r="N98" s="22">
        <f t="shared" si="5"/>
        <v>0</v>
      </c>
      <c r="O98" s="317"/>
    </row>
    <row r="99" spans="1:15" s="179" customFormat="1" x14ac:dyDescent="0.25">
      <c r="A99" s="413">
        <v>51</v>
      </c>
      <c r="B99" s="415" t="s">
        <v>2792</v>
      </c>
      <c r="C99" s="415" t="s">
        <v>2795</v>
      </c>
      <c r="D99" s="415" t="s">
        <v>155</v>
      </c>
      <c r="E99" s="20"/>
      <c r="F99" s="20">
        <v>750</v>
      </c>
      <c r="G99" s="69">
        <v>1070</v>
      </c>
      <c r="H99" s="302"/>
      <c r="I99" s="69"/>
      <c r="J99" s="22">
        <v>750</v>
      </c>
      <c r="K99" s="22">
        <v>750</v>
      </c>
      <c r="L99" s="49"/>
      <c r="M99" s="22"/>
      <c r="N99" s="22">
        <f t="shared" ref="N99:N114" si="6">(K99-J99)/J99*100</f>
        <v>0</v>
      </c>
      <c r="O99" s="317"/>
    </row>
    <row r="100" spans="1:15" s="300" customFormat="1" x14ac:dyDescent="0.25">
      <c r="A100" s="318">
        <v>53</v>
      </c>
      <c r="B100" s="321" t="s">
        <v>2796</v>
      </c>
      <c r="C100" s="406" t="s">
        <v>27</v>
      </c>
      <c r="D100" s="321" t="s">
        <v>152</v>
      </c>
      <c r="E100" s="50"/>
      <c r="F100" s="49">
        <v>2500</v>
      </c>
      <c r="G100" s="299">
        <v>3570</v>
      </c>
      <c r="H100" s="307"/>
      <c r="I100" s="299"/>
      <c r="J100" s="49">
        <v>2500</v>
      </c>
      <c r="K100" s="49">
        <v>1000</v>
      </c>
      <c r="L100" s="49"/>
      <c r="M100" s="22"/>
      <c r="N100" s="22">
        <f t="shared" si="6"/>
        <v>-60</v>
      </c>
      <c r="O100" s="320" t="s">
        <v>271</v>
      </c>
    </row>
    <row r="101" spans="1:15" s="300" customFormat="1" x14ac:dyDescent="0.25">
      <c r="A101" s="318">
        <v>54</v>
      </c>
      <c r="B101" s="321" t="s">
        <v>2797</v>
      </c>
      <c r="C101" s="406" t="s">
        <v>27</v>
      </c>
      <c r="D101" s="321" t="s">
        <v>152</v>
      </c>
      <c r="E101" s="50"/>
      <c r="F101" s="49">
        <v>2500</v>
      </c>
      <c r="G101" s="299">
        <v>3570</v>
      </c>
      <c r="H101" s="307"/>
      <c r="I101" s="299"/>
      <c r="J101" s="49">
        <v>2500</v>
      </c>
      <c r="K101" s="49">
        <v>1000</v>
      </c>
      <c r="L101" s="49"/>
      <c r="M101" s="22"/>
      <c r="N101" s="22">
        <f t="shared" si="6"/>
        <v>-60</v>
      </c>
      <c r="O101" s="320" t="s">
        <v>271</v>
      </c>
    </row>
    <row r="102" spans="1:15" s="179" customFormat="1" x14ac:dyDescent="0.25">
      <c r="A102" s="413">
        <v>55</v>
      </c>
      <c r="B102" s="415" t="s">
        <v>273</v>
      </c>
      <c r="C102" s="374" t="s">
        <v>65</v>
      </c>
      <c r="D102" s="415" t="s">
        <v>942</v>
      </c>
      <c r="E102" s="20"/>
      <c r="F102" s="20">
        <v>750</v>
      </c>
      <c r="G102" s="69">
        <v>1070</v>
      </c>
      <c r="H102" s="302"/>
      <c r="I102" s="69"/>
      <c r="J102" s="22">
        <v>750</v>
      </c>
      <c r="K102" s="22">
        <v>750</v>
      </c>
      <c r="L102" s="49"/>
      <c r="M102" s="22"/>
      <c r="N102" s="22">
        <f t="shared" si="6"/>
        <v>0</v>
      </c>
      <c r="O102" s="317"/>
    </row>
    <row r="103" spans="1:15" s="300" customFormat="1" x14ac:dyDescent="0.25">
      <c r="A103" s="318">
        <v>56</v>
      </c>
      <c r="B103" s="321" t="s">
        <v>1384</v>
      </c>
      <c r="C103" s="406" t="s">
        <v>2795</v>
      </c>
      <c r="D103" s="406" t="s">
        <v>65</v>
      </c>
      <c r="E103" s="50"/>
      <c r="F103" s="49">
        <v>650</v>
      </c>
      <c r="G103" s="299">
        <v>930</v>
      </c>
      <c r="H103" s="307"/>
      <c r="I103" s="299"/>
      <c r="J103" s="49">
        <v>650</v>
      </c>
      <c r="K103" s="49">
        <v>900</v>
      </c>
      <c r="L103" s="49"/>
      <c r="M103" s="22"/>
      <c r="N103" s="22">
        <f t="shared" si="6"/>
        <v>38.461538461538467</v>
      </c>
      <c r="O103" s="320" t="s">
        <v>271</v>
      </c>
    </row>
    <row r="104" spans="1:15" s="300" customFormat="1" x14ac:dyDescent="0.25">
      <c r="A104" s="318">
        <v>57</v>
      </c>
      <c r="B104" s="321" t="s">
        <v>1446</v>
      </c>
      <c r="C104" s="406" t="s">
        <v>2798</v>
      </c>
      <c r="D104" s="406" t="s">
        <v>2799</v>
      </c>
      <c r="E104" s="50"/>
      <c r="F104" s="49">
        <v>700</v>
      </c>
      <c r="G104" s="299">
        <v>700</v>
      </c>
      <c r="H104" s="307"/>
      <c r="I104" s="299"/>
      <c r="J104" s="49">
        <v>700</v>
      </c>
      <c r="K104" s="49">
        <v>700</v>
      </c>
      <c r="L104" s="49"/>
      <c r="M104" s="22"/>
      <c r="N104" s="22">
        <f t="shared" si="6"/>
        <v>0</v>
      </c>
      <c r="O104" s="320" t="s">
        <v>271</v>
      </c>
    </row>
    <row r="105" spans="1:15" s="179" customFormat="1" x14ac:dyDescent="0.25">
      <c r="A105" s="413">
        <v>58</v>
      </c>
      <c r="B105" s="415" t="s">
        <v>2800</v>
      </c>
      <c r="C105" s="374" t="s">
        <v>2801</v>
      </c>
      <c r="D105" s="415" t="s">
        <v>2792</v>
      </c>
      <c r="E105" s="20"/>
      <c r="F105" s="20">
        <v>700</v>
      </c>
      <c r="G105" s="69">
        <v>700</v>
      </c>
      <c r="H105" s="302"/>
      <c r="I105" s="69"/>
      <c r="J105" s="22">
        <v>700</v>
      </c>
      <c r="K105" s="22">
        <v>700</v>
      </c>
      <c r="L105" s="49"/>
      <c r="M105" s="22"/>
      <c r="N105" s="22">
        <f t="shared" si="6"/>
        <v>0</v>
      </c>
      <c r="O105" s="317"/>
    </row>
    <row r="106" spans="1:15" s="179" customFormat="1" x14ac:dyDescent="0.25">
      <c r="A106" s="413">
        <v>59</v>
      </c>
      <c r="B106" s="415" t="s">
        <v>2802</v>
      </c>
      <c r="C106" s="374" t="s">
        <v>2801</v>
      </c>
      <c r="D106" s="415" t="s">
        <v>2792</v>
      </c>
      <c r="E106" s="20"/>
      <c r="F106" s="20">
        <v>750</v>
      </c>
      <c r="G106" s="69">
        <v>1070</v>
      </c>
      <c r="H106" s="302"/>
      <c r="I106" s="69"/>
      <c r="J106" s="22">
        <v>750</v>
      </c>
      <c r="K106" s="22">
        <v>750</v>
      </c>
      <c r="L106" s="49"/>
      <c r="M106" s="22"/>
      <c r="N106" s="22">
        <f t="shared" si="6"/>
        <v>0</v>
      </c>
      <c r="O106" s="317"/>
    </row>
    <row r="107" spans="1:15" s="179" customFormat="1" x14ac:dyDescent="0.25">
      <c r="A107" s="413">
        <v>60</v>
      </c>
      <c r="B107" s="415" t="s">
        <v>2803</v>
      </c>
      <c r="C107" s="374" t="s">
        <v>2801</v>
      </c>
      <c r="D107" s="321" t="s">
        <v>2804</v>
      </c>
      <c r="E107" s="20"/>
      <c r="F107" s="20">
        <v>800</v>
      </c>
      <c r="G107" s="69">
        <v>1140</v>
      </c>
      <c r="H107" s="302"/>
      <c r="I107" s="69"/>
      <c r="J107" s="22">
        <v>800</v>
      </c>
      <c r="K107" s="22">
        <v>800</v>
      </c>
      <c r="L107" s="49"/>
      <c r="M107" s="22"/>
      <c r="N107" s="22">
        <f t="shared" si="6"/>
        <v>0</v>
      </c>
      <c r="O107" s="317"/>
    </row>
    <row r="108" spans="1:15" s="300" customFormat="1" x14ac:dyDescent="0.25">
      <c r="A108" s="318">
        <v>61</v>
      </c>
      <c r="B108" s="321" t="s">
        <v>2805</v>
      </c>
      <c r="C108" s="406"/>
      <c r="D108" s="321"/>
      <c r="E108" s="50"/>
      <c r="F108" s="50">
        <v>2000</v>
      </c>
      <c r="G108" s="299">
        <v>2860</v>
      </c>
      <c r="H108" s="307"/>
      <c r="I108" s="299"/>
      <c r="J108" s="49">
        <v>2000</v>
      </c>
      <c r="K108" s="49">
        <v>1000</v>
      </c>
      <c r="L108" s="49"/>
      <c r="M108" s="22"/>
      <c r="N108" s="22">
        <f t="shared" si="6"/>
        <v>-50</v>
      </c>
      <c r="O108" s="320" t="s">
        <v>271</v>
      </c>
    </row>
    <row r="109" spans="1:15" s="300" customFormat="1" x14ac:dyDescent="0.25">
      <c r="A109" s="318">
        <v>62</v>
      </c>
      <c r="B109" s="321" t="s">
        <v>2804</v>
      </c>
      <c r="C109" s="406" t="s">
        <v>2795</v>
      </c>
      <c r="D109" s="415" t="s">
        <v>2802</v>
      </c>
      <c r="E109" s="50"/>
      <c r="F109" s="50">
        <v>950</v>
      </c>
      <c r="G109" s="299">
        <v>1360</v>
      </c>
      <c r="H109" s="307"/>
      <c r="I109" s="299"/>
      <c r="J109" s="49">
        <v>950</v>
      </c>
      <c r="K109" s="49">
        <v>900</v>
      </c>
      <c r="L109" s="49"/>
      <c r="M109" s="22"/>
      <c r="N109" s="22">
        <f t="shared" si="6"/>
        <v>-5.2631578947368416</v>
      </c>
      <c r="O109" s="320" t="s">
        <v>271</v>
      </c>
    </row>
    <row r="110" spans="1:15" s="179" customFormat="1" ht="33" customHeight="1" x14ac:dyDescent="0.25">
      <c r="A110" s="413">
        <v>63</v>
      </c>
      <c r="B110" s="415" t="s">
        <v>2806</v>
      </c>
      <c r="C110" s="406" t="s">
        <v>2795</v>
      </c>
      <c r="D110" s="415" t="s">
        <v>26</v>
      </c>
      <c r="E110" s="20"/>
      <c r="F110" s="20">
        <v>800</v>
      </c>
      <c r="G110" s="69">
        <v>1140</v>
      </c>
      <c r="H110" s="302"/>
      <c r="I110" s="69"/>
      <c r="J110" s="22">
        <v>800</v>
      </c>
      <c r="K110" s="22">
        <v>800</v>
      </c>
      <c r="L110" s="49"/>
      <c r="M110" s="22"/>
      <c r="N110" s="22">
        <f t="shared" si="6"/>
        <v>0</v>
      </c>
      <c r="O110" s="317"/>
    </row>
    <row r="111" spans="1:15" s="300" customFormat="1" x14ac:dyDescent="0.25">
      <c r="A111" s="318">
        <v>64</v>
      </c>
      <c r="B111" s="406" t="s">
        <v>2799</v>
      </c>
      <c r="C111" s="406" t="s">
        <v>2807</v>
      </c>
      <c r="D111" s="321" t="s">
        <v>2808</v>
      </c>
      <c r="E111" s="50"/>
      <c r="F111" s="50">
        <v>650</v>
      </c>
      <c r="G111" s="299">
        <v>930</v>
      </c>
      <c r="H111" s="307"/>
      <c r="I111" s="299"/>
      <c r="J111" s="49">
        <v>650</v>
      </c>
      <c r="K111" s="49">
        <v>700</v>
      </c>
      <c r="L111" s="49"/>
      <c r="M111" s="22"/>
      <c r="N111" s="22">
        <f t="shared" si="6"/>
        <v>7.6923076923076925</v>
      </c>
      <c r="O111" s="320" t="s">
        <v>271</v>
      </c>
    </row>
    <row r="112" spans="1:15" s="179" customFormat="1" ht="30.75" customHeight="1" x14ac:dyDescent="0.25">
      <c r="A112" s="413">
        <v>65</v>
      </c>
      <c r="B112" s="374" t="s">
        <v>2809</v>
      </c>
      <c r="C112" s="374"/>
      <c r="D112" s="415"/>
      <c r="E112" s="20"/>
      <c r="F112" s="20">
        <v>800</v>
      </c>
      <c r="G112" s="69">
        <v>1140</v>
      </c>
      <c r="H112" s="302"/>
      <c r="I112" s="69"/>
      <c r="J112" s="22">
        <v>800</v>
      </c>
      <c r="K112" s="22">
        <v>800</v>
      </c>
      <c r="L112" s="49"/>
      <c r="M112" s="22"/>
      <c r="N112" s="22">
        <f t="shared" si="6"/>
        <v>0</v>
      </c>
      <c r="O112" s="317"/>
    </row>
    <row r="113" spans="1:15" s="179" customFormat="1" x14ac:dyDescent="0.25">
      <c r="A113" s="413">
        <v>66</v>
      </c>
      <c r="B113" s="415" t="s">
        <v>2810</v>
      </c>
      <c r="C113" s="415"/>
      <c r="D113" s="415"/>
      <c r="E113" s="22">
        <v>310</v>
      </c>
      <c r="F113" s="20">
        <v>350</v>
      </c>
      <c r="G113" s="69">
        <v>350</v>
      </c>
      <c r="H113" s="302">
        <v>2.4</v>
      </c>
      <c r="I113" s="69">
        <v>744</v>
      </c>
      <c r="J113" s="22">
        <v>350</v>
      </c>
      <c r="K113" s="22">
        <v>350</v>
      </c>
      <c r="L113" s="49"/>
      <c r="M113" s="22">
        <f t="shared" ref="M113:M114" si="7">(K113-I113)/I113*100</f>
        <v>-52.956989247311824</v>
      </c>
      <c r="N113" s="22">
        <f t="shared" si="6"/>
        <v>0</v>
      </c>
      <c r="O113" s="317"/>
    </row>
    <row r="114" spans="1:15" s="300" customFormat="1" x14ac:dyDescent="0.25">
      <c r="A114" s="318">
        <v>67</v>
      </c>
      <c r="B114" s="321" t="s">
        <v>2811</v>
      </c>
      <c r="C114" s="321"/>
      <c r="D114" s="321"/>
      <c r="E114" s="49">
        <v>230</v>
      </c>
      <c r="F114" s="299">
        <v>230</v>
      </c>
      <c r="G114" s="299">
        <v>330</v>
      </c>
      <c r="H114" s="307">
        <v>2.2000000000000002</v>
      </c>
      <c r="I114" s="299">
        <v>506.00000000000006</v>
      </c>
      <c r="J114" s="49">
        <v>230</v>
      </c>
      <c r="K114" s="49">
        <v>250</v>
      </c>
      <c r="L114" s="49"/>
      <c r="M114" s="22">
        <f t="shared" si="7"/>
        <v>-50.592885375494077</v>
      </c>
      <c r="N114" s="22">
        <f t="shared" si="6"/>
        <v>8.695652173913043</v>
      </c>
      <c r="O114" s="320" t="s">
        <v>263</v>
      </c>
    </row>
    <row r="115" spans="1:15" s="179" customFormat="1" x14ac:dyDescent="0.25">
      <c r="A115" s="380" t="s">
        <v>2397</v>
      </c>
      <c r="B115" s="44" t="s">
        <v>2398</v>
      </c>
      <c r="C115" s="44"/>
      <c r="D115" s="44"/>
      <c r="E115" s="295"/>
      <c r="F115" s="295"/>
      <c r="G115" s="295"/>
      <c r="H115" s="296"/>
      <c r="I115" s="69"/>
      <c r="J115" s="69"/>
      <c r="K115" s="20"/>
      <c r="L115" s="20"/>
      <c r="M115" s="20"/>
      <c r="N115" s="20"/>
      <c r="O115" s="297"/>
    </row>
    <row r="116" spans="1:15" s="300" customFormat="1" x14ac:dyDescent="0.25">
      <c r="A116" s="1066">
        <v>1</v>
      </c>
      <c r="B116" s="998" t="s">
        <v>9</v>
      </c>
      <c r="C116" s="406" t="s">
        <v>2399</v>
      </c>
      <c r="D116" s="406" t="s">
        <v>2400</v>
      </c>
      <c r="E116" s="50">
        <v>1200</v>
      </c>
      <c r="F116" s="77">
        <v>3000</v>
      </c>
      <c r="G116" s="51">
        <v>4300</v>
      </c>
      <c r="H116" s="298">
        <v>1.5</v>
      </c>
      <c r="I116" s="299">
        <v>1800</v>
      </c>
      <c r="J116" s="69">
        <v>3000</v>
      </c>
      <c r="K116" s="50">
        <v>3000</v>
      </c>
      <c r="L116" s="69"/>
      <c r="M116" s="20">
        <f t="shared" ref="M116:M179" si="8">(K116-I116)/I116*100</f>
        <v>66.666666666666657</v>
      </c>
      <c r="N116" s="20">
        <f t="shared" ref="N116:N179" si="9">(K116-J116)/J116*100</f>
        <v>0</v>
      </c>
      <c r="O116" s="66" t="s">
        <v>263</v>
      </c>
    </row>
    <row r="117" spans="1:15" s="179" customFormat="1" x14ac:dyDescent="0.25">
      <c r="A117" s="1066"/>
      <c r="B117" s="998"/>
      <c r="C117" s="374" t="s">
        <v>2400</v>
      </c>
      <c r="D117" s="374" t="s">
        <v>2401</v>
      </c>
      <c r="E117" s="20">
        <v>1200</v>
      </c>
      <c r="F117" s="25">
        <v>2500</v>
      </c>
      <c r="G117" s="69">
        <v>4000</v>
      </c>
      <c r="H117" s="59">
        <v>1.5</v>
      </c>
      <c r="I117" s="69">
        <v>1800</v>
      </c>
      <c r="J117" s="69">
        <v>2500</v>
      </c>
      <c r="K117" s="50">
        <v>2400</v>
      </c>
      <c r="L117" s="69"/>
      <c r="M117" s="20">
        <f t="shared" si="8"/>
        <v>33.333333333333329</v>
      </c>
      <c r="N117" s="20">
        <f t="shared" si="9"/>
        <v>-4</v>
      </c>
      <c r="O117" s="66" t="s">
        <v>263</v>
      </c>
    </row>
    <row r="118" spans="1:15" s="179" customFormat="1" ht="31.5" x14ac:dyDescent="0.25">
      <c r="A118" s="1066">
        <v>2</v>
      </c>
      <c r="B118" s="998" t="s">
        <v>2402</v>
      </c>
      <c r="C118" s="374" t="s">
        <v>2403</v>
      </c>
      <c r="D118" s="374" t="s">
        <v>2404</v>
      </c>
      <c r="E118" s="20">
        <v>600</v>
      </c>
      <c r="F118" s="25">
        <v>1200</v>
      </c>
      <c r="G118" s="69">
        <v>2000</v>
      </c>
      <c r="H118" s="58">
        <v>1.2</v>
      </c>
      <c r="I118" s="69">
        <v>720</v>
      </c>
      <c r="J118" s="69">
        <v>1200</v>
      </c>
      <c r="K118" s="50">
        <v>1200</v>
      </c>
      <c r="L118" s="69"/>
      <c r="M118" s="20">
        <f t="shared" si="8"/>
        <v>66.666666666666657</v>
      </c>
      <c r="N118" s="20">
        <f t="shared" si="9"/>
        <v>0</v>
      </c>
      <c r="O118" s="404"/>
    </row>
    <row r="119" spans="1:15" s="179" customFormat="1" ht="31.5" x14ac:dyDescent="0.25">
      <c r="A119" s="1066"/>
      <c r="B119" s="998"/>
      <c r="C119" s="374" t="s">
        <v>2405</v>
      </c>
      <c r="D119" s="374" t="s">
        <v>2406</v>
      </c>
      <c r="E119" s="20">
        <v>590</v>
      </c>
      <c r="F119" s="25">
        <v>1200</v>
      </c>
      <c r="G119" s="69">
        <v>2000</v>
      </c>
      <c r="H119" s="58">
        <v>1.3</v>
      </c>
      <c r="I119" s="69">
        <v>767</v>
      </c>
      <c r="J119" s="69">
        <v>1200</v>
      </c>
      <c r="K119" s="50">
        <v>1200</v>
      </c>
      <c r="L119" s="69"/>
      <c r="M119" s="20">
        <f t="shared" si="8"/>
        <v>56.453715775749671</v>
      </c>
      <c r="N119" s="20">
        <f t="shared" si="9"/>
        <v>0</v>
      </c>
      <c r="O119" s="404"/>
    </row>
    <row r="120" spans="1:15" s="179" customFormat="1" x14ac:dyDescent="0.25">
      <c r="A120" s="1066"/>
      <c r="B120" s="998"/>
      <c r="C120" s="374" t="s">
        <v>2406</v>
      </c>
      <c r="D120" s="374" t="s">
        <v>2407</v>
      </c>
      <c r="E120" s="20">
        <v>470</v>
      </c>
      <c r="F120" s="25">
        <v>1000</v>
      </c>
      <c r="G120" s="69">
        <v>1600</v>
      </c>
      <c r="H120" s="58">
        <v>1.3</v>
      </c>
      <c r="I120" s="69">
        <v>611</v>
      </c>
      <c r="J120" s="69">
        <v>1000</v>
      </c>
      <c r="K120" s="50">
        <v>1000</v>
      </c>
      <c r="L120" s="69"/>
      <c r="M120" s="20">
        <f t="shared" si="8"/>
        <v>63.666121112929616</v>
      </c>
      <c r="N120" s="20">
        <f t="shared" si="9"/>
        <v>0</v>
      </c>
      <c r="O120" s="404"/>
    </row>
    <row r="121" spans="1:15" s="179" customFormat="1" x14ac:dyDescent="0.25">
      <c r="A121" s="404">
        <v>3</v>
      </c>
      <c r="B121" s="374" t="s">
        <v>2408</v>
      </c>
      <c r="C121" s="374" t="s">
        <v>2403</v>
      </c>
      <c r="D121" s="374" t="s">
        <v>2409</v>
      </c>
      <c r="E121" s="20">
        <v>380</v>
      </c>
      <c r="F121" s="69">
        <v>420</v>
      </c>
      <c r="G121" s="69">
        <v>600</v>
      </c>
      <c r="H121" s="58">
        <v>1.4</v>
      </c>
      <c r="I121" s="69">
        <v>532</v>
      </c>
      <c r="J121" s="69">
        <v>420</v>
      </c>
      <c r="K121" s="50">
        <v>420</v>
      </c>
      <c r="L121" s="69"/>
      <c r="M121" s="20">
        <f t="shared" si="8"/>
        <v>-21.052631578947366</v>
      </c>
      <c r="N121" s="20">
        <f t="shared" si="9"/>
        <v>0</v>
      </c>
      <c r="O121" s="404"/>
    </row>
    <row r="122" spans="1:15" s="179" customFormat="1" x14ac:dyDescent="0.25">
      <c r="A122" s="1066">
        <v>4</v>
      </c>
      <c r="B122" s="998" t="s">
        <v>2410</v>
      </c>
      <c r="C122" s="374" t="s">
        <v>2403</v>
      </c>
      <c r="D122" s="374" t="s">
        <v>2411</v>
      </c>
      <c r="E122" s="20">
        <v>380</v>
      </c>
      <c r="F122" s="25">
        <v>500</v>
      </c>
      <c r="G122" s="69">
        <v>1000</v>
      </c>
      <c r="H122" s="58">
        <v>1.5</v>
      </c>
      <c r="I122" s="69">
        <v>570</v>
      </c>
      <c r="J122" s="69">
        <v>600</v>
      </c>
      <c r="K122" s="50">
        <v>600</v>
      </c>
      <c r="L122" s="69"/>
      <c r="M122" s="20">
        <f t="shared" si="8"/>
        <v>5.2631578947368416</v>
      </c>
      <c r="N122" s="20">
        <f t="shared" si="9"/>
        <v>0</v>
      </c>
      <c r="O122" s="404"/>
    </row>
    <row r="123" spans="1:15" s="179" customFormat="1" x14ac:dyDescent="0.25">
      <c r="A123" s="1066"/>
      <c r="B123" s="998"/>
      <c r="C123" s="374" t="s">
        <v>2411</v>
      </c>
      <c r="D123" s="374" t="s">
        <v>2412</v>
      </c>
      <c r="E123" s="20">
        <v>250</v>
      </c>
      <c r="F123" s="25">
        <v>350</v>
      </c>
      <c r="G123" s="69">
        <v>800</v>
      </c>
      <c r="H123" s="58">
        <v>1.4</v>
      </c>
      <c r="I123" s="69">
        <v>350</v>
      </c>
      <c r="J123" s="69">
        <v>480</v>
      </c>
      <c r="K123" s="50">
        <v>480</v>
      </c>
      <c r="L123" s="69"/>
      <c r="M123" s="20">
        <f t="shared" si="8"/>
        <v>37.142857142857146</v>
      </c>
      <c r="N123" s="20">
        <f t="shared" si="9"/>
        <v>0</v>
      </c>
      <c r="O123" s="404"/>
    </row>
    <row r="124" spans="1:15" s="179" customFormat="1" x14ac:dyDescent="0.25">
      <c r="A124" s="404">
        <v>5</v>
      </c>
      <c r="B124" s="374" t="s">
        <v>2413</v>
      </c>
      <c r="C124" s="374" t="s">
        <v>2414</v>
      </c>
      <c r="D124" s="374" t="s">
        <v>2415</v>
      </c>
      <c r="E124" s="20">
        <v>340</v>
      </c>
      <c r="F124" s="25">
        <v>400</v>
      </c>
      <c r="G124" s="69">
        <v>600</v>
      </c>
      <c r="H124" s="58">
        <v>1.2</v>
      </c>
      <c r="I124" s="69">
        <v>408</v>
      </c>
      <c r="J124" s="69">
        <v>400</v>
      </c>
      <c r="K124" s="50">
        <v>400</v>
      </c>
      <c r="L124" s="69"/>
      <c r="M124" s="20">
        <f t="shared" si="8"/>
        <v>-1.9607843137254901</v>
      </c>
      <c r="N124" s="20">
        <f t="shared" si="9"/>
        <v>0</v>
      </c>
      <c r="O124" s="404"/>
    </row>
    <row r="125" spans="1:15" s="300" customFormat="1" x14ac:dyDescent="0.25">
      <c r="A125" s="76">
        <v>6</v>
      </c>
      <c r="B125" s="406" t="s">
        <v>2416</v>
      </c>
      <c r="C125" s="406" t="s">
        <v>2417</v>
      </c>
      <c r="D125" s="406" t="s">
        <v>2418</v>
      </c>
      <c r="E125" s="50">
        <v>220</v>
      </c>
      <c r="F125" s="77">
        <v>300</v>
      </c>
      <c r="G125" s="299">
        <v>600</v>
      </c>
      <c r="H125" s="301">
        <v>1.1000000000000001</v>
      </c>
      <c r="I125" s="299">
        <v>242.00000000000003</v>
      </c>
      <c r="J125" s="69">
        <v>360</v>
      </c>
      <c r="K125" s="50">
        <v>280</v>
      </c>
      <c r="L125" s="69"/>
      <c r="M125" s="20">
        <f t="shared" si="8"/>
        <v>15.702479338842961</v>
      </c>
      <c r="N125" s="20">
        <f t="shared" si="9"/>
        <v>-22.222222222222221</v>
      </c>
      <c r="O125" s="66" t="s">
        <v>263</v>
      </c>
    </row>
    <row r="126" spans="1:15" s="179" customFormat="1" x14ac:dyDescent="0.25">
      <c r="A126" s="1066">
        <v>7</v>
      </c>
      <c r="B126" s="998" t="s">
        <v>2419</v>
      </c>
      <c r="C126" s="374" t="s">
        <v>2420</v>
      </c>
      <c r="D126" s="374" t="s">
        <v>2421</v>
      </c>
      <c r="E126" s="20">
        <v>370</v>
      </c>
      <c r="F126" s="69">
        <v>420</v>
      </c>
      <c r="G126" s="69">
        <v>600</v>
      </c>
      <c r="H126" s="58">
        <v>1.4</v>
      </c>
      <c r="I126" s="69">
        <v>518</v>
      </c>
      <c r="J126" s="69">
        <v>420</v>
      </c>
      <c r="K126" s="50">
        <v>420</v>
      </c>
      <c r="L126" s="69"/>
      <c r="M126" s="20">
        <f t="shared" si="8"/>
        <v>-18.918918918918919</v>
      </c>
      <c r="N126" s="20">
        <f t="shared" si="9"/>
        <v>0</v>
      </c>
      <c r="O126" s="404"/>
    </row>
    <row r="127" spans="1:15" s="179" customFormat="1" x14ac:dyDescent="0.25">
      <c r="A127" s="1066"/>
      <c r="B127" s="998"/>
      <c r="C127" s="374" t="s">
        <v>2421</v>
      </c>
      <c r="D127" s="374" t="s">
        <v>2422</v>
      </c>
      <c r="E127" s="20">
        <v>350</v>
      </c>
      <c r="F127" s="69">
        <v>390</v>
      </c>
      <c r="G127" s="69">
        <v>560</v>
      </c>
      <c r="H127" s="58">
        <v>1.2</v>
      </c>
      <c r="I127" s="69">
        <v>420</v>
      </c>
      <c r="J127" s="69">
        <v>390</v>
      </c>
      <c r="K127" s="50">
        <v>390</v>
      </c>
      <c r="L127" s="69"/>
      <c r="M127" s="20">
        <f t="shared" si="8"/>
        <v>-7.1428571428571423</v>
      </c>
      <c r="N127" s="20">
        <f t="shared" si="9"/>
        <v>0</v>
      </c>
      <c r="O127" s="404"/>
    </row>
    <row r="128" spans="1:15" s="179" customFormat="1" x14ac:dyDescent="0.25">
      <c r="A128" s="1066">
        <v>8</v>
      </c>
      <c r="B128" s="998" t="s">
        <v>725</v>
      </c>
      <c r="C128" s="374" t="s">
        <v>2403</v>
      </c>
      <c r="D128" s="374" t="s">
        <v>2423</v>
      </c>
      <c r="E128" s="20"/>
      <c r="F128" s="25">
        <v>200</v>
      </c>
      <c r="G128" s="69">
        <v>600</v>
      </c>
      <c r="H128" s="59"/>
      <c r="I128" s="69"/>
      <c r="J128" s="69">
        <v>360</v>
      </c>
      <c r="K128" s="50">
        <v>360</v>
      </c>
      <c r="L128" s="69"/>
      <c r="M128" s="20"/>
      <c r="N128" s="20">
        <f t="shared" si="9"/>
        <v>0</v>
      </c>
      <c r="O128" s="404"/>
    </row>
    <row r="129" spans="1:15" s="179" customFormat="1" x14ac:dyDescent="0.25">
      <c r="A129" s="1066"/>
      <c r="B129" s="998"/>
      <c r="C129" s="374" t="s">
        <v>2423</v>
      </c>
      <c r="D129" s="374" t="s">
        <v>2424</v>
      </c>
      <c r="E129" s="20"/>
      <c r="F129" s="25">
        <v>400</v>
      </c>
      <c r="G129" s="69">
        <v>700</v>
      </c>
      <c r="H129" s="59"/>
      <c r="I129" s="69"/>
      <c r="J129" s="69">
        <v>420</v>
      </c>
      <c r="K129" s="50">
        <v>420</v>
      </c>
      <c r="L129" s="69"/>
      <c r="M129" s="20"/>
      <c r="N129" s="20">
        <f t="shared" si="9"/>
        <v>0</v>
      </c>
      <c r="O129" s="404"/>
    </row>
    <row r="130" spans="1:15" s="179" customFormat="1" x14ac:dyDescent="0.25">
      <c r="A130" s="1066">
        <v>9</v>
      </c>
      <c r="B130" s="998" t="s">
        <v>2425</v>
      </c>
      <c r="C130" s="374" t="s">
        <v>2426</v>
      </c>
      <c r="D130" s="374" t="s">
        <v>2427</v>
      </c>
      <c r="E130" s="20">
        <v>410</v>
      </c>
      <c r="F130" s="69">
        <v>630</v>
      </c>
      <c r="G130" s="69">
        <v>900</v>
      </c>
      <c r="H130" s="58">
        <v>1.3</v>
      </c>
      <c r="I130" s="69">
        <v>533</v>
      </c>
      <c r="J130" s="69">
        <v>630</v>
      </c>
      <c r="K130" s="50">
        <v>630</v>
      </c>
      <c r="L130" s="69"/>
      <c r="M130" s="20">
        <f t="shared" si="8"/>
        <v>18.198874296435271</v>
      </c>
      <c r="N130" s="20">
        <f t="shared" si="9"/>
        <v>0</v>
      </c>
      <c r="O130" s="404"/>
    </row>
    <row r="131" spans="1:15" s="300" customFormat="1" x14ac:dyDescent="0.25">
      <c r="A131" s="1066"/>
      <c r="B131" s="998"/>
      <c r="C131" s="406" t="s">
        <v>2427</v>
      </c>
      <c r="D131" s="406" t="s">
        <v>2428</v>
      </c>
      <c r="E131" s="50">
        <v>320</v>
      </c>
      <c r="F131" s="299">
        <v>350</v>
      </c>
      <c r="G131" s="299">
        <v>500</v>
      </c>
      <c r="H131" s="301">
        <v>1.1000000000000001</v>
      </c>
      <c r="I131" s="299">
        <v>352</v>
      </c>
      <c r="J131" s="69">
        <v>350</v>
      </c>
      <c r="K131" s="50">
        <v>300</v>
      </c>
      <c r="L131" s="69"/>
      <c r="M131" s="20">
        <f t="shared" si="8"/>
        <v>-14.772727272727273</v>
      </c>
      <c r="N131" s="20">
        <f t="shared" si="9"/>
        <v>-14.285714285714285</v>
      </c>
      <c r="O131" s="66" t="s">
        <v>263</v>
      </c>
    </row>
    <row r="132" spans="1:15" s="179" customFormat="1" x14ac:dyDescent="0.25">
      <c r="A132" s="404">
        <v>10</v>
      </c>
      <c r="B132" s="374" t="s">
        <v>2429</v>
      </c>
      <c r="C132" s="374" t="s">
        <v>2403</v>
      </c>
      <c r="D132" s="374" t="s">
        <v>2430</v>
      </c>
      <c r="E132" s="20">
        <v>330</v>
      </c>
      <c r="F132" s="25">
        <v>500</v>
      </c>
      <c r="G132" s="69">
        <v>1000</v>
      </c>
      <c r="H132" s="59">
        <v>1.2</v>
      </c>
      <c r="I132" s="69">
        <v>396</v>
      </c>
      <c r="J132" s="69">
        <v>600</v>
      </c>
      <c r="K132" s="50">
        <v>600</v>
      </c>
      <c r="L132" s="69"/>
      <c r="M132" s="20">
        <f t="shared" si="8"/>
        <v>51.515151515151516</v>
      </c>
      <c r="N132" s="20">
        <f t="shared" si="9"/>
        <v>0</v>
      </c>
      <c r="O132" s="404"/>
    </row>
    <row r="133" spans="1:15" s="179" customFormat="1" x14ac:dyDescent="0.25">
      <c r="A133" s="404">
        <v>11</v>
      </c>
      <c r="B133" s="374" t="s">
        <v>2431</v>
      </c>
      <c r="C133" s="374" t="s">
        <v>2426</v>
      </c>
      <c r="D133" s="374" t="s">
        <v>2432</v>
      </c>
      <c r="E133" s="20"/>
      <c r="F133" s="69">
        <v>630</v>
      </c>
      <c r="G133" s="69">
        <v>900</v>
      </c>
      <c r="H133" s="59"/>
      <c r="I133" s="69"/>
      <c r="J133" s="69">
        <v>630</v>
      </c>
      <c r="K133" s="50">
        <v>630</v>
      </c>
      <c r="L133" s="69"/>
      <c r="M133" s="20"/>
      <c r="N133" s="20">
        <f t="shared" si="9"/>
        <v>0</v>
      </c>
      <c r="O133" s="404"/>
    </row>
    <row r="134" spans="1:15" s="179" customFormat="1" x14ac:dyDescent="0.25">
      <c r="A134" s="404">
        <v>12</v>
      </c>
      <c r="B134" s="374" t="s">
        <v>1636</v>
      </c>
      <c r="C134" s="374" t="s">
        <v>2426</v>
      </c>
      <c r="D134" s="374" t="s">
        <v>2433</v>
      </c>
      <c r="E134" s="20"/>
      <c r="F134" s="69">
        <v>280</v>
      </c>
      <c r="G134" s="69">
        <v>400</v>
      </c>
      <c r="H134" s="59"/>
      <c r="I134" s="69"/>
      <c r="J134" s="69">
        <v>280</v>
      </c>
      <c r="K134" s="50">
        <v>280</v>
      </c>
      <c r="L134" s="69"/>
      <c r="M134" s="20"/>
      <c r="N134" s="20">
        <f t="shared" si="9"/>
        <v>0</v>
      </c>
      <c r="O134" s="404"/>
    </row>
    <row r="135" spans="1:15" s="179" customFormat="1" x14ac:dyDescent="0.25">
      <c r="A135" s="404">
        <v>13</v>
      </c>
      <c r="B135" s="374" t="s">
        <v>2434</v>
      </c>
      <c r="C135" s="374"/>
      <c r="D135" s="374"/>
      <c r="E135" s="20">
        <v>220</v>
      </c>
      <c r="F135" s="69">
        <v>490</v>
      </c>
      <c r="G135" s="69">
        <v>700</v>
      </c>
      <c r="H135" s="59">
        <v>1.2</v>
      </c>
      <c r="I135" s="69">
        <v>264</v>
      </c>
      <c r="J135" s="69">
        <v>490</v>
      </c>
      <c r="K135" s="50">
        <v>490</v>
      </c>
      <c r="L135" s="69"/>
      <c r="M135" s="20">
        <f t="shared" si="8"/>
        <v>85.606060606060609</v>
      </c>
      <c r="N135" s="20">
        <f t="shared" si="9"/>
        <v>0</v>
      </c>
      <c r="O135" s="404"/>
    </row>
    <row r="136" spans="1:15" s="179" customFormat="1" x14ac:dyDescent="0.25">
      <c r="A136" s="1066">
        <v>14</v>
      </c>
      <c r="B136" s="998" t="s">
        <v>2435</v>
      </c>
      <c r="C136" s="374" t="s">
        <v>2403</v>
      </c>
      <c r="D136" s="374" t="s">
        <v>2436</v>
      </c>
      <c r="E136" s="20">
        <v>370</v>
      </c>
      <c r="F136" s="69">
        <v>700</v>
      </c>
      <c r="G136" s="69">
        <v>1000</v>
      </c>
      <c r="H136" s="59">
        <v>1.2</v>
      </c>
      <c r="I136" s="69">
        <v>444</v>
      </c>
      <c r="J136" s="69">
        <v>700</v>
      </c>
      <c r="K136" s="50">
        <v>700</v>
      </c>
      <c r="L136" s="69"/>
      <c r="M136" s="20">
        <f t="shared" si="8"/>
        <v>57.657657657657658</v>
      </c>
      <c r="N136" s="20">
        <f t="shared" si="9"/>
        <v>0</v>
      </c>
      <c r="O136" s="404"/>
    </row>
    <row r="137" spans="1:15" s="179" customFormat="1" x14ac:dyDescent="0.25">
      <c r="A137" s="1066"/>
      <c r="B137" s="998"/>
      <c r="C137" s="374" t="s">
        <v>2436</v>
      </c>
      <c r="D137" s="374" t="s">
        <v>2437</v>
      </c>
      <c r="E137" s="20">
        <v>150</v>
      </c>
      <c r="F137" s="25">
        <v>350</v>
      </c>
      <c r="G137" s="69">
        <v>600</v>
      </c>
      <c r="H137" s="59">
        <v>1.7</v>
      </c>
      <c r="I137" s="69">
        <v>255</v>
      </c>
      <c r="J137" s="69">
        <v>360</v>
      </c>
      <c r="K137" s="50">
        <v>360</v>
      </c>
      <c r="L137" s="69"/>
      <c r="M137" s="20">
        <f t="shared" si="8"/>
        <v>41.17647058823529</v>
      </c>
      <c r="N137" s="20">
        <f t="shared" si="9"/>
        <v>0</v>
      </c>
      <c r="O137" s="404"/>
    </row>
    <row r="138" spans="1:15" s="179" customFormat="1" x14ac:dyDescent="0.25">
      <c r="A138" s="1066"/>
      <c r="B138" s="998"/>
      <c r="C138" s="374" t="s">
        <v>2437</v>
      </c>
      <c r="D138" s="374" t="s">
        <v>2438</v>
      </c>
      <c r="E138" s="20">
        <v>150</v>
      </c>
      <c r="F138" s="25">
        <v>250</v>
      </c>
      <c r="G138" s="69">
        <v>500</v>
      </c>
      <c r="H138" s="59">
        <v>1.7</v>
      </c>
      <c r="I138" s="69">
        <v>255</v>
      </c>
      <c r="J138" s="69">
        <v>300</v>
      </c>
      <c r="K138" s="50">
        <v>300</v>
      </c>
      <c r="L138" s="69"/>
      <c r="M138" s="20">
        <f t="shared" si="8"/>
        <v>17.647058823529413</v>
      </c>
      <c r="N138" s="20">
        <f t="shared" si="9"/>
        <v>0</v>
      </c>
      <c r="O138" s="404"/>
    </row>
    <row r="139" spans="1:15" s="300" customFormat="1" x14ac:dyDescent="0.25">
      <c r="A139" s="76">
        <v>15</v>
      </c>
      <c r="B139" s="1015" t="s">
        <v>2439</v>
      </c>
      <c r="C139" s="1015"/>
      <c r="D139" s="1015"/>
      <c r="E139" s="50">
        <v>140</v>
      </c>
      <c r="F139" s="299">
        <v>280</v>
      </c>
      <c r="G139" s="299">
        <v>400</v>
      </c>
      <c r="H139" s="298">
        <v>1.8</v>
      </c>
      <c r="I139" s="299">
        <v>252</v>
      </c>
      <c r="J139" s="69">
        <v>280</v>
      </c>
      <c r="K139" s="50">
        <v>260</v>
      </c>
      <c r="L139" s="69"/>
      <c r="M139" s="20">
        <f t="shared" si="8"/>
        <v>3.1746031746031744</v>
      </c>
      <c r="N139" s="20">
        <f t="shared" si="9"/>
        <v>-7.1428571428571423</v>
      </c>
      <c r="O139" s="66" t="s">
        <v>263</v>
      </c>
    </row>
    <row r="140" spans="1:15" s="300" customFormat="1" x14ac:dyDescent="0.25">
      <c r="A140" s="76">
        <v>16</v>
      </c>
      <c r="B140" s="1015" t="s">
        <v>45</v>
      </c>
      <c r="C140" s="1015"/>
      <c r="D140" s="1015"/>
      <c r="E140" s="50">
        <v>100</v>
      </c>
      <c r="F140" s="50">
        <v>150</v>
      </c>
      <c r="G140" s="299">
        <v>300</v>
      </c>
      <c r="H140" s="298">
        <v>1.5</v>
      </c>
      <c r="I140" s="299">
        <v>150</v>
      </c>
      <c r="J140" s="69">
        <v>180</v>
      </c>
      <c r="K140" s="50">
        <v>140</v>
      </c>
      <c r="L140" s="69"/>
      <c r="M140" s="20">
        <f t="shared" si="8"/>
        <v>-6.666666666666667</v>
      </c>
      <c r="N140" s="20">
        <f t="shared" si="9"/>
        <v>-22.222222222222221</v>
      </c>
      <c r="O140" s="66" t="s">
        <v>263</v>
      </c>
    </row>
    <row r="141" spans="1:15" s="179" customFormat="1" x14ac:dyDescent="0.25">
      <c r="A141" s="380" t="s">
        <v>2440</v>
      </c>
      <c r="B141" s="44" t="s">
        <v>2441</v>
      </c>
      <c r="C141" s="44"/>
      <c r="D141" s="44"/>
      <c r="E141" s="295"/>
      <c r="F141" s="69"/>
      <c r="G141" s="69"/>
      <c r="H141" s="302"/>
      <c r="I141" s="69"/>
      <c r="J141" s="69"/>
      <c r="K141" s="50"/>
      <c r="L141" s="69"/>
      <c r="M141" s="20"/>
      <c r="N141" s="20"/>
      <c r="O141" s="404"/>
    </row>
    <row r="142" spans="1:15" s="179" customFormat="1" x14ac:dyDescent="0.25">
      <c r="A142" s="1063">
        <v>1</v>
      </c>
      <c r="B142" s="1064" t="s">
        <v>9</v>
      </c>
      <c r="C142" s="405" t="s">
        <v>2384</v>
      </c>
      <c r="D142" s="405" t="s">
        <v>2442</v>
      </c>
      <c r="E142" s="22">
        <v>400</v>
      </c>
      <c r="F142" s="25">
        <v>1000</v>
      </c>
      <c r="G142" s="69">
        <v>2100</v>
      </c>
      <c r="H142" s="302">
        <v>6.7</v>
      </c>
      <c r="I142" s="69">
        <v>2680</v>
      </c>
      <c r="J142" s="69">
        <v>1260</v>
      </c>
      <c r="K142" s="69">
        <v>1260</v>
      </c>
      <c r="L142" s="69"/>
      <c r="M142" s="20">
        <f t="shared" si="8"/>
        <v>-52.985074626865668</v>
      </c>
      <c r="N142" s="20">
        <f t="shared" si="9"/>
        <v>0</v>
      </c>
      <c r="O142" s="66" t="s">
        <v>263</v>
      </c>
    </row>
    <row r="143" spans="1:15" s="179" customFormat="1" x14ac:dyDescent="0.25">
      <c r="A143" s="1063"/>
      <c r="B143" s="1064"/>
      <c r="C143" s="405" t="s">
        <v>2442</v>
      </c>
      <c r="D143" s="405" t="s">
        <v>2443</v>
      </c>
      <c r="E143" s="22">
        <v>200</v>
      </c>
      <c r="F143" s="25">
        <v>800</v>
      </c>
      <c r="G143" s="69">
        <v>1300</v>
      </c>
      <c r="H143" s="302">
        <v>3.7</v>
      </c>
      <c r="I143" s="69">
        <v>740</v>
      </c>
      <c r="J143" s="69">
        <v>800</v>
      </c>
      <c r="K143" s="299">
        <v>740</v>
      </c>
      <c r="L143" s="69"/>
      <c r="M143" s="20">
        <f t="shared" si="8"/>
        <v>0</v>
      </c>
      <c r="N143" s="20">
        <f t="shared" si="9"/>
        <v>-7.5</v>
      </c>
      <c r="O143" s="66" t="s">
        <v>263</v>
      </c>
    </row>
    <row r="144" spans="1:15" s="179" customFormat="1" x14ac:dyDescent="0.25">
      <c r="A144" s="1063">
        <v>2</v>
      </c>
      <c r="B144" s="1064" t="s">
        <v>2444</v>
      </c>
      <c r="C144" s="405" t="s">
        <v>506</v>
      </c>
      <c r="D144" s="405" t="s">
        <v>1471</v>
      </c>
      <c r="E144" s="22">
        <v>150</v>
      </c>
      <c r="F144" s="69">
        <v>700</v>
      </c>
      <c r="G144" s="303">
        <v>1000</v>
      </c>
      <c r="H144" s="304">
        <v>2.2999999999999998</v>
      </c>
      <c r="I144" s="69">
        <v>345</v>
      </c>
      <c r="J144" s="69">
        <v>700</v>
      </c>
      <c r="K144" s="69">
        <v>700</v>
      </c>
      <c r="L144" s="69"/>
      <c r="M144" s="20">
        <f t="shared" si="8"/>
        <v>102.89855072463767</v>
      </c>
      <c r="N144" s="20">
        <f t="shared" si="9"/>
        <v>0</v>
      </c>
      <c r="O144" s="66" t="s">
        <v>263</v>
      </c>
    </row>
    <row r="145" spans="1:15" s="179" customFormat="1" x14ac:dyDescent="0.25">
      <c r="A145" s="1063"/>
      <c r="B145" s="1064"/>
      <c r="C145" s="405" t="s">
        <v>1471</v>
      </c>
      <c r="D145" s="405" t="s">
        <v>2445</v>
      </c>
      <c r="E145" s="22">
        <v>120</v>
      </c>
      <c r="F145" s="69">
        <v>530</v>
      </c>
      <c r="G145" s="303">
        <v>750</v>
      </c>
      <c r="H145" s="304">
        <v>2.2000000000000002</v>
      </c>
      <c r="I145" s="69">
        <v>264</v>
      </c>
      <c r="J145" s="69">
        <v>530</v>
      </c>
      <c r="K145" s="69">
        <v>530</v>
      </c>
      <c r="L145" s="69"/>
      <c r="M145" s="20">
        <f t="shared" si="8"/>
        <v>100.75757575757575</v>
      </c>
      <c r="N145" s="20">
        <f t="shared" si="9"/>
        <v>0</v>
      </c>
      <c r="O145" s="66" t="s">
        <v>263</v>
      </c>
    </row>
    <row r="146" spans="1:15" s="179" customFormat="1" x14ac:dyDescent="0.25">
      <c r="A146" s="305">
        <v>3</v>
      </c>
      <c r="B146" s="1065" t="s">
        <v>2446</v>
      </c>
      <c r="C146" s="1065"/>
      <c r="D146" s="1065"/>
      <c r="E146" s="22">
        <v>140</v>
      </c>
      <c r="F146" s="69">
        <v>280</v>
      </c>
      <c r="G146" s="303">
        <v>340</v>
      </c>
      <c r="H146" s="304">
        <v>1.9</v>
      </c>
      <c r="I146" s="69">
        <v>266</v>
      </c>
      <c r="J146" s="69">
        <v>280</v>
      </c>
      <c r="K146" s="50">
        <v>150</v>
      </c>
      <c r="L146" s="69"/>
      <c r="M146" s="20">
        <f t="shared" si="8"/>
        <v>-43.609022556390975</v>
      </c>
      <c r="N146" s="20">
        <f t="shared" si="9"/>
        <v>-46.428571428571431</v>
      </c>
      <c r="O146" s="66" t="s">
        <v>263</v>
      </c>
    </row>
    <row r="147" spans="1:15" s="179" customFormat="1" x14ac:dyDescent="0.25">
      <c r="A147" s="305">
        <v>4</v>
      </c>
      <c r="B147" s="1065" t="s">
        <v>2447</v>
      </c>
      <c r="C147" s="1065"/>
      <c r="D147" s="1065"/>
      <c r="E147" s="20">
        <v>80</v>
      </c>
      <c r="F147" s="69">
        <v>400</v>
      </c>
      <c r="G147" s="303">
        <v>550</v>
      </c>
      <c r="H147" s="304">
        <v>2.6</v>
      </c>
      <c r="I147" s="69">
        <v>208</v>
      </c>
      <c r="J147" s="69">
        <v>400</v>
      </c>
      <c r="K147" s="50">
        <v>150</v>
      </c>
      <c r="L147" s="69"/>
      <c r="M147" s="20">
        <f t="shared" si="8"/>
        <v>-27.884615384615387</v>
      </c>
      <c r="N147" s="20">
        <f t="shared" si="9"/>
        <v>-62.5</v>
      </c>
      <c r="O147" s="66" t="s">
        <v>263</v>
      </c>
    </row>
    <row r="148" spans="1:15" s="179" customFormat="1" x14ac:dyDescent="0.25">
      <c r="A148" s="305">
        <v>5</v>
      </c>
      <c r="B148" s="1065" t="s">
        <v>2448</v>
      </c>
      <c r="C148" s="1065"/>
      <c r="D148" s="1065"/>
      <c r="E148" s="20"/>
      <c r="F148" s="69">
        <v>220</v>
      </c>
      <c r="G148" s="303">
        <v>320</v>
      </c>
      <c r="H148" s="304"/>
      <c r="I148" s="69"/>
      <c r="J148" s="69">
        <v>220</v>
      </c>
      <c r="K148" s="50">
        <v>100</v>
      </c>
      <c r="L148" s="69"/>
      <c r="M148" s="20"/>
      <c r="N148" s="20">
        <f t="shared" si="9"/>
        <v>-54.54545454545454</v>
      </c>
      <c r="O148" s="66" t="s">
        <v>263</v>
      </c>
    </row>
    <row r="149" spans="1:15" s="179" customFormat="1" x14ac:dyDescent="0.25">
      <c r="A149" s="305">
        <v>6</v>
      </c>
      <c r="B149" s="1065" t="s">
        <v>2449</v>
      </c>
      <c r="C149" s="1065"/>
      <c r="D149" s="1065"/>
      <c r="E149" s="20"/>
      <c r="F149" s="69">
        <v>250</v>
      </c>
      <c r="G149" s="303">
        <v>350</v>
      </c>
      <c r="H149" s="304"/>
      <c r="I149" s="69"/>
      <c r="J149" s="69">
        <v>250</v>
      </c>
      <c r="K149" s="50">
        <v>100</v>
      </c>
      <c r="L149" s="69"/>
      <c r="M149" s="20"/>
      <c r="N149" s="20">
        <f t="shared" si="9"/>
        <v>-60</v>
      </c>
      <c r="O149" s="66" t="s">
        <v>263</v>
      </c>
    </row>
    <row r="150" spans="1:15" s="179" customFormat="1" x14ac:dyDescent="0.25">
      <c r="A150" s="305">
        <v>7</v>
      </c>
      <c r="B150" s="1065" t="s">
        <v>45</v>
      </c>
      <c r="C150" s="1065"/>
      <c r="D150" s="1065"/>
      <c r="E150" s="20">
        <v>70</v>
      </c>
      <c r="F150" s="69">
        <v>140</v>
      </c>
      <c r="G150" s="303">
        <v>170</v>
      </c>
      <c r="H150" s="304">
        <v>3</v>
      </c>
      <c r="I150" s="69">
        <v>210</v>
      </c>
      <c r="J150" s="69">
        <v>140</v>
      </c>
      <c r="K150" s="50">
        <v>80</v>
      </c>
      <c r="L150" s="69"/>
      <c r="M150" s="20">
        <f t="shared" si="8"/>
        <v>-61.904761904761905</v>
      </c>
      <c r="N150" s="20">
        <f t="shared" si="9"/>
        <v>-42.857142857142854</v>
      </c>
      <c r="O150" s="66" t="s">
        <v>263</v>
      </c>
    </row>
    <row r="151" spans="1:15" s="179" customFormat="1" x14ac:dyDescent="0.25">
      <c r="A151" s="380" t="s">
        <v>2450</v>
      </c>
      <c r="B151" s="44" t="s">
        <v>2451</v>
      </c>
      <c r="C151" s="44"/>
      <c r="D151" s="44"/>
      <c r="E151" s="295"/>
      <c r="F151" s="69"/>
      <c r="G151" s="69"/>
      <c r="H151" s="302"/>
      <c r="I151" s="69"/>
      <c r="J151" s="69"/>
      <c r="K151" s="50"/>
      <c r="L151" s="69"/>
      <c r="M151" s="20"/>
      <c r="N151" s="20"/>
      <c r="O151" s="404"/>
    </row>
    <row r="152" spans="1:15" s="179" customFormat="1" x14ac:dyDescent="0.25">
      <c r="A152" s="999">
        <v>1</v>
      </c>
      <c r="B152" s="998" t="s">
        <v>2452</v>
      </c>
      <c r="C152" s="374" t="s">
        <v>2453</v>
      </c>
      <c r="D152" s="374" t="s">
        <v>2454</v>
      </c>
      <c r="E152" s="22">
        <v>150</v>
      </c>
      <c r="F152" s="69">
        <v>180</v>
      </c>
      <c r="G152" s="69">
        <v>200</v>
      </c>
      <c r="H152" s="306">
        <v>1.3</v>
      </c>
      <c r="I152" s="69">
        <v>195</v>
      </c>
      <c r="J152" s="69">
        <v>180</v>
      </c>
      <c r="K152" s="50">
        <v>180</v>
      </c>
      <c r="L152" s="69"/>
      <c r="M152" s="20">
        <f t="shared" si="8"/>
        <v>-7.6923076923076925</v>
      </c>
      <c r="N152" s="20">
        <f t="shared" si="9"/>
        <v>0</v>
      </c>
      <c r="O152" s="404"/>
    </row>
    <row r="153" spans="1:15" s="179" customFormat="1" x14ac:dyDescent="0.25">
      <c r="A153" s="999"/>
      <c r="B153" s="998"/>
      <c r="C153" s="374" t="s">
        <v>2454</v>
      </c>
      <c r="D153" s="374" t="s">
        <v>2455</v>
      </c>
      <c r="E153" s="22">
        <v>120</v>
      </c>
      <c r="F153" s="69">
        <v>300</v>
      </c>
      <c r="G153" s="69">
        <v>400</v>
      </c>
      <c r="H153" s="306">
        <v>1.5</v>
      </c>
      <c r="I153" s="69">
        <v>180</v>
      </c>
      <c r="J153" s="69">
        <v>300</v>
      </c>
      <c r="K153" s="50">
        <v>300</v>
      </c>
      <c r="L153" s="69"/>
      <c r="M153" s="20">
        <f t="shared" si="8"/>
        <v>66.666666666666657</v>
      </c>
      <c r="N153" s="20">
        <f t="shared" si="9"/>
        <v>0</v>
      </c>
      <c r="O153" s="404"/>
    </row>
    <row r="154" spans="1:15" s="179" customFormat="1" x14ac:dyDescent="0.25">
      <c r="A154" s="999"/>
      <c r="B154" s="998"/>
      <c r="C154" s="374" t="s">
        <v>2455</v>
      </c>
      <c r="D154" s="374" t="s">
        <v>2456</v>
      </c>
      <c r="E154" s="22">
        <v>280</v>
      </c>
      <c r="F154" s="69">
        <v>420</v>
      </c>
      <c r="G154" s="69">
        <v>600</v>
      </c>
      <c r="H154" s="306">
        <v>1.8</v>
      </c>
      <c r="I154" s="69">
        <v>504</v>
      </c>
      <c r="J154" s="69">
        <v>420</v>
      </c>
      <c r="K154" s="50">
        <v>420</v>
      </c>
      <c r="L154" s="69"/>
      <c r="M154" s="20">
        <f t="shared" si="8"/>
        <v>-16.666666666666664</v>
      </c>
      <c r="N154" s="20">
        <f t="shared" si="9"/>
        <v>0</v>
      </c>
      <c r="O154" s="404"/>
    </row>
    <row r="155" spans="1:15" s="179" customFormat="1" x14ac:dyDescent="0.25">
      <c r="A155" s="999"/>
      <c r="B155" s="998"/>
      <c r="C155" s="374" t="s">
        <v>2456</v>
      </c>
      <c r="D155" s="374" t="s">
        <v>2457</v>
      </c>
      <c r="E155" s="22">
        <v>190</v>
      </c>
      <c r="F155" s="69">
        <v>380</v>
      </c>
      <c r="G155" s="69">
        <v>500</v>
      </c>
      <c r="H155" s="306">
        <v>1.5</v>
      </c>
      <c r="I155" s="69">
        <v>285</v>
      </c>
      <c r="J155" s="69">
        <v>380</v>
      </c>
      <c r="K155" s="50">
        <v>380</v>
      </c>
      <c r="L155" s="69"/>
      <c r="M155" s="20">
        <f t="shared" si="8"/>
        <v>33.333333333333329</v>
      </c>
      <c r="N155" s="20">
        <f t="shared" si="9"/>
        <v>0</v>
      </c>
      <c r="O155" s="404"/>
    </row>
    <row r="156" spans="1:15" s="179" customFormat="1" x14ac:dyDescent="0.25">
      <c r="A156" s="999">
        <v>2</v>
      </c>
      <c r="B156" s="998" t="s">
        <v>2265</v>
      </c>
      <c r="C156" s="374" t="s">
        <v>2458</v>
      </c>
      <c r="D156" s="374" t="s">
        <v>2459</v>
      </c>
      <c r="E156" s="22">
        <v>170</v>
      </c>
      <c r="F156" s="69">
        <v>306</v>
      </c>
      <c r="G156" s="69">
        <v>400</v>
      </c>
      <c r="H156" s="302">
        <v>1.2</v>
      </c>
      <c r="I156" s="69">
        <v>204</v>
      </c>
      <c r="J156" s="69">
        <v>310</v>
      </c>
      <c r="K156" s="50">
        <v>310</v>
      </c>
      <c r="L156" s="69"/>
      <c r="M156" s="20">
        <f t="shared" si="8"/>
        <v>51.960784313725497</v>
      </c>
      <c r="N156" s="20">
        <f t="shared" si="9"/>
        <v>0</v>
      </c>
      <c r="O156" s="404"/>
    </row>
    <row r="157" spans="1:15" s="300" customFormat="1" x14ac:dyDescent="0.25">
      <c r="A157" s="999"/>
      <c r="B157" s="998"/>
      <c r="C157" s="406" t="s">
        <v>2459</v>
      </c>
      <c r="D157" s="406" t="s">
        <v>2460</v>
      </c>
      <c r="E157" s="49">
        <v>170</v>
      </c>
      <c r="F157" s="299">
        <v>700</v>
      </c>
      <c r="G157" s="299">
        <v>1000</v>
      </c>
      <c r="H157" s="307">
        <v>1.2</v>
      </c>
      <c r="I157" s="299">
        <v>204</v>
      </c>
      <c r="J157" s="69">
        <v>700</v>
      </c>
      <c r="K157" s="50">
        <v>500</v>
      </c>
      <c r="L157" s="69"/>
      <c r="M157" s="20">
        <f t="shared" si="8"/>
        <v>145.09803921568627</v>
      </c>
      <c r="N157" s="20">
        <f t="shared" si="9"/>
        <v>-28.571428571428569</v>
      </c>
      <c r="O157" s="66" t="s">
        <v>263</v>
      </c>
    </row>
    <row r="158" spans="1:15" s="179" customFormat="1" x14ac:dyDescent="0.25">
      <c r="A158" s="999"/>
      <c r="B158" s="998"/>
      <c r="C158" s="374" t="s">
        <v>2461</v>
      </c>
      <c r="D158" s="374" t="s">
        <v>2462</v>
      </c>
      <c r="E158" s="22">
        <v>140</v>
      </c>
      <c r="F158" s="69">
        <v>280</v>
      </c>
      <c r="G158" s="69">
        <v>300</v>
      </c>
      <c r="H158" s="306">
        <v>1.6</v>
      </c>
      <c r="I158" s="69">
        <v>224</v>
      </c>
      <c r="J158" s="69">
        <v>280</v>
      </c>
      <c r="K158" s="50">
        <v>280</v>
      </c>
      <c r="L158" s="69"/>
      <c r="M158" s="20">
        <f t="shared" si="8"/>
        <v>25</v>
      </c>
      <c r="N158" s="20">
        <f t="shared" si="9"/>
        <v>0</v>
      </c>
      <c r="O158" s="404"/>
    </row>
    <row r="159" spans="1:15" s="300" customFormat="1" x14ac:dyDescent="0.25">
      <c r="A159" s="999"/>
      <c r="B159" s="998"/>
      <c r="C159" s="406" t="s">
        <v>2460</v>
      </c>
      <c r="D159" s="406" t="s">
        <v>2463</v>
      </c>
      <c r="E159" s="49">
        <v>130</v>
      </c>
      <c r="F159" s="299">
        <v>280</v>
      </c>
      <c r="G159" s="299">
        <v>400</v>
      </c>
      <c r="H159" s="308">
        <v>2.5</v>
      </c>
      <c r="I159" s="299">
        <v>325</v>
      </c>
      <c r="J159" s="69">
        <v>280</v>
      </c>
      <c r="K159" s="50">
        <v>260</v>
      </c>
      <c r="L159" s="69"/>
      <c r="M159" s="20">
        <f t="shared" si="8"/>
        <v>-20</v>
      </c>
      <c r="N159" s="20">
        <f t="shared" si="9"/>
        <v>-7.1428571428571423</v>
      </c>
      <c r="O159" s="66" t="s">
        <v>263</v>
      </c>
    </row>
    <row r="160" spans="1:15" s="179" customFormat="1" x14ac:dyDescent="0.25">
      <c r="A160" s="999"/>
      <c r="B160" s="998"/>
      <c r="C160" s="374" t="s">
        <v>2463</v>
      </c>
      <c r="D160" s="374" t="s">
        <v>2464</v>
      </c>
      <c r="E160" s="22">
        <v>100</v>
      </c>
      <c r="F160" s="69">
        <v>200</v>
      </c>
      <c r="G160" s="69">
        <v>200</v>
      </c>
      <c r="H160" s="306">
        <v>2.6</v>
      </c>
      <c r="I160" s="69">
        <v>260</v>
      </c>
      <c r="J160" s="69">
        <v>200</v>
      </c>
      <c r="K160" s="50">
        <v>200</v>
      </c>
      <c r="L160" s="69"/>
      <c r="M160" s="20">
        <f t="shared" si="8"/>
        <v>-23.076923076923077</v>
      </c>
      <c r="N160" s="20">
        <f t="shared" si="9"/>
        <v>0</v>
      </c>
      <c r="O160" s="404"/>
    </row>
    <row r="161" spans="1:15" s="179" customFormat="1" x14ac:dyDescent="0.25">
      <c r="A161" s="999">
        <v>3</v>
      </c>
      <c r="B161" s="998" t="s">
        <v>2465</v>
      </c>
      <c r="C161" s="374" t="s">
        <v>2466</v>
      </c>
      <c r="D161" s="374" t="s">
        <v>2467</v>
      </c>
      <c r="E161" s="22">
        <v>90</v>
      </c>
      <c r="F161" s="69">
        <v>270</v>
      </c>
      <c r="G161" s="69">
        <v>300</v>
      </c>
      <c r="H161" s="302">
        <v>1.3</v>
      </c>
      <c r="I161" s="69">
        <v>117</v>
      </c>
      <c r="J161" s="69">
        <v>270</v>
      </c>
      <c r="K161" s="50">
        <v>270</v>
      </c>
      <c r="L161" s="69"/>
      <c r="M161" s="20">
        <f t="shared" si="8"/>
        <v>130.76923076923077</v>
      </c>
      <c r="N161" s="20">
        <f t="shared" si="9"/>
        <v>0</v>
      </c>
      <c r="O161" s="404"/>
    </row>
    <row r="162" spans="1:15" s="179" customFormat="1" x14ac:dyDescent="0.25">
      <c r="A162" s="999"/>
      <c r="B162" s="998"/>
      <c r="C162" s="374" t="s">
        <v>2467</v>
      </c>
      <c r="D162" s="374" t="s">
        <v>22</v>
      </c>
      <c r="E162" s="22">
        <v>80</v>
      </c>
      <c r="F162" s="69">
        <v>160</v>
      </c>
      <c r="G162" s="69">
        <v>200</v>
      </c>
      <c r="H162" s="302">
        <v>1.5</v>
      </c>
      <c r="I162" s="69">
        <v>120</v>
      </c>
      <c r="J162" s="69">
        <v>160</v>
      </c>
      <c r="K162" s="50">
        <v>160</v>
      </c>
      <c r="L162" s="69"/>
      <c r="M162" s="20">
        <f t="shared" si="8"/>
        <v>33.333333333333329</v>
      </c>
      <c r="N162" s="20">
        <f t="shared" si="9"/>
        <v>0</v>
      </c>
      <c r="O162" s="404"/>
    </row>
    <row r="163" spans="1:15" s="179" customFormat="1" x14ac:dyDescent="0.25">
      <c r="A163" s="370">
        <v>4</v>
      </c>
      <c r="B163" s="374" t="s">
        <v>45</v>
      </c>
      <c r="C163" s="374"/>
      <c r="D163" s="374"/>
      <c r="E163" s="22">
        <v>50</v>
      </c>
      <c r="F163" s="69">
        <v>100</v>
      </c>
      <c r="G163" s="69">
        <v>140</v>
      </c>
      <c r="H163" s="58">
        <v>1.2</v>
      </c>
      <c r="I163" s="69">
        <v>60</v>
      </c>
      <c r="J163" s="69">
        <v>100</v>
      </c>
      <c r="K163" s="50">
        <v>100</v>
      </c>
      <c r="L163" s="69"/>
      <c r="M163" s="20">
        <f t="shared" si="8"/>
        <v>66.666666666666657</v>
      </c>
      <c r="N163" s="20">
        <f t="shared" si="9"/>
        <v>0</v>
      </c>
      <c r="O163" s="404"/>
    </row>
    <row r="164" spans="1:15" s="179" customFormat="1" x14ac:dyDescent="0.25">
      <c r="A164" s="370">
        <v>5</v>
      </c>
      <c r="B164" s="374" t="s">
        <v>2468</v>
      </c>
      <c r="C164" s="374"/>
      <c r="D164" s="374"/>
      <c r="E164" s="22">
        <v>80</v>
      </c>
      <c r="F164" s="69">
        <v>160</v>
      </c>
      <c r="G164" s="69">
        <v>200</v>
      </c>
      <c r="H164" s="58">
        <v>1</v>
      </c>
      <c r="I164" s="69">
        <v>80</v>
      </c>
      <c r="J164" s="69">
        <v>160</v>
      </c>
      <c r="K164" s="50">
        <v>160</v>
      </c>
      <c r="L164" s="69"/>
      <c r="M164" s="20">
        <f t="shared" si="8"/>
        <v>100</v>
      </c>
      <c r="N164" s="20">
        <f t="shared" si="9"/>
        <v>0</v>
      </c>
      <c r="O164" s="404"/>
    </row>
    <row r="165" spans="1:15" s="300" customFormat="1" x14ac:dyDescent="0.25">
      <c r="A165" s="48">
        <v>6</v>
      </c>
      <c r="B165" s="1015" t="s">
        <v>2469</v>
      </c>
      <c r="C165" s="1015"/>
      <c r="D165" s="1015"/>
      <c r="E165" s="49">
        <v>60</v>
      </c>
      <c r="F165" s="299">
        <v>140</v>
      </c>
      <c r="G165" s="299">
        <v>200</v>
      </c>
      <c r="H165" s="301">
        <v>1.1000000000000001</v>
      </c>
      <c r="I165" s="299">
        <v>66</v>
      </c>
      <c r="J165" s="69">
        <v>140</v>
      </c>
      <c r="K165" s="50">
        <v>120</v>
      </c>
      <c r="L165" s="69"/>
      <c r="M165" s="20">
        <f t="shared" si="8"/>
        <v>81.818181818181827</v>
      </c>
      <c r="N165" s="20">
        <f t="shared" si="9"/>
        <v>-14.285714285714285</v>
      </c>
      <c r="O165" s="66" t="s">
        <v>263</v>
      </c>
    </row>
    <row r="166" spans="1:15" s="179" customFormat="1" x14ac:dyDescent="0.25">
      <c r="A166" s="380" t="s">
        <v>2470</v>
      </c>
      <c r="B166" s="44" t="s">
        <v>2471</v>
      </c>
      <c r="C166" s="44"/>
      <c r="D166" s="44"/>
      <c r="E166" s="295"/>
      <c r="F166" s="295"/>
      <c r="G166" s="309"/>
      <c r="H166" s="296"/>
      <c r="I166" s="69"/>
      <c r="J166" s="69"/>
      <c r="K166" s="50"/>
      <c r="L166" s="69"/>
      <c r="M166" s="20"/>
      <c r="N166" s="20"/>
      <c r="O166" s="297"/>
    </row>
    <row r="167" spans="1:15" s="300" customFormat="1" ht="47.25" x14ac:dyDescent="0.25">
      <c r="A167" s="999">
        <v>1</v>
      </c>
      <c r="B167" s="998" t="s">
        <v>2472</v>
      </c>
      <c r="C167" s="406" t="s">
        <v>2473</v>
      </c>
      <c r="D167" s="406" t="s">
        <v>2474</v>
      </c>
      <c r="E167" s="49">
        <v>280</v>
      </c>
      <c r="F167" s="77">
        <v>500</v>
      </c>
      <c r="G167" s="310">
        <v>1600</v>
      </c>
      <c r="H167" s="301">
        <v>2</v>
      </c>
      <c r="I167" s="299">
        <v>560</v>
      </c>
      <c r="J167" s="69">
        <v>960</v>
      </c>
      <c r="K167" s="50">
        <v>700</v>
      </c>
      <c r="L167" s="69"/>
      <c r="M167" s="20">
        <f t="shared" si="8"/>
        <v>25</v>
      </c>
      <c r="N167" s="20">
        <f t="shared" si="9"/>
        <v>-27.083333333333332</v>
      </c>
      <c r="O167" s="311" t="s">
        <v>2475</v>
      </c>
    </row>
    <row r="168" spans="1:15" s="179" customFormat="1" x14ac:dyDescent="0.25">
      <c r="A168" s="999"/>
      <c r="B168" s="998"/>
      <c r="C168" s="374" t="s">
        <v>2474</v>
      </c>
      <c r="D168" s="374" t="s">
        <v>2476</v>
      </c>
      <c r="E168" s="22">
        <v>340</v>
      </c>
      <c r="F168" s="25">
        <v>600</v>
      </c>
      <c r="G168" s="303">
        <v>1600</v>
      </c>
      <c r="H168" s="58">
        <v>1.8</v>
      </c>
      <c r="I168" s="69">
        <v>612</v>
      </c>
      <c r="J168" s="69">
        <v>960</v>
      </c>
      <c r="K168" s="50">
        <v>960</v>
      </c>
      <c r="L168" s="69"/>
      <c r="M168" s="20">
        <f t="shared" si="8"/>
        <v>56.862745098039213</v>
      </c>
      <c r="N168" s="20">
        <f t="shared" si="9"/>
        <v>0</v>
      </c>
      <c r="O168" s="311" t="s">
        <v>2477</v>
      </c>
    </row>
    <row r="169" spans="1:15" s="179" customFormat="1" x14ac:dyDescent="0.25">
      <c r="A169" s="999"/>
      <c r="B169" s="998"/>
      <c r="C169" s="374" t="s">
        <v>2476</v>
      </c>
      <c r="D169" s="374" t="s">
        <v>2478</v>
      </c>
      <c r="E169" s="22">
        <v>600</v>
      </c>
      <c r="F169" s="25">
        <v>800</v>
      </c>
      <c r="G169" s="303">
        <v>2200</v>
      </c>
      <c r="H169" s="58">
        <v>2</v>
      </c>
      <c r="I169" s="69">
        <v>1200</v>
      </c>
      <c r="J169" s="69">
        <v>1320</v>
      </c>
      <c r="K169" s="50">
        <v>1320</v>
      </c>
      <c r="L169" s="69"/>
      <c r="M169" s="20">
        <f t="shared" si="8"/>
        <v>10</v>
      </c>
      <c r="N169" s="20">
        <f t="shared" si="9"/>
        <v>0</v>
      </c>
      <c r="O169" s="311" t="s">
        <v>2477</v>
      </c>
    </row>
    <row r="170" spans="1:15" s="179" customFormat="1" x14ac:dyDescent="0.25">
      <c r="A170" s="999"/>
      <c r="B170" s="998"/>
      <c r="C170" s="374" t="s">
        <v>2479</v>
      </c>
      <c r="D170" s="374" t="s">
        <v>2480</v>
      </c>
      <c r="E170" s="22">
        <v>1000</v>
      </c>
      <c r="F170" s="69">
        <v>2520</v>
      </c>
      <c r="G170" s="303">
        <v>3600</v>
      </c>
      <c r="H170" s="58">
        <v>1.5</v>
      </c>
      <c r="I170" s="69">
        <v>1500</v>
      </c>
      <c r="J170" s="69">
        <v>2520</v>
      </c>
      <c r="K170" s="50">
        <v>2520</v>
      </c>
      <c r="L170" s="69"/>
      <c r="M170" s="20">
        <f t="shared" si="8"/>
        <v>68</v>
      </c>
      <c r="N170" s="20">
        <f t="shared" si="9"/>
        <v>0</v>
      </c>
      <c r="O170" s="311" t="s">
        <v>2477</v>
      </c>
    </row>
    <row r="171" spans="1:15" s="179" customFormat="1" x14ac:dyDescent="0.25">
      <c r="A171" s="999"/>
      <c r="B171" s="998"/>
      <c r="C171" s="374" t="s">
        <v>2480</v>
      </c>
      <c r="D171" s="374" t="s">
        <v>2481</v>
      </c>
      <c r="E171" s="22">
        <v>1700</v>
      </c>
      <c r="F171" s="69">
        <v>3220</v>
      </c>
      <c r="G171" s="303">
        <v>4600</v>
      </c>
      <c r="H171" s="58">
        <v>1.2</v>
      </c>
      <c r="I171" s="69">
        <v>2040</v>
      </c>
      <c r="J171" s="69">
        <v>3220</v>
      </c>
      <c r="K171" s="50">
        <v>3220</v>
      </c>
      <c r="L171" s="69"/>
      <c r="M171" s="20">
        <f t="shared" si="8"/>
        <v>57.843137254901968</v>
      </c>
      <c r="N171" s="20">
        <f t="shared" si="9"/>
        <v>0</v>
      </c>
      <c r="O171" s="311" t="s">
        <v>2477</v>
      </c>
    </row>
    <row r="172" spans="1:15" s="179" customFormat="1" x14ac:dyDescent="0.25">
      <c r="A172" s="999"/>
      <c r="B172" s="998"/>
      <c r="C172" s="374" t="s">
        <v>2481</v>
      </c>
      <c r="D172" s="374" t="s">
        <v>2482</v>
      </c>
      <c r="E172" s="22">
        <v>1100</v>
      </c>
      <c r="F172" s="22">
        <v>1800</v>
      </c>
      <c r="G172" s="303">
        <v>2400</v>
      </c>
      <c r="H172" s="58">
        <v>1.8</v>
      </c>
      <c r="I172" s="69">
        <v>1980</v>
      </c>
      <c r="J172" s="69">
        <v>1800</v>
      </c>
      <c r="K172" s="50">
        <v>1800</v>
      </c>
      <c r="L172" s="69"/>
      <c r="M172" s="20">
        <f t="shared" si="8"/>
        <v>-9.0909090909090917</v>
      </c>
      <c r="N172" s="20">
        <f t="shared" si="9"/>
        <v>0</v>
      </c>
      <c r="O172" s="311" t="s">
        <v>2477</v>
      </c>
    </row>
    <row r="173" spans="1:15" s="179" customFormat="1" x14ac:dyDescent="0.25">
      <c r="A173" s="999"/>
      <c r="B173" s="998"/>
      <c r="C173" s="374" t="s">
        <v>2482</v>
      </c>
      <c r="D173" s="374" t="s">
        <v>2483</v>
      </c>
      <c r="E173" s="22">
        <v>700</v>
      </c>
      <c r="F173" s="69">
        <v>1050</v>
      </c>
      <c r="G173" s="303">
        <v>1500</v>
      </c>
      <c r="H173" s="58">
        <v>2</v>
      </c>
      <c r="I173" s="69">
        <v>1400</v>
      </c>
      <c r="J173" s="69">
        <v>1050</v>
      </c>
      <c r="K173" s="50">
        <v>1050</v>
      </c>
      <c r="L173" s="69"/>
      <c r="M173" s="20">
        <f t="shared" si="8"/>
        <v>-25</v>
      </c>
      <c r="N173" s="20">
        <f t="shared" si="9"/>
        <v>0</v>
      </c>
      <c r="O173" s="311" t="s">
        <v>2477</v>
      </c>
    </row>
    <row r="174" spans="1:15" s="179" customFormat="1" x14ac:dyDescent="0.25">
      <c r="A174" s="999"/>
      <c r="B174" s="998"/>
      <c r="C174" s="374" t="s">
        <v>2483</v>
      </c>
      <c r="D174" s="374" t="s">
        <v>2484</v>
      </c>
      <c r="E174" s="22">
        <v>470</v>
      </c>
      <c r="F174" s="22">
        <v>700</v>
      </c>
      <c r="G174" s="303">
        <v>1400</v>
      </c>
      <c r="H174" s="58">
        <v>1.3</v>
      </c>
      <c r="I174" s="69">
        <v>611</v>
      </c>
      <c r="J174" s="69">
        <v>840</v>
      </c>
      <c r="K174" s="50">
        <v>840</v>
      </c>
      <c r="L174" s="69"/>
      <c r="M174" s="20">
        <f t="shared" si="8"/>
        <v>37.479541734860881</v>
      </c>
      <c r="N174" s="20">
        <f t="shared" si="9"/>
        <v>0</v>
      </c>
      <c r="O174" s="311" t="s">
        <v>2477</v>
      </c>
    </row>
    <row r="175" spans="1:15" s="179" customFormat="1" x14ac:dyDescent="0.25">
      <c r="A175" s="370">
        <v>2</v>
      </c>
      <c r="B175" s="374" t="s">
        <v>2485</v>
      </c>
      <c r="C175" s="374" t="s">
        <v>2486</v>
      </c>
      <c r="D175" s="374" t="s">
        <v>2487</v>
      </c>
      <c r="E175" s="22">
        <v>170</v>
      </c>
      <c r="F175" s="22">
        <v>350</v>
      </c>
      <c r="G175" s="303">
        <v>1500</v>
      </c>
      <c r="H175" s="58">
        <v>1.2</v>
      </c>
      <c r="I175" s="69">
        <v>204</v>
      </c>
      <c r="J175" s="69">
        <v>900</v>
      </c>
      <c r="K175" s="50">
        <v>900</v>
      </c>
      <c r="L175" s="69"/>
      <c r="M175" s="20">
        <f t="shared" si="8"/>
        <v>341.1764705882353</v>
      </c>
      <c r="N175" s="20">
        <f t="shared" si="9"/>
        <v>0</v>
      </c>
      <c r="O175" s="404"/>
    </row>
    <row r="176" spans="1:15" s="179" customFormat="1" x14ac:dyDescent="0.25">
      <c r="A176" s="999">
        <v>3</v>
      </c>
      <c r="B176" s="998" t="s">
        <v>2488</v>
      </c>
      <c r="C176" s="374" t="s">
        <v>2489</v>
      </c>
      <c r="D176" s="374" t="s">
        <v>2490</v>
      </c>
      <c r="E176" s="22">
        <v>700</v>
      </c>
      <c r="F176" s="22">
        <v>2100</v>
      </c>
      <c r="G176" s="303">
        <v>3000</v>
      </c>
      <c r="H176" s="58">
        <v>1.8</v>
      </c>
      <c r="I176" s="69">
        <v>1260</v>
      </c>
      <c r="J176" s="69">
        <v>2100</v>
      </c>
      <c r="K176" s="50">
        <v>2100</v>
      </c>
      <c r="L176" s="69"/>
      <c r="M176" s="20">
        <f t="shared" si="8"/>
        <v>66.666666666666657</v>
      </c>
      <c r="N176" s="20">
        <f t="shared" si="9"/>
        <v>0</v>
      </c>
      <c r="O176" s="404"/>
    </row>
    <row r="177" spans="1:15" s="179" customFormat="1" x14ac:dyDescent="0.25">
      <c r="A177" s="999"/>
      <c r="B177" s="998"/>
      <c r="C177" s="374" t="s">
        <v>2490</v>
      </c>
      <c r="D177" s="374" t="s">
        <v>2491</v>
      </c>
      <c r="E177" s="22">
        <v>500</v>
      </c>
      <c r="F177" s="22">
        <v>1300</v>
      </c>
      <c r="G177" s="303">
        <v>2500</v>
      </c>
      <c r="H177" s="58">
        <v>1.5</v>
      </c>
      <c r="I177" s="69">
        <v>750</v>
      </c>
      <c r="J177" s="69">
        <v>1500</v>
      </c>
      <c r="K177" s="50">
        <v>1500</v>
      </c>
      <c r="L177" s="69"/>
      <c r="M177" s="20">
        <f t="shared" si="8"/>
        <v>100</v>
      </c>
      <c r="N177" s="20">
        <f t="shared" si="9"/>
        <v>0</v>
      </c>
      <c r="O177" s="404"/>
    </row>
    <row r="178" spans="1:15" s="179" customFormat="1" x14ac:dyDescent="0.25">
      <c r="A178" s="999"/>
      <c r="B178" s="998"/>
      <c r="C178" s="374" t="s">
        <v>2491</v>
      </c>
      <c r="D178" s="374" t="s">
        <v>2492</v>
      </c>
      <c r="E178" s="22">
        <v>300</v>
      </c>
      <c r="F178" s="22">
        <v>1000</v>
      </c>
      <c r="G178" s="303">
        <v>2000</v>
      </c>
      <c r="H178" s="58">
        <v>1.4</v>
      </c>
      <c r="I178" s="69">
        <v>420</v>
      </c>
      <c r="J178" s="69">
        <v>1200</v>
      </c>
      <c r="K178" s="50">
        <v>1200</v>
      </c>
      <c r="L178" s="69"/>
      <c r="M178" s="20">
        <f t="shared" si="8"/>
        <v>185.71428571428572</v>
      </c>
      <c r="N178" s="20">
        <f t="shared" si="9"/>
        <v>0</v>
      </c>
      <c r="O178" s="404"/>
    </row>
    <row r="179" spans="1:15" s="179" customFormat="1" x14ac:dyDescent="0.25">
      <c r="A179" s="999">
        <v>4</v>
      </c>
      <c r="B179" s="998" t="s">
        <v>2493</v>
      </c>
      <c r="C179" s="374" t="s">
        <v>2494</v>
      </c>
      <c r="D179" s="374" t="s">
        <v>2495</v>
      </c>
      <c r="E179" s="22">
        <v>620</v>
      </c>
      <c r="F179" s="69">
        <v>2100</v>
      </c>
      <c r="G179" s="303">
        <v>3000</v>
      </c>
      <c r="H179" s="58">
        <v>1.4</v>
      </c>
      <c r="I179" s="69">
        <v>868</v>
      </c>
      <c r="J179" s="69">
        <v>2100</v>
      </c>
      <c r="K179" s="50">
        <v>2100</v>
      </c>
      <c r="L179" s="69"/>
      <c r="M179" s="20">
        <f t="shared" si="8"/>
        <v>141.93548387096774</v>
      </c>
      <c r="N179" s="20">
        <f t="shared" si="9"/>
        <v>0</v>
      </c>
      <c r="O179" s="404"/>
    </row>
    <row r="180" spans="1:15" s="179" customFormat="1" x14ac:dyDescent="0.25">
      <c r="A180" s="999"/>
      <c r="B180" s="998"/>
      <c r="C180" s="374" t="s">
        <v>2495</v>
      </c>
      <c r="D180" s="374" t="s">
        <v>2496</v>
      </c>
      <c r="E180" s="22">
        <v>280</v>
      </c>
      <c r="F180" s="25">
        <v>700</v>
      </c>
      <c r="G180" s="303">
        <v>2000</v>
      </c>
      <c r="H180" s="58">
        <v>1.7</v>
      </c>
      <c r="I180" s="69">
        <v>476</v>
      </c>
      <c r="J180" s="69">
        <v>1200</v>
      </c>
      <c r="K180" s="50">
        <v>1200</v>
      </c>
      <c r="L180" s="69"/>
      <c r="M180" s="20">
        <f t="shared" ref="M180:M243" si="10">(K180-I180)/I180*100</f>
        <v>152.10084033613444</v>
      </c>
      <c r="N180" s="20">
        <f t="shared" ref="N180:N243" si="11">(K180-J180)/J180*100</f>
        <v>0</v>
      </c>
      <c r="O180" s="404"/>
    </row>
    <row r="181" spans="1:15" s="179" customFormat="1" x14ac:dyDescent="0.25">
      <c r="A181" s="999"/>
      <c r="B181" s="998"/>
      <c r="C181" s="374" t="s">
        <v>2496</v>
      </c>
      <c r="D181" s="374" t="s">
        <v>2492</v>
      </c>
      <c r="E181" s="22">
        <v>150</v>
      </c>
      <c r="F181" s="25">
        <v>600</v>
      </c>
      <c r="G181" s="303">
        <v>1500</v>
      </c>
      <c r="H181" s="58">
        <v>1.2</v>
      </c>
      <c r="I181" s="69">
        <v>180</v>
      </c>
      <c r="J181" s="69">
        <v>900</v>
      </c>
      <c r="K181" s="50">
        <v>900</v>
      </c>
      <c r="L181" s="69"/>
      <c r="M181" s="20">
        <f t="shared" si="10"/>
        <v>400</v>
      </c>
      <c r="N181" s="20">
        <f t="shared" si="11"/>
        <v>0</v>
      </c>
      <c r="O181" s="404"/>
    </row>
    <row r="182" spans="1:15" s="179" customFormat="1" x14ac:dyDescent="0.25">
      <c r="A182" s="999">
        <v>5</v>
      </c>
      <c r="B182" s="998" t="s">
        <v>2497</v>
      </c>
      <c r="C182" s="374" t="s">
        <v>2498</v>
      </c>
      <c r="D182" s="374" t="s">
        <v>2499</v>
      </c>
      <c r="E182" s="22">
        <v>1000</v>
      </c>
      <c r="F182" s="25">
        <v>2500</v>
      </c>
      <c r="G182" s="303">
        <v>4400</v>
      </c>
      <c r="H182" s="58">
        <v>1.9</v>
      </c>
      <c r="I182" s="69">
        <v>1900</v>
      </c>
      <c r="J182" s="69">
        <v>2640</v>
      </c>
      <c r="K182" s="50">
        <v>2640</v>
      </c>
      <c r="L182" s="69"/>
      <c r="M182" s="20">
        <f t="shared" si="10"/>
        <v>38.94736842105263</v>
      </c>
      <c r="N182" s="20">
        <f t="shared" si="11"/>
        <v>0</v>
      </c>
      <c r="O182" s="404"/>
    </row>
    <row r="183" spans="1:15" s="179" customFormat="1" x14ac:dyDescent="0.25">
      <c r="A183" s="999"/>
      <c r="B183" s="998"/>
      <c r="C183" s="374" t="s">
        <v>2499</v>
      </c>
      <c r="D183" s="374" t="s">
        <v>2500</v>
      </c>
      <c r="E183" s="22">
        <v>380</v>
      </c>
      <c r="F183" s="69">
        <v>2380</v>
      </c>
      <c r="G183" s="303">
        <v>3400</v>
      </c>
      <c r="H183" s="58">
        <v>1.5</v>
      </c>
      <c r="I183" s="69">
        <v>570</v>
      </c>
      <c r="J183" s="69">
        <v>2380</v>
      </c>
      <c r="K183" s="50">
        <v>2380</v>
      </c>
      <c r="L183" s="69"/>
      <c r="M183" s="20">
        <f t="shared" si="10"/>
        <v>317.54385964912279</v>
      </c>
      <c r="N183" s="20">
        <f t="shared" si="11"/>
        <v>0</v>
      </c>
      <c r="O183" s="404"/>
    </row>
    <row r="184" spans="1:15" s="179" customFormat="1" x14ac:dyDescent="0.25">
      <c r="A184" s="999">
        <v>6</v>
      </c>
      <c r="B184" s="998" t="s">
        <v>2501</v>
      </c>
      <c r="C184" s="374" t="s">
        <v>2498</v>
      </c>
      <c r="D184" s="374" t="s">
        <v>2502</v>
      </c>
      <c r="E184" s="22">
        <v>1100</v>
      </c>
      <c r="F184" s="69">
        <v>1540</v>
      </c>
      <c r="G184" s="303">
        <v>2200</v>
      </c>
      <c r="H184" s="58">
        <v>2.6</v>
      </c>
      <c r="I184" s="69">
        <v>2860</v>
      </c>
      <c r="J184" s="69">
        <v>1540</v>
      </c>
      <c r="K184" s="50">
        <v>1540</v>
      </c>
      <c r="L184" s="69"/>
      <c r="M184" s="20">
        <f t="shared" si="10"/>
        <v>-46.153846153846153</v>
      </c>
      <c r="N184" s="20">
        <f t="shared" si="11"/>
        <v>0</v>
      </c>
      <c r="O184" s="404"/>
    </row>
    <row r="185" spans="1:15" s="179" customFormat="1" x14ac:dyDescent="0.25">
      <c r="A185" s="999"/>
      <c r="B185" s="998"/>
      <c r="C185" s="374" t="s">
        <v>2502</v>
      </c>
      <c r="D185" s="374" t="s">
        <v>2503</v>
      </c>
      <c r="E185" s="22">
        <v>800</v>
      </c>
      <c r="F185" s="69">
        <v>1470</v>
      </c>
      <c r="G185" s="303">
        <v>2100</v>
      </c>
      <c r="H185" s="58">
        <v>3.5</v>
      </c>
      <c r="I185" s="69">
        <v>2800</v>
      </c>
      <c r="J185" s="69">
        <v>1470</v>
      </c>
      <c r="K185" s="50">
        <v>1470</v>
      </c>
      <c r="L185" s="69"/>
      <c r="M185" s="20">
        <f t="shared" si="10"/>
        <v>-47.5</v>
      </c>
      <c r="N185" s="20">
        <f t="shared" si="11"/>
        <v>0</v>
      </c>
      <c r="O185" s="404"/>
    </row>
    <row r="186" spans="1:15" s="179" customFormat="1" x14ac:dyDescent="0.25">
      <c r="A186" s="999"/>
      <c r="B186" s="998"/>
      <c r="C186" s="374" t="s">
        <v>2504</v>
      </c>
      <c r="D186" s="374" t="s">
        <v>2505</v>
      </c>
      <c r="E186" s="22">
        <v>360</v>
      </c>
      <c r="F186" s="25">
        <v>1100</v>
      </c>
      <c r="G186" s="303">
        <v>2000</v>
      </c>
      <c r="H186" s="58">
        <v>1.3</v>
      </c>
      <c r="I186" s="69">
        <v>468</v>
      </c>
      <c r="J186" s="69">
        <v>1200</v>
      </c>
      <c r="K186" s="50">
        <v>1200</v>
      </c>
      <c r="L186" s="69"/>
      <c r="M186" s="20">
        <f t="shared" si="10"/>
        <v>156.41025641025641</v>
      </c>
      <c r="N186" s="20">
        <f t="shared" si="11"/>
        <v>0</v>
      </c>
      <c r="O186" s="404"/>
    </row>
    <row r="187" spans="1:15" s="179" customFormat="1" x14ac:dyDescent="0.25">
      <c r="A187" s="999"/>
      <c r="B187" s="998"/>
      <c r="C187" s="374" t="s">
        <v>2505</v>
      </c>
      <c r="D187" s="374" t="s">
        <v>2506</v>
      </c>
      <c r="E187" s="22">
        <v>190</v>
      </c>
      <c r="F187" s="25">
        <v>400</v>
      </c>
      <c r="G187" s="303">
        <v>1500</v>
      </c>
      <c r="H187" s="58">
        <v>1.4</v>
      </c>
      <c r="I187" s="69">
        <v>266</v>
      </c>
      <c r="J187" s="69">
        <v>900</v>
      </c>
      <c r="K187" s="50">
        <v>900</v>
      </c>
      <c r="L187" s="69"/>
      <c r="M187" s="20">
        <f t="shared" si="10"/>
        <v>238.34586466165413</v>
      </c>
      <c r="N187" s="20">
        <f t="shared" si="11"/>
        <v>0</v>
      </c>
      <c r="O187" s="404"/>
    </row>
    <row r="188" spans="1:15" s="179" customFormat="1" x14ac:dyDescent="0.25">
      <c r="A188" s="999">
        <v>7</v>
      </c>
      <c r="B188" s="998" t="s">
        <v>2507</v>
      </c>
      <c r="C188" s="374" t="s">
        <v>2481</v>
      </c>
      <c r="D188" s="312" t="s">
        <v>2508</v>
      </c>
      <c r="E188" s="22">
        <v>350</v>
      </c>
      <c r="F188" s="69">
        <v>1400</v>
      </c>
      <c r="G188" s="303">
        <v>2000</v>
      </c>
      <c r="H188" s="58">
        <v>3.2</v>
      </c>
      <c r="I188" s="69">
        <v>1120</v>
      </c>
      <c r="J188" s="69">
        <v>1400</v>
      </c>
      <c r="K188" s="50">
        <v>1400</v>
      </c>
      <c r="L188" s="69"/>
      <c r="M188" s="20">
        <f t="shared" si="10"/>
        <v>25</v>
      </c>
      <c r="N188" s="20">
        <f t="shared" si="11"/>
        <v>0</v>
      </c>
      <c r="O188" s="404"/>
    </row>
    <row r="189" spans="1:15" s="300" customFormat="1" ht="47.25" x14ac:dyDescent="0.25">
      <c r="A189" s="999"/>
      <c r="B189" s="998"/>
      <c r="C189" s="313" t="s">
        <v>2508</v>
      </c>
      <c r="D189" s="406" t="s">
        <v>2509</v>
      </c>
      <c r="E189" s="49">
        <v>180</v>
      </c>
      <c r="F189" s="299">
        <v>1120</v>
      </c>
      <c r="G189" s="310">
        <v>1600</v>
      </c>
      <c r="H189" s="301">
        <v>1.6</v>
      </c>
      <c r="I189" s="299">
        <v>288</v>
      </c>
      <c r="J189" s="69">
        <v>1120</v>
      </c>
      <c r="K189" s="50">
        <v>1000</v>
      </c>
      <c r="L189" s="69"/>
      <c r="M189" s="20">
        <f t="shared" si="10"/>
        <v>247.22222222222223</v>
      </c>
      <c r="N189" s="20">
        <f t="shared" si="11"/>
        <v>-10.714285714285714</v>
      </c>
      <c r="O189" s="311" t="s">
        <v>2475</v>
      </c>
    </row>
    <row r="190" spans="1:15" s="179" customFormat="1" ht="47.25" x14ac:dyDescent="0.25">
      <c r="A190" s="999"/>
      <c r="B190" s="998"/>
      <c r="C190" s="374" t="s">
        <v>2509</v>
      </c>
      <c r="D190" s="374" t="s">
        <v>2510</v>
      </c>
      <c r="E190" s="22">
        <v>150</v>
      </c>
      <c r="F190" s="25">
        <v>800</v>
      </c>
      <c r="G190" s="303">
        <v>1500</v>
      </c>
      <c r="H190" s="58">
        <v>1.9</v>
      </c>
      <c r="I190" s="69">
        <v>285</v>
      </c>
      <c r="J190" s="69">
        <v>900</v>
      </c>
      <c r="K190" s="50">
        <v>600</v>
      </c>
      <c r="L190" s="69"/>
      <c r="M190" s="20">
        <f t="shared" si="10"/>
        <v>110.5263157894737</v>
      </c>
      <c r="N190" s="20">
        <f t="shared" si="11"/>
        <v>-33.333333333333329</v>
      </c>
      <c r="O190" s="311" t="s">
        <v>2475</v>
      </c>
    </row>
    <row r="191" spans="1:15" s="179" customFormat="1" x14ac:dyDescent="0.25">
      <c r="A191" s="999"/>
      <c r="B191" s="998"/>
      <c r="C191" s="374" t="s">
        <v>2509</v>
      </c>
      <c r="D191" s="374" t="s">
        <v>2511</v>
      </c>
      <c r="E191" s="22">
        <v>130</v>
      </c>
      <c r="F191" s="25">
        <v>600</v>
      </c>
      <c r="G191" s="303">
        <v>1000</v>
      </c>
      <c r="H191" s="58">
        <v>2.2999999999999998</v>
      </c>
      <c r="I191" s="69">
        <v>299</v>
      </c>
      <c r="J191" s="69">
        <v>600</v>
      </c>
      <c r="K191" s="50">
        <v>600</v>
      </c>
      <c r="L191" s="69"/>
      <c r="M191" s="20">
        <f t="shared" si="10"/>
        <v>100.66889632107024</v>
      </c>
      <c r="N191" s="20">
        <f t="shared" si="11"/>
        <v>0</v>
      </c>
      <c r="O191" s="404"/>
    </row>
    <row r="192" spans="1:15" s="179" customFormat="1" ht="47.25" x14ac:dyDescent="0.25">
      <c r="A192" s="999">
        <v>8</v>
      </c>
      <c r="B192" s="998" t="s">
        <v>2512</v>
      </c>
      <c r="C192" s="374" t="s">
        <v>2482</v>
      </c>
      <c r="D192" s="374" t="s">
        <v>2513</v>
      </c>
      <c r="E192" s="22">
        <v>300</v>
      </c>
      <c r="F192" s="69">
        <v>560</v>
      </c>
      <c r="G192" s="303">
        <v>800</v>
      </c>
      <c r="H192" s="58">
        <v>2.2999999999999998</v>
      </c>
      <c r="I192" s="69">
        <v>690</v>
      </c>
      <c r="J192" s="69">
        <v>560</v>
      </c>
      <c r="K192" s="50">
        <v>900</v>
      </c>
      <c r="L192" s="69"/>
      <c r="M192" s="20">
        <f t="shared" si="10"/>
        <v>30.434782608695656</v>
      </c>
      <c r="N192" s="20">
        <f t="shared" si="11"/>
        <v>60.714285714285708</v>
      </c>
      <c r="O192" s="311" t="s">
        <v>2475</v>
      </c>
    </row>
    <row r="193" spans="1:15" s="179" customFormat="1" x14ac:dyDescent="0.25">
      <c r="A193" s="999"/>
      <c r="B193" s="998"/>
      <c r="C193" s="374" t="s">
        <v>2513</v>
      </c>
      <c r="D193" s="374" t="s">
        <v>2514</v>
      </c>
      <c r="E193" s="22">
        <v>170</v>
      </c>
      <c r="F193" s="69">
        <v>560</v>
      </c>
      <c r="G193" s="303">
        <v>800</v>
      </c>
      <c r="H193" s="58">
        <v>1.7</v>
      </c>
      <c r="I193" s="69">
        <v>289</v>
      </c>
      <c r="J193" s="69">
        <v>560</v>
      </c>
      <c r="K193" s="50">
        <v>560</v>
      </c>
      <c r="L193" s="69"/>
      <c r="M193" s="20">
        <f t="shared" si="10"/>
        <v>93.771626297577853</v>
      </c>
      <c r="N193" s="20">
        <f t="shared" si="11"/>
        <v>0</v>
      </c>
      <c r="O193" s="404"/>
    </row>
    <row r="194" spans="1:15" s="179" customFormat="1" x14ac:dyDescent="0.25">
      <c r="A194" s="999"/>
      <c r="B194" s="998"/>
      <c r="C194" s="374" t="s">
        <v>2514</v>
      </c>
      <c r="D194" s="374" t="s">
        <v>2515</v>
      </c>
      <c r="E194" s="22">
        <v>130</v>
      </c>
      <c r="F194" s="69">
        <v>350</v>
      </c>
      <c r="G194" s="303">
        <v>500</v>
      </c>
      <c r="H194" s="58">
        <v>1.7</v>
      </c>
      <c r="I194" s="69">
        <v>221</v>
      </c>
      <c r="J194" s="69">
        <v>350</v>
      </c>
      <c r="K194" s="50">
        <v>350</v>
      </c>
      <c r="L194" s="69"/>
      <c r="M194" s="20">
        <f t="shared" si="10"/>
        <v>58.371040723981906</v>
      </c>
      <c r="N194" s="20">
        <f t="shared" si="11"/>
        <v>0</v>
      </c>
      <c r="O194" s="404"/>
    </row>
    <row r="195" spans="1:15" s="179" customFormat="1" x14ac:dyDescent="0.25">
      <c r="A195" s="999">
        <v>9</v>
      </c>
      <c r="B195" s="998" t="s">
        <v>839</v>
      </c>
      <c r="C195" s="374" t="s">
        <v>2516</v>
      </c>
      <c r="D195" s="374" t="s">
        <v>2517</v>
      </c>
      <c r="E195" s="22">
        <v>180</v>
      </c>
      <c r="F195" s="69">
        <v>560</v>
      </c>
      <c r="G195" s="303">
        <v>800</v>
      </c>
      <c r="H195" s="58">
        <v>1.8</v>
      </c>
      <c r="I195" s="69">
        <v>324</v>
      </c>
      <c r="J195" s="69">
        <v>560</v>
      </c>
      <c r="K195" s="50">
        <v>560</v>
      </c>
      <c r="L195" s="69"/>
      <c r="M195" s="20">
        <f t="shared" si="10"/>
        <v>72.839506172839506</v>
      </c>
      <c r="N195" s="20">
        <f t="shared" si="11"/>
        <v>0</v>
      </c>
      <c r="O195" s="404"/>
    </row>
    <row r="196" spans="1:15" s="179" customFormat="1" x14ac:dyDescent="0.25">
      <c r="A196" s="999"/>
      <c r="B196" s="998"/>
      <c r="C196" s="374" t="s">
        <v>2517</v>
      </c>
      <c r="D196" s="374" t="s">
        <v>2518</v>
      </c>
      <c r="E196" s="22">
        <v>130</v>
      </c>
      <c r="F196" s="69">
        <v>350</v>
      </c>
      <c r="G196" s="303">
        <v>500</v>
      </c>
      <c r="H196" s="58">
        <v>1.6</v>
      </c>
      <c r="I196" s="69">
        <v>208</v>
      </c>
      <c r="J196" s="69">
        <v>350</v>
      </c>
      <c r="K196" s="50">
        <v>350</v>
      </c>
      <c r="L196" s="69"/>
      <c r="M196" s="20">
        <f t="shared" si="10"/>
        <v>68.269230769230774</v>
      </c>
      <c r="N196" s="20">
        <f t="shared" si="11"/>
        <v>0</v>
      </c>
      <c r="O196" s="404"/>
    </row>
    <row r="197" spans="1:15" s="179" customFormat="1" x14ac:dyDescent="0.25">
      <c r="A197" s="370">
        <v>10</v>
      </c>
      <c r="B197" s="374" t="s">
        <v>2519</v>
      </c>
      <c r="C197" s="374"/>
      <c r="D197" s="374"/>
      <c r="E197" s="22">
        <v>280</v>
      </c>
      <c r="F197" s="69">
        <v>1400</v>
      </c>
      <c r="G197" s="303">
        <v>2000</v>
      </c>
      <c r="H197" s="58">
        <v>2.2999999999999998</v>
      </c>
      <c r="I197" s="69">
        <v>644</v>
      </c>
      <c r="J197" s="69">
        <v>1400</v>
      </c>
      <c r="K197" s="50">
        <v>1400</v>
      </c>
      <c r="L197" s="69"/>
      <c r="M197" s="20">
        <f t="shared" si="10"/>
        <v>117.39130434782609</v>
      </c>
      <c r="N197" s="20">
        <f t="shared" si="11"/>
        <v>0</v>
      </c>
      <c r="O197" s="404"/>
    </row>
    <row r="198" spans="1:15" s="179" customFormat="1" ht="31.5" x14ac:dyDescent="0.25">
      <c r="A198" s="370">
        <v>11</v>
      </c>
      <c r="B198" s="374" t="s">
        <v>2520</v>
      </c>
      <c r="C198" s="374"/>
      <c r="D198" s="374"/>
      <c r="E198" s="22">
        <v>190</v>
      </c>
      <c r="F198" s="69">
        <v>979.99999999999989</v>
      </c>
      <c r="G198" s="303">
        <v>1400</v>
      </c>
      <c r="H198" s="58">
        <v>1.9</v>
      </c>
      <c r="I198" s="69">
        <v>361</v>
      </c>
      <c r="J198" s="69">
        <v>980</v>
      </c>
      <c r="K198" s="50">
        <v>1000</v>
      </c>
      <c r="L198" s="69"/>
      <c r="M198" s="20">
        <f t="shared" si="10"/>
        <v>177.00831024930747</v>
      </c>
      <c r="N198" s="20">
        <f t="shared" si="11"/>
        <v>2.0408163265306123</v>
      </c>
      <c r="O198" s="311" t="s">
        <v>2521</v>
      </c>
    </row>
    <row r="199" spans="1:15" s="179" customFormat="1" ht="47.25" x14ac:dyDescent="0.25">
      <c r="A199" s="370">
        <v>12</v>
      </c>
      <c r="B199" s="374" t="s">
        <v>2522</v>
      </c>
      <c r="C199" s="374"/>
      <c r="D199" s="374"/>
      <c r="E199" s="22">
        <v>190</v>
      </c>
      <c r="F199" s="69">
        <v>979.99999999999989</v>
      </c>
      <c r="G199" s="303">
        <v>1400</v>
      </c>
      <c r="H199" s="58">
        <v>1.3</v>
      </c>
      <c r="I199" s="69">
        <v>247</v>
      </c>
      <c r="J199" s="69">
        <v>980</v>
      </c>
      <c r="K199" s="50">
        <v>1100</v>
      </c>
      <c r="L199" s="69"/>
      <c r="M199" s="20">
        <f t="shared" si="10"/>
        <v>345.34412955465586</v>
      </c>
      <c r="N199" s="20">
        <f t="shared" si="11"/>
        <v>12.244897959183673</v>
      </c>
      <c r="O199" s="311" t="s">
        <v>2475</v>
      </c>
    </row>
    <row r="200" spans="1:15" s="179" customFormat="1" x14ac:dyDescent="0.25">
      <c r="A200" s="370">
        <v>13</v>
      </c>
      <c r="B200" s="998" t="s">
        <v>2523</v>
      </c>
      <c r="C200" s="998"/>
      <c r="D200" s="998"/>
      <c r="E200" s="22">
        <v>420</v>
      </c>
      <c r="F200" s="69">
        <v>1400</v>
      </c>
      <c r="G200" s="303">
        <v>2000</v>
      </c>
      <c r="H200" s="58">
        <v>2.6</v>
      </c>
      <c r="I200" s="69">
        <v>1092</v>
      </c>
      <c r="J200" s="69">
        <v>1400</v>
      </c>
      <c r="K200" s="50">
        <v>1400</v>
      </c>
      <c r="L200" s="69"/>
      <c r="M200" s="20">
        <f t="shared" si="10"/>
        <v>28.205128205128204</v>
      </c>
      <c r="N200" s="20">
        <f t="shared" si="11"/>
        <v>0</v>
      </c>
      <c r="O200" s="404"/>
    </row>
    <row r="201" spans="1:15" s="179" customFormat="1" x14ac:dyDescent="0.25">
      <c r="A201" s="999">
        <v>14</v>
      </c>
      <c r="B201" s="998" t="s">
        <v>2524</v>
      </c>
      <c r="C201" s="374" t="s">
        <v>2500</v>
      </c>
      <c r="D201" s="374" t="s">
        <v>2525</v>
      </c>
      <c r="E201" s="22">
        <v>220</v>
      </c>
      <c r="F201" s="25">
        <v>600</v>
      </c>
      <c r="G201" s="303">
        <v>1400</v>
      </c>
      <c r="H201" s="58">
        <v>2.1</v>
      </c>
      <c r="I201" s="69">
        <v>462</v>
      </c>
      <c r="J201" s="69">
        <v>840</v>
      </c>
      <c r="K201" s="50">
        <v>840</v>
      </c>
      <c r="L201" s="69"/>
      <c r="M201" s="20">
        <f t="shared" si="10"/>
        <v>81.818181818181827</v>
      </c>
      <c r="N201" s="20">
        <f t="shared" si="11"/>
        <v>0</v>
      </c>
      <c r="O201" s="404"/>
    </row>
    <row r="202" spans="1:15" s="179" customFormat="1" x14ac:dyDescent="0.25">
      <c r="A202" s="999"/>
      <c r="B202" s="998"/>
      <c r="C202" s="374" t="s">
        <v>2525</v>
      </c>
      <c r="D202" s="374" t="s">
        <v>2526</v>
      </c>
      <c r="E202" s="22">
        <v>160</v>
      </c>
      <c r="F202" s="25">
        <v>500</v>
      </c>
      <c r="G202" s="303">
        <v>1000</v>
      </c>
      <c r="H202" s="58">
        <v>1.3</v>
      </c>
      <c r="I202" s="69">
        <v>208</v>
      </c>
      <c r="J202" s="69">
        <v>600</v>
      </c>
      <c r="K202" s="50">
        <v>600</v>
      </c>
      <c r="L202" s="69"/>
      <c r="M202" s="20">
        <f t="shared" si="10"/>
        <v>188.46153846153845</v>
      </c>
      <c r="N202" s="20">
        <f t="shared" si="11"/>
        <v>0</v>
      </c>
      <c r="O202" s="404"/>
    </row>
    <row r="203" spans="1:15" s="179" customFormat="1" x14ac:dyDescent="0.25">
      <c r="A203" s="999"/>
      <c r="B203" s="998"/>
      <c r="C203" s="374" t="s">
        <v>2525</v>
      </c>
      <c r="D203" s="374" t="s">
        <v>2527</v>
      </c>
      <c r="E203" s="22">
        <v>120</v>
      </c>
      <c r="F203" s="25">
        <v>500</v>
      </c>
      <c r="G203" s="303">
        <v>800</v>
      </c>
      <c r="H203" s="58">
        <v>1.4</v>
      </c>
      <c r="I203" s="69">
        <v>168</v>
      </c>
      <c r="J203" s="69">
        <v>500</v>
      </c>
      <c r="K203" s="50">
        <v>500</v>
      </c>
      <c r="L203" s="69"/>
      <c r="M203" s="20">
        <f t="shared" si="10"/>
        <v>197.61904761904762</v>
      </c>
      <c r="N203" s="20">
        <f t="shared" si="11"/>
        <v>0</v>
      </c>
      <c r="O203" s="404"/>
    </row>
    <row r="204" spans="1:15" s="179" customFormat="1" x14ac:dyDescent="0.25">
      <c r="A204" s="370">
        <v>15</v>
      </c>
      <c r="B204" s="998" t="s">
        <v>2528</v>
      </c>
      <c r="C204" s="998"/>
      <c r="D204" s="998"/>
      <c r="E204" s="22">
        <v>150</v>
      </c>
      <c r="F204" s="25">
        <v>500</v>
      </c>
      <c r="G204" s="303">
        <v>1000</v>
      </c>
      <c r="H204" s="58">
        <v>1.2</v>
      </c>
      <c r="I204" s="69">
        <v>180</v>
      </c>
      <c r="J204" s="69">
        <v>600</v>
      </c>
      <c r="K204" s="50">
        <v>600</v>
      </c>
      <c r="L204" s="69"/>
      <c r="M204" s="20">
        <f t="shared" si="10"/>
        <v>233.33333333333334</v>
      </c>
      <c r="N204" s="20">
        <f t="shared" si="11"/>
        <v>0</v>
      </c>
      <c r="O204" s="404"/>
    </row>
    <row r="205" spans="1:15" s="179" customFormat="1" x14ac:dyDescent="0.25">
      <c r="A205" s="999">
        <v>16</v>
      </c>
      <c r="B205" s="998" t="s">
        <v>2529</v>
      </c>
      <c r="C205" s="374" t="s">
        <v>2530</v>
      </c>
      <c r="D205" s="374" t="s">
        <v>2478</v>
      </c>
      <c r="E205" s="22">
        <v>230</v>
      </c>
      <c r="F205" s="25">
        <v>400</v>
      </c>
      <c r="G205" s="303">
        <v>1000</v>
      </c>
      <c r="H205" s="58">
        <v>3.5</v>
      </c>
      <c r="I205" s="69">
        <v>805</v>
      </c>
      <c r="J205" s="69">
        <v>600</v>
      </c>
      <c r="K205" s="50">
        <v>600</v>
      </c>
      <c r="L205" s="69"/>
      <c r="M205" s="20">
        <f t="shared" si="10"/>
        <v>-25.465838509316768</v>
      </c>
      <c r="N205" s="20">
        <f t="shared" si="11"/>
        <v>0</v>
      </c>
      <c r="O205" s="404"/>
    </row>
    <row r="206" spans="1:15" s="179" customFormat="1" x14ac:dyDescent="0.25">
      <c r="A206" s="999"/>
      <c r="B206" s="998"/>
      <c r="C206" s="374" t="s">
        <v>2478</v>
      </c>
      <c r="D206" s="374" t="s">
        <v>2482</v>
      </c>
      <c r="E206" s="22">
        <v>230</v>
      </c>
      <c r="F206" s="25">
        <v>500</v>
      </c>
      <c r="G206" s="303">
        <v>1000</v>
      </c>
      <c r="H206" s="58">
        <v>3.5</v>
      </c>
      <c r="I206" s="69">
        <v>805</v>
      </c>
      <c r="J206" s="69">
        <v>600</v>
      </c>
      <c r="K206" s="50">
        <v>600</v>
      </c>
      <c r="L206" s="69"/>
      <c r="M206" s="20">
        <f t="shared" si="10"/>
        <v>-25.465838509316768</v>
      </c>
      <c r="N206" s="20">
        <f t="shared" si="11"/>
        <v>0</v>
      </c>
      <c r="O206" s="404"/>
    </row>
    <row r="207" spans="1:15" s="179" customFormat="1" ht="47.25" x14ac:dyDescent="0.25">
      <c r="A207" s="999"/>
      <c r="B207" s="998"/>
      <c r="C207" s="374" t="s">
        <v>2482</v>
      </c>
      <c r="D207" s="374" t="s">
        <v>2527</v>
      </c>
      <c r="E207" s="22">
        <v>190</v>
      </c>
      <c r="F207" s="69">
        <v>350</v>
      </c>
      <c r="G207" s="303">
        <v>500</v>
      </c>
      <c r="H207" s="58">
        <v>4.2</v>
      </c>
      <c r="I207" s="69">
        <v>798</v>
      </c>
      <c r="J207" s="69">
        <v>350</v>
      </c>
      <c r="K207" s="50">
        <v>500</v>
      </c>
      <c r="L207" s="69"/>
      <c r="M207" s="20">
        <f t="shared" si="10"/>
        <v>-37.343358395989974</v>
      </c>
      <c r="N207" s="20">
        <f t="shared" si="11"/>
        <v>42.857142857142854</v>
      </c>
      <c r="O207" s="311" t="s">
        <v>2475</v>
      </c>
    </row>
    <row r="208" spans="1:15" s="179" customFormat="1" ht="47.25" x14ac:dyDescent="0.25">
      <c r="A208" s="999"/>
      <c r="B208" s="998"/>
      <c r="C208" s="374" t="s">
        <v>2478</v>
      </c>
      <c r="D208" s="374" t="s">
        <v>2492</v>
      </c>
      <c r="E208" s="22">
        <v>130</v>
      </c>
      <c r="F208" s="69">
        <v>280</v>
      </c>
      <c r="G208" s="303">
        <v>400</v>
      </c>
      <c r="H208" s="58">
        <v>1.6</v>
      </c>
      <c r="I208" s="69">
        <v>208</v>
      </c>
      <c r="J208" s="69">
        <v>280</v>
      </c>
      <c r="K208" s="50">
        <v>400</v>
      </c>
      <c r="L208" s="69"/>
      <c r="M208" s="20">
        <f t="shared" si="10"/>
        <v>92.307692307692307</v>
      </c>
      <c r="N208" s="20">
        <f t="shared" si="11"/>
        <v>42.857142857142854</v>
      </c>
      <c r="O208" s="311" t="s">
        <v>2475</v>
      </c>
    </row>
    <row r="209" spans="1:15" s="179" customFormat="1" x14ac:dyDescent="0.25">
      <c r="A209" s="370">
        <v>17</v>
      </c>
      <c r="B209" s="374" t="s">
        <v>2531</v>
      </c>
      <c r="C209" s="374" t="s">
        <v>2500</v>
      </c>
      <c r="D209" s="374" t="s">
        <v>2532</v>
      </c>
      <c r="E209" s="22"/>
      <c r="F209" s="69">
        <v>700</v>
      </c>
      <c r="G209" s="303">
        <v>1000</v>
      </c>
      <c r="H209" s="58"/>
      <c r="I209" s="69"/>
      <c r="J209" s="69">
        <v>700</v>
      </c>
      <c r="K209" s="50">
        <v>700</v>
      </c>
      <c r="L209" s="69"/>
      <c r="M209" s="20"/>
      <c r="N209" s="20">
        <f t="shared" si="11"/>
        <v>0</v>
      </c>
      <c r="O209" s="404"/>
    </row>
    <row r="210" spans="1:15" s="179" customFormat="1" ht="31.5" x14ac:dyDescent="0.25">
      <c r="A210" s="999">
        <v>18</v>
      </c>
      <c r="B210" s="998" t="s">
        <v>2533</v>
      </c>
      <c r="C210" s="374" t="s">
        <v>2534</v>
      </c>
      <c r="D210" s="374" t="s">
        <v>2535</v>
      </c>
      <c r="E210" s="22"/>
      <c r="F210" s="69">
        <v>700</v>
      </c>
      <c r="G210" s="303">
        <v>1000</v>
      </c>
      <c r="H210" s="306"/>
      <c r="I210" s="69"/>
      <c r="J210" s="69">
        <v>700</v>
      </c>
      <c r="K210" s="50">
        <v>700</v>
      </c>
      <c r="L210" s="69"/>
      <c r="M210" s="20"/>
      <c r="N210" s="20">
        <f t="shared" si="11"/>
        <v>0</v>
      </c>
      <c r="O210" s="404"/>
    </row>
    <row r="211" spans="1:15" s="179" customFormat="1" x14ac:dyDescent="0.25">
      <c r="A211" s="999"/>
      <c r="B211" s="998"/>
      <c r="C211" s="374" t="s">
        <v>2536</v>
      </c>
      <c r="D211" s="374" t="s">
        <v>2537</v>
      </c>
      <c r="E211" s="22"/>
      <c r="F211" s="69">
        <v>630</v>
      </c>
      <c r="G211" s="303">
        <v>900</v>
      </c>
      <c r="H211" s="306"/>
      <c r="I211" s="69"/>
      <c r="J211" s="69">
        <v>630</v>
      </c>
      <c r="K211" s="50">
        <v>630</v>
      </c>
      <c r="L211" s="69"/>
      <c r="M211" s="20"/>
      <c r="N211" s="20">
        <f t="shared" si="11"/>
        <v>0</v>
      </c>
      <c r="O211" s="404"/>
    </row>
    <row r="212" spans="1:15" s="179" customFormat="1" x14ac:dyDescent="0.25">
      <c r="A212" s="370">
        <v>19</v>
      </c>
      <c r="B212" s="374" t="s">
        <v>45</v>
      </c>
      <c r="C212" s="374"/>
      <c r="D212" s="374"/>
      <c r="E212" s="22">
        <v>120</v>
      </c>
      <c r="F212" s="69">
        <v>280</v>
      </c>
      <c r="G212" s="303">
        <v>400</v>
      </c>
      <c r="H212" s="58">
        <v>2.1</v>
      </c>
      <c r="I212" s="69">
        <v>252</v>
      </c>
      <c r="J212" s="69">
        <v>280</v>
      </c>
      <c r="K212" s="50">
        <v>280</v>
      </c>
      <c r="L212" s="69"/>
      <c r="M212" s="20">
        <f t="shared" si="10"/>
        <v>11.111111111111111</v>
      </c>
      <c r="N212" s="20">
        <f t="shared" si="11"/>
        <v>0</v>
      </c>
      <c r="O212" s="404"/>
    </row>
    <row r="213" spans="1:15" s="179" customFormat="1" x14ac:dyDescent="0.25">
      <c r="A213" s="380" t="s">
        <v>2538</v>
      </c>
      <c r="B213" s="44" t="s">
        <v>2539</v>
      </c>
      <c r="C213" s="44"/>
      <c r="D213" s="44"/>
      <c r="E213" s="295"/>
      <c r="F213" s="69"/>
      <c r="G213" s="69"/>
      <c r="H213" s="20"/>
      <c r="I213" s="20"/>
      <c r="J213" s="20"/>
      <c r="K213" s="50"/>
      <c r="L213" s="20"/>
      <c r="M213" s="20"/>
      <c r="N213" s="20"/>
      <c r="O213" s="404"/>
    </row>
    <row r="214" spans="1:15" s="179" customFormat="1" x14ac:dyDescent="0.25">
      <c r="A214" s="999">
        <v>1</v>
      </c>
      <c r="B214" s="998" t="s">
        <v>2540</v>
      </c>
      <c r="C214" s="374" t="s">
        <v>2541</v>
      </c>
      <c r="D214" s="374" t="s">
        <v>2542</v>
      </c>
      <c r="E214" s="22">
        <v>280</v>
      </c>
      <c r="F214" s="22">
        <v>310</v>
      </c>
      <c r="G214" s="69">
        <v>440</v>
      </c>
      <c r="H214" s="58">
        <v>1.9</v>
      </c>
      <c r="I214" s="69">
        <v>532</v>
      </c>
      <c r="J214" s="69">
        <v>310</v>
      </c>
      <c r="K214" s="50">
        <v>310</v>
      </c>
      <c r="L214" s="69"/>
      <c r="M214" s="20">
        <f t="shared" si="10"/>
        <v>-41.729323308270679</v>
      </c>
      <c r="N214" s="20">
        <f t="shared" si="11"/>
        <v>0</v>
      </c>
      <c r="O214" s="404"/>
    </row>
    <row r="215" spans="1:15" s="179" customFormat="1" x14ac:dyDescent="0.25">
      <c r="A215" s="999"/>
      <c r="B215" s="998"/>
      <c r="C215" s="374" t="s">
        <v>2542</v>
      </c>
      <c r="D215" s="374" t="s">
        <v>2543</v>
      </c>
      <c r="E215" s="22">
        <v>400</v>
      </c>
      <c r="F215" s="25">
        <v>500</v>
      </c>
      <c r="G215" s="69">
        <v>700</v>
      </c>
      <c r="H215" s="58">
        <v>1.6</v>
      </c>
      <c r="I215" s="69">
        <v>640</v>
      </c>
      <c r="J215" s="69">
        <v>500</v>
      </c>
      <c r="K215" s="50">
        <v>500</v>
      </c>
      <c r="L215" s="69"/>
      <c r="M215" s="20">
        <f t="shared" si="10"/>
        <v>-21.875</v>
      </c>
      <c r="N215" s="20">
        <f t="shared" si="11"/>
        <v>0</v>
      </c>
      <c r="O215" s="404"/>
    </row>
    <row r="216" spans="1:15" s="179" customFormat="1" x14ac:dyDescent="0.25">
      <c r="A216" s="999"/>
      <c r="B216" s="998"/>
      <c r="C216" s="374" t="s">
        <v>2544</v>
      </c>
      <c r="D216" s="374"/>
      <c r="E216" s="22">
        <v>700</v>
      </c>
      <c r="F216" s="25">
        <v>800</v>
      </c>
      <c r="G216" s="69">
        <v>1000</v>
      </c>
      <c r="H216" s="58">
        <v>3.4</v>
      </c>
      <c r="I216" s="69">
        <v>2380</v>
      </c>
      <c r="J216" s="69">
        <v>800</v>
      </c>
      <c r="K216" s="50">
        <v>800</v>
      </c>
      <c r="L216" s="69"/>
      <c r="M216" s="20">
        <f t="shared" si="10"/>
        <v>-66.386554621848731</v>
      </c>
      <c r="N216" s="20">
        <f t="shared" si="11"/>
        <v>0</v>
      </c>
      <c r="O216" s="404"/>
    </row>
    <row r="217" spans="1:15" s="179" customFormat="1" x14ac:dyDescent="0.25">
      <c r="A217" s="999"/>
      <c r="B217" s="998"/>
      <c r="C217" s="374" t="s">
        <v>2543</v>
      </c>
      <c r="D217" s="374" t="s">
        <v>2545</v>
      </c>
      <c r="E217" s="22">
        <v>350</v>
      </c>
      <c r="F217" s="25">
        <v>500</v>
      </c>
      <c r="G217" s="69">
        <v>700</v>
      </c>
      <c r="H217" s="58">
        <v>4</v>
      </c>
      <c r="I217" s="69">
        <v>1400</v>
      </c>
      <c r="J217" s="69">
        <v>500</v>
      </c>
      <c r="K217" s="50">
        <v>500</v>
      </c>
      <c r="L217" s="69"/>
      <c r="M217" s="20">
        <f t="shared" si="10"/>
        <v>-64.285714285714292</v>
      </c>
      <c r="N217" s="20">
        <f t="shared" si="11"/>
        <v>0</v>
      </c>
      <c r="O217" s="404"/>
    </row>
    <row r="218" spans="1:15" s="179" customFormat="1" x14ac:dyDescent="0.25">
      <c r="A218" s="999"/>
      <c r="B218" s="998"/>
      <c r="C218" s="374" t="s">
        <v>2545</v>
      </c>
      <c r="D218" s="374" t="s">
        <v>2546</v>
      </c>
      <c r="E218" s="22">
        <v>270</v>
      </c>
      <c r="F218" s="25">
        <v>450</v>
      </c>
      <c r="G218" s="69">
        <v>700</v>
      </c>
      <c r="H218" s="58">
        <v>1.8</v>
      </c>
      <c r="I218" s="69">
        <v>486</v>
      </c>
      <c r="J218" s="69">
        <v>450</v>
      </c>
      <c r="K218" s="50">
        <v>450</v>
      </c>
      <c r="L218" s="69"/>
      <c r="M218" s="20">
        <f t="shared" si="10"/>
        <v>-7.4074074074074066</v>
      </c>
      <c r="N218" s="20">
        <f t="shared" si="11"/>
        <v>0</v>
      </c>
      <c r="O218" s="404"/>
    </row>
    <row r="219" spans="1:15" s="179" customFormat="1" ht="31.5" x14ac:dyDescent="0.25">
      <c r="A219" s="999"/>
      <c r="B219" s="998"/>
      <c r="C219" s="374" t="s">
        <v>2547</v>
      </c>
      <c r="D219" s="374"/>
      <c r="E219" s="22">
        <v>350</v>
      </c>
      <c r="F219" s="25">
        <v>600</v>
      </c>
      <c r="G219" s="69">
        <v>1000</v>
      </c>
      <c r="H219" s="58">
        <v>1.3</v>
      </c>
      <c r="I219" s="69">
        <v>455</v>
      </c>
      <c r="J219" s="69">
        <v>600</v>
      </c>
      <c r="K219" s="50">
        <v>600</v>
      </c>
      <c r="L219" s="69"/>
      <c r="M219" s="20">
        <f t="shared" si="10"/>
        <v>31.868131868131865</v>
      </c>
      <c r="N219" s="20">
        <f t="shared" si="11"/>
        <v>0</v>
      </c>
      <c r="O219" s="404"/>
    </row>
    <row r="220" spans="1:15" s="179" customFormat="1" x14ac:dyDescent="0.25">
      <c r="A220" s="999"/>
      <c r="B220" s="998"/>
      <c r="C220" s="374" t="s">
        <v>2546</v>
      </c>
      <c r="D220" s="374" t="s">
        <v>2548</v>
      </c>
      <c r="E220" s="22">
        <v>250</v>
      </c>
      <c r="F220" s="25">
        <v>400</v>
      </c>
      <c r="G220" s="69">
        <v>700</v>
      </c>
      <c r="H220" s="58">
        <v>1.5</v>
      </c>
      <c r="I220" s="69">
        <v>375</v>
      </c>
      <c r="J220" s="69">
        <v>420</v>
      </c>
      <c r="K220" s="50">
        <v>420</v>
      </c>
      <c r="L220" s="69"/>
      <c r="M220" s="20">
        <f t="shared" si="10"/>
        <v>12</v>
      </c>
      <c r="N220" s="20">
        <f t="shared" si="11"/>
        <v>0</v>
      </c>
      <c r="O220" s="404"/>
    </row>
    <row r="221" spans="1:15" s="179" customFormat="1" ht="31.5" x14ac:dyDescent="0.25">
      <c r="A221" s="999"/>
      <c r="B221" s="998"/>
      <c r="C221" s="374" t="s">
        <v>2549</v>
      </c>
      <c r="D221" s="374"/>
      <c r="E221" s="22">
        <v>400</v>
      </c>
      <c r="F221" s="25">
        <v>630</v>
      </c>
      <c r="G221" s="69">
        <v>900</v>
      </c>
      <c r="H221" s="58">
        <v>8.4</v>
      </c>
      <c r="I221" s="69">
        <v>3360</v>
      </c>
      <c r="J221" s="69">
        <v>630</v>
      </c>
      <c r="K221" s="50">
        <v>630</v>
      </c>
      <c r="L221" s="69"/>
      <c r="M221" s="20">
        <f t="shared" si="10"/>
        <v>-81.25</v>
      </c>
      <c r="N221" s="20">
        <f t="shared" si="11"/>
        <v>0</v>
      </c>
      <c r="O221" s="404"/>
    </row>
    <row r="222" spans="1:15" s="179" customFormat="1" x14ac:dyDescent="0.25">
      <c r="A222" s="999"/>
      <c r="B222" s="998"/>
      <c r="C222" s="374" t="s">
        <v>2550</v>
      </c>
      <c r="D222" s="374" t="s">
        <v>2551</v>
      </c>
      <c r="E222" s="22">
        <v>150</v>
      </c>
      <c r="F222" s="69">
        <v>280</v>
      </c>
      <c r="G222" s="69">
        <v>400</v>
      </c>
      <c r="H222" s="58">
        <v>1.5</v>
      </c>
      <c r="I222" s="69">
        <v>225</v>
      </c>
      <c r="J222" s="69">
        <v>280</v>
      </c>
      <c r="K222" s="50">
        <v>280</v>
      </c>
      <c r="L222" s="69"/>
      <c r="M222" s="20">
        <f t="shared" si="10"/>
        <v>24.444444444444443</v>
      </c>
      <c r="N222" s="20">
        <f t="shared" si="11"/>
        <v>0</v>
      </c>
      <c r="O222" s="404"/>
    </row>
    <row r="223" spans="1:15" s="179" customFormat="1" x14ac:dyDescent="0.25">
      <c r="A223" s="999">
        <v>2</v>
      </c>
      <c r="B223" s="998"/>
      <c r="C223" s="374" t="s">
        <v>2550</v>
      </c>
      <c r="D223" s="374" t="s">
        <v>2552</v>
      </c>
      <c r="E223" s="22">
        <v>140</v>
      </c>
      <c r="F223" s="69">
        <v>420</v>
      </c>
      <c r="G223" s="69">
        <v>600</v>
      </c>
      <c r="H223" s="58">
        <v>1.4</v>
      </c>
      <c r="I223" s="69">
        <v>196</v>
      </c>
      <c r="J223" s="69">
        <v>420</v>
      </c>
      <c r="K223" s="50">
        <v>420</v>
      </c>
      <c r="L223" s="69"/>
      <c r="M223" s="20">
        <f t="shared" si="10"/>
        <v>114.28571428571428</v>
      </c>
      <c r="N223" s="20">
        <f t="shared" si="11"/>
        <v>0</v>
      </c>
      <c r="O223" s="404"/>
    </row>
    <row r="224" spans="1:15" s="179" customFormat="1" x14ac:dyDescent="0.25">
      <c r="A224" s="999"/>
      <c r="B224" s="998"/>
      <c r="C224" s="374" t="s">
        <v>2553</v>
      </c>
      <c r="D224" s="374" t="s">
        <v>2554</v>
      </c>
      <c r="E224" s="22">
        <v>270</v>
      </c>
      <c r="F224" s="69">
        <v>280</v>
      </c>
      <c r="G224" s="69">
        <v>400</v>
      </c>
      <c r="H224" s="58">
        <v>1.8</v>
      </c>
      <c r="I224" s="69">
        <v>486</v>
      </c>
      <c r="J224" s="69">
        <v>280</v>
      </c>
      <c r="K224" s="50">
        <v>280</v>
      </c>
      <c r="L224" s="69"/>
      <c r="M224" s="20">
        <f t="shared" si="10"/>
        <v>-42.386831275720169</v>
      </c>
      <c r="N224" s="20">
        <f t="shared" si="11"/>
        <v>0</v>
      </c>
      <c r="O224" s="404"/>
    </row>
    <row r="225" spans="1:15" s="179" customFormat="1" x14ac:dyDescent="0.25">
      <c r="A225" s="999"/>
      <c r="B225" s="998"/>
      <c r="C225" s="374" t="s">
        <v>2555</v>
      </c>
      <c r="D225" s="374" t="s">
        <v>2556</v>
      </c>
      <c r="E225" s="22">
        <v>170</v>
      </c>
      <c r="F225" s="69">
        <v>180</v>
      </c>
      <c r="G225" s="69">
        <v>250</v>
      </c>
      <c r="H225" s="58">
        <v>1.3</v>
      </c>
      <c r="I225" s="69">
        <v>221</v>
      </c>
      <c r="J225" s="69">
        <v>180</v>
      </c>
      <c r="K225" s="50">
        <v>180</v>
      </c>
      <c r="L225" s="69"/>
      <c r="M225" s="20">
        <f t="shared" si="10"/>
        <v>-18.552036199095024</v>
      </c>
      <c r="N225" s="20">
        <f t="shared" si="11"/>
        <v>0</v>
      </c>
      <c r="O225" s="404"/>
    </row>
    <row r="226" spans="1:15" s="179" customFormat="1" x14ac:dyDescent="0.25">
      <c r="A226" s="999">
        <v>3</v>
      </c>
      <c r="B226" s="998" t="s">
        <v>2557</v>
      </c>
      <c r="C226" s="374" t="s">
        <v>2558</v>
      </c>
      <c r="D226" s="374" t="s">
        <v>1492</v>
      </c>
      <c r="E226" s="22">
        <v>220</v>
      </c>
      <c r="F226" s="69">
        <v>310</v>
      </c>
      <c r="G226" s="69">
        <v>440</v>
      </c>
      <c r="H226" s="58">
        <v>2.2000000000000002</v>
      </c>
      <c r="I226" s="69">
        <v>484.00000000000006</v>
      </c>
      <c r="J226" s="69">
        <v>310</v>
      </c>
      <c r="K226" s="50">
        <v>310</v>
      </c>
      <c r="L226" s="69"/>
      <c r="M226" s="20">
        <f t="shared" si="10"/>
        <v>-35.950413223140501</v>
      </c>
      <c r="N226" s="20">
        <f t="shared" si="11"/>
        <v>0</v>
      </c>
      <c r="O226" s="404"/>
    </row>
    <row r="227" spans="1:15" s="179" customFormat="1" x14ac:dyDescent="0.25">
      <c r="A227" s="999"/>
      <c r="B227" s="998"/>
      <c r="C227" s="374" t="s">
        <v>1492</v>
      </c>
      <c r="D227" s="374" t="s">
        <v>2559</v>
      </c>
      <c r="E227" s="22">
        <v>140</v>
      </c>
      <c r="F227" s="69">
        <v>280</v>
      </c>
      <c r="G227" s="69">
        <v>400</v>
      </c>
      <c r="H227" s="58">
        <v>1.7</v>
      </c>
      <c r="I227" s="69">
        <v>238</v>
      </c>
      <c r="J227" s="69">
        <v>280</v>
      </c>
      <c r="K227" s="50">
        <v>280</v>
      </c>
      <c r="L227" s="69"/>
      <c r="M227" s="20">
        <f t="shared" si="10"/>
        <v>17.647058823529413</v>
      </c>
      <c r="N227" s="20">
        <f t="shared" si="11"/>
        <v>0</v>
      </c>
      <c r="O227" s="404"/>
    </row>
    <row r="228" spans="1:15" s="179" customFormat="1" ht="31.5" x14ac:dyDescent="0.25">
      <c r="A228" s="999"/>
      <c r="B228" s="998"/>
      <c r="C228" s="374" t="s">
        <v>2560</v>
      </c>
      <c r="D228" s="374"/>
      <c r="E228" s="22">
        <v>240</v>
      </c>
      <c r="F228" s="69">
        <v>280</v>
      </c>
      <c r="G228" s="69">
        <v>400</v>
      </c>
      <c r="H228" s="58">
        <v>2.8</v>
      </c>
      <c r="I228" s="69">
        <v>672</v>
      </c>
      <c r="J228" s="69">
        <v>280</v>
      </c>
      <c r="K228" s="50">
        <v>280</v>
      </c>
      <c r="L228" s="69"/>
      <c r="M228" s="20">
        <f t="shared" si="10"/>
        <v>-58.333333333333336</v>
      </c>
      <c r="N228" s="20">
        <f t="shared" si="11"/>
        <v>0</v>
      </c>
      <c r="O228" s="404"/>
    </row>
    <row r="229" spans="1:15" s="179" customFormat="1" x14ac:dyDescent="0.25">
      <c r="A229" s="999"/>
      <c r="B229" s="998"/>
      <c r="C229" s="374" t="s">
        <v>2561</v>
      </c>
      <c r="D229" s="374" t="s">
        <v>2562</v>
      </c>
      <c r="E229" s="22">
        <v>130</v>
      </c>
      <c r="F229" s="69">
        <v>210</v>
      </c>
      <c r="G229" s="69">
        <v>300</v>
      </c>
      <c r="H229" s="58">
        <v>1.7</v>
      </c>
      <c r="I229" s="69">
        <v>221</v>
      </c>
      <c r="J229" s="69">
        <v>210</v>
      </c>
      <c r="K229" s="50">
        <v>210</v>
      </c>
      <c r="L229" s="69"/>
      <c r="M229" s="20">
        <f t="shared" si="10"/>
        <v>-4.9773755656108598</v>
      </c>
      <c r="N229" s="20">
        <f t="shared" si="11"/>
        <v>0</v>
      </c>
      <c r="O229" s="404"/>
    </row>
    <row r="230" spans="1:15" s="179" customFormat="1" x14ac:dyDescent="0.25">
      <c r="A230" s="999"/>
      <c r="B230" s="998"/>
      <c r="C230" s="374" t="s">
        <v>2561</v>
      </c>
      <c r="D230" s="374" t="s">
        <v>2563</v>
      </c>
      <c r="E230" s="22">
        <v>150</v>
      </c>
      <c r="F230" s="69">
        <v>210</v>
      </c>
      <c r="G230" s="69">
        <v>300</v>
      </c>
      <c r="H230" s="58">
        <v>1.9</v>
      </c>
      <c r="I230" s="69">
        <v>285</v>
      </c>
      <c r="J230" s="69">
        <v>210</v>
      </c>
      <c r="K230" s="50">
        <v>210</v>
      </c>
      <c r="L230" s="69"/>
      <c r="M230" s="20">
        <f t="shared" si="10"/>
        <v>-26.315789473684209</v>
      </c>
      <c r="N230" s="20">
        <f t="shared" si="11"/>
        <v>0</v>
      </c>
      <c r="O230" s="404"/>
    </row>
    <row r="231" spans="1:15" s="179" customFormat="1" x14ac:dyDescent="0.25">
      <c r="A231" s="999">
        <v>4</v>
      </c>
      <c r="B231" s="998" t="s">
        <v>2564</v>
      </c>
      <c r="C231" s="374" t="s">
        <v>2565</v>
      </c>
      <c r="D231" s="374" t="s">
        <v>2566</v>
      </c>
      <c r="E231" s="22">
        <v>290</v>
      </c>
      <c r="F231" s="69">
        <v>350</v>
      </c>
      <c r="G231" s="69">
        <v>500</v>
      </c>
      <c r="H231" s="58">
        <v>2</v>
      </c>
      <c r="I231" s="69">
        <v>580</v>
      </c>
      <c r="J231" s="69">
        <v>350</v>
      </c>
      <c r="K231" s="50">
        <v>350</v>
      </c>
      <c r="L231" s="69"/>
      <c r="M231" s="20">
        <f t="shared" si="10"/>
        <v>-39.655172413793103</v>
      </c>
      <c r="N231" s="20">
        <f t="shared" si="11"/>
        <v>0</v>
      </c>
      <c r="O231" s="404"/>
    </row>
    <row r="232" spans="1:15" s="179" customFormat="1" ht="31.5" x14ac:dyDescent="0.25">
      <c r="A232" s="999"/>
      <c r="B232" s="998"/>
      <c r="C232" s="374" t="s">
        <v>2566</v>
      </c>
      <c r="D232" s="374" t="s">
        <v>2567</v>
      </c>
      <c r="E232" s="22">
        <v>180</v>
      </c>
      <c r="F232" s="69">
        <v>280</v>
      </c>
      <c r="G232" s="69">
        <v>400</v>
      </c>
      <c r="H232" s="58">
        <v>4</v>
      </c>
      <c r="I232" s="69">
        <v>720</v>
      </c>
      <c r="J232" s="69">
        <v>240</v>
      </c>
      <c r="K232" s="50">
        <v>240</v>
      </c>
      <c r="L232" s="69"/>
      <c r="M232" s="20">
        <f t="shared" si="10"/>
        <v>-66.666666666666657</v>
      </c>
      <c r="N232" s="20">
        <f t="shared" si="11"/>
        <v>0</v>
      </c>
      <c r="O232" s="404"/>
    </row>
    <row r="233" spans="1:15" s="179" customFormat="1" x14ac:dyDescent="0.25">
      <c r="A233" s="999"/>
      <c r="B233" s="998"/>
      <c r="C233" s="374" t="s">
        <v>2568</v>
      </c>
      <c r="D233" s="374" t="s">
        <v>2569</v>
      </c>
      <c r="E233" s="22">
        <v>130</v>
      </c>
      <c r="F233" s="69">
        <v>210</v>
      </c>
      <c r="G233" s="69">
        <v>300</v>
      </c>
      <c r="H233" s="58">
        <v>2.8</v>
      </c>
      <c r="I233" s="69">
        <v>364</v>
      </c>
      <c r="J233" s="69">
        <v>210</v>
      </c>
      <c r="K233" s="50">
        <v>210</v>
      </c>
      <c r="L233" s="69"/>
      <c r="M233" s="20">
        <f t="shared" si="10"/>
        <v>-42.307692307692307</v>
      </c>
      <c r="N233" s="20">
        <f t="shared" si="11"/>
        <v>0</v>
      </c>
      <c r="O233" s="404"/>
    </row>
    <row r="234" spans="1:15" s="179" customFormat="1" x14ac:dyDescent="0.25">
      <c r="A234" s="999">
        <v>5</v>
      </c>
      <c r="B234" s="998" t="s">
        <v>2570</v>
      </c>
      <c r="C234" s="374" t="s">
        <v>2571</v>
      </c>
      <c r="D234" s="374" t="s">
        <v>2572</v>
      </c>
      <c r="E234" s="22">
        <v>180</v>
      </c>
      <c r="F234" s="69">
        <v>210</v>
      </c>
      <c r="G234" s="69">
        <v>300</v>
      </c>
      <c r="H234" s="58">
        <v>2.1</v>
      </c>
      <c r="I234" s="69">
        <v>378</v>
      </c>
      <c r="J234" s="69">
        <v>210</v>
      </c>
      <c r="K234" s="50">
        <v>210</v>
      </c>
      <c r="L234" s="69"/>
      <c r="M234" s="20">
        <f t="shared" si="10"/>
        <v>-44.444444444444443</v>
      </c>
      <c r="N234" s="20">
        <f t="shared" si="11"/>
        <v>0</v>
      </c>
      <c r="O234" s="404"/>
    </row>
    <row r="235" spans="1:15" s="179" customFormat="1" x14ac:dyDescent="0.25">
      <c r="A235" s="999"/>
      <c r="B235" s="998"/>
      <c r="C235" s="374" t="s">
        <v>2572</v>
      </c>
      <c r="D235" s="374" t="s">
        <v>2573</v>
      </c>
      <c r="E235" s="22">
        <v>140</v>
      </c>
      <c r="F235" s="69">
        <v>210</v>
      </c>
      <c r="G235" s="69">
        <v>300</v>
      </c>
      <c r="H235" s="58">
        <v>1.9</v>
      </c>
      <c r="I235" s="69">
        <v>266</v>
      </c>
      <c r="J235" s="69">
        <v>210</v>
      </c>
      <c r="K235" s="50">
        <v>210</v>
      </c>
      <c r="L235" s="69"/>
      <c r="M235" s="20">
        <f t="shared" si="10"/>
        <v>-21.052631578947366</v>
      </c>
      <c r="N235" s="20">
        <f t="shared" si="11"/>
        <v>0</v>
      </c>
      <c r="O235" s="404"/>
    </row>
    <row r="236" spans="1:15" s="179" customFormat="1" x14ac:dyDescent="0.25">
      <c r="A236" s="999"/>
      <c r="B236" s="998"/>
      <c r="C236" s="374" t="s">
        <v>2573</v>
      </c>
      <c r="D236" s="374" t="s">
        <v>2574</v>
      </c>
      <c r="E236" s="22">
        <v>150</v>
      </c>
      <c r="F236" s="69">
        <v>140</v>
      </c>
      <c r="G236" s="69">
        <v>200</v>
      </c>
      <c r="H236" s="58">
        <v>4.3</v>
      </c>
      <c r="I236" s="69">
        <v>645</v>
      </c>
      <c r="J236" s="69">
        <v>150</v>
      </c>
      <c r="K236" s="50">
        <v>150</v>
      </c>
      <c r="L236" s="69"/>
      <c r="M236" s="20">
        <f t="shared" si="10"/>
        <v>-76.744186046511629</v>
      </c>
      <c r="N236" s="20">
        <f t="shared" si="11"/>
        <v>0</v>
      </c>
      <c r="O236" s="404"/>
    </row>
    <row r="237" spans="1:15" s="179" customFormat="1" x14ac:dyDescent="0.25">
      <c r="A237" s="999">
        <v>6</v>
      </c>
      <c r="B237" s="998" t="s">
        <v>2575</v>
      </c>
      <c r="C237" s="374" t="s">
        <v>2576</v>
      </c>
      <c r="D237" s="374" t="s">
        <v>2577</v>
      </c>
      <c r="E237" s="22">
        <v>190</v>
      </c>
      <c r="F237" s="69">
        <v>210</v>
      </c>
      <c r="G237" s="69">
        <v>300</v>
      </c>
      <c r="H237" s="58">
        <v>3.8</v>
      </c>
      <c r="I237" s="69">
        <v>722</v>
      </c>
      <c r="J237" s="69">
        <v>210</v>
      </c>
      <c r="K237" s="50">
        <v>210</v>
      </c>
      <c r="L237" s="69"/>
      <c r="M237" s="20">
        <f t="shared" si="10"/>
        <v>-70.91412742382272</v>
      </c>
      <c r="N237" s="20">
        <f t="shared" si="11"/>
        <v>0</v>
      </c>
      <c r="O237" s="404"/>
    </row>
    <row r="238" spans="1:15" s="179" customFormat="1" x14ac:dyDescent="0.25">
      <c r="A238" s="999"/>
      <c r="B238" s="998"/>
      <c r="C238" s="374" t="s">
        <v>2577</v>
      </c>
      <c r="D238" s="374" t="s">
        <v>2562</v>
      </c>
      <c r="E238" s="22">
        <v>120</v>
      </c>
      <c r="F238" s="69">
        <v>210</v>
      </c>
      <c r="G238" s="69">
        <v>300</v>
      </c>
      <c r="H238" s="58">
        <v>2</v>
      </c>
      <c r="I238" s="69">
        <v>240</v>
      </c>
      <c r="J238" s="69">
        <v>210</v>
      </c>
      <c r="K238" s="50">
        <v>210</v>
      </c>
      <c r="L238" s="69"/>
      <c r="M238" s="20">
        <f t="shared" si="10"/>
        <v>-12.5</v>
      </c>
      <c r="N238" s="20">
        <f t="shared" si="11"/>
        <v>0</v>
      </c>
      <c r="O238" s="404"/>
    </row>
    <row r="239" spans="1:15" s="179" customFormat="1" x14ac:dyDescent="0.25">
      <c r="A239" s="370">
        <v>7</v>
      </c>
      <c r="B239" s="374" t="s">
        <v>2578</v>
      </c>
      <c r="C239" s="374" t="s">
        <v>2579</v>
      </c>
      <c r="D239" s="374" t="s">
        <v>2580</v>
      </c>
      <c r="E239" s="22">
        <v>180</v>
      </c>
      <c r="F239" s="69">
        <v>210</v>
      </c>
      <c r="G239" s="69">
        <v>300</v>
      </c>
      <c r="H239" s="58">
        <v>3.1</v>
      </c>
      <c r="I239" s="69">
        <v>558</v>
      </c>
      <c r="J239" s="69">
        <v>210</v>
      </c>
      <c r="K239" s="50">
        <v>210</v>
      </c>
      <c r="L239" s="69"/>
      <c r="M239" s="20">
        <f t="shared" si="10"/>
        <v>-62.365591397849464</v>
      </c>
      <c r="N239" s="20">
        <f t="shared" si="11"/>
        <v>0</v>
      </c>
      <c r="O239" s="404"/>
    </row>
    <row r="240" spans="1:15" s="179" customFormat="1" x14ac:dyDescent="0.25">
      <c r="A240" s="370">
        <v>8</v>
      </c>
      <c r="B240" s="998" t="s">
        <v>2581</v>
      </c>
      <c r="C240" s="998"/>
      <c r="D240" s="998"/>
      <c r="E240" s="22">
        <v>130</v>
      </c>
      <c r="F240" s="69">
        <v>130</v>
      </c>
      <c r="G240" s="69">
        <v>140</v>
      </c>
      <c r="H240" s="58">
        <v>3.8</v>
      </c>
      <c r="I240" s="69">
        <v>494</v>
      </c>
      <c r="J240" s="69">
        <v>130</v>
      </c>
      <c r="K240" s="50">
        <v>130</v>
      </c>
      <c r="L240" s="69"/>
      <c r="M240" s="20">
        <f t="shared" si="10"/>
        <v>-73.68421052631578</v>
      </c>
      <c r="N240" s="20">
        <f t="shared" si="11"/>
        <v>0</v>
      </c>
      <c r="O240" s="404"/>
    </row>
    <row r="241" spans="1:15" s="179" customFormat="1" x14ac:dyDescent="0.25">
      <c r="A241" s="370">
        <v>9</v>
      </c>
      <c r="B241" s="998" t="s">
        <v>45</v>
      </c>
      <c r="C241" s="998"/>
      <c r="D241" s="998"/>
      <c r="E241" s="22">
        <v>80</v>
      </c>
      <c r="F241" s="22">
        <v>100</v>
      </c>
      <c r="G241" s="69">
        <v>100</v>
      </c>
      <c r="H241" s="58">
        <v>2.2000000000000002</v>
      </c>
      <c r="I241" s="69">
        <v>176</v>
      </c>
      <c r="J241" s="69">
        <v>100</v>
      </c>
      <c r="K241" s="50">
        <v>100</v>
      </c>
      <c r="L241" s="69"/>
      <c r="M241" s="20">
        <f t="shared" si="10"/>
        <v>-43.18181818181818</v>
      </c>
      <c r="N241" s="20">
        <f t="shared" si="11"/>
        <v>0</v>
      </c>
      <c r="O241" s="404"/>
    </row>
    <row r="242" spans="1:15" s="179" customFormat="1" x14ac:dyDescent="0.25">
      <c r="A242" s="380" t="s">
        <v>2582</v>
      </c>
      <c r="B242" s="44" t="s">
        <v>2583</v>
      </c>
      <c r="C242" s="44"/>
      <c r="D242" s="44"/>
      <c r="E242" s="295"/>
      <c r="F242" s="295"/>
      <c r="G242" s="309"/>
      <c r="H242" s="296"/>
      <c r="I242" s="69"/>
      <c r="J242" s="69"/>
      <c r="K242" s="50"/>
      <c r="L242" s="69"/>
      <c r="M242" s="20"/>
      <c r="N242" s="20"/>
      <c r="O242" s="314"/>
    </row>
    <row r="243" spans="1:15" s="179" customFormat="1" ht="31.5" x14ac:dyDescent="0.25">
      <c r="A243" s="999">
        <v>1</v>
      </c>
      <c r="B243" s="998" t="s">
        <v>2584</v>
      </c>
      <c r="C243" s="374" t="s">
        <v>2585</v>
      </c>
      <c r="D243" s="374" t="s">
        <v>2586</v>
      </c>
      <c r="E243" s="22">
        <v>340</v>
      </c>
      <c r="F243" s="25">
        <v>600</v>
      </c>
      <c r="G243" s="69">
        <v>1000</v>
      </c>
      <c r="H243" s="58">
        <v>1.2</v>
      </c>
      <c r="I243" s="69">
        <v>408</v>
      </c>
      <c r="J243" s="69">
        <v>600</v>
      </c>
      <c r="K243" s="50">
        <v>600</v>
      </c>
      <c r="L243" s="69"/>
      <c r="M243" s="20">
        <f t="shared" si="10"/>
        <v>47.058823529411761</v>
      </c>
      <c r="N243" s="20">
        <f t="shared" si="11"/>
        <v>0</v>
      </c>
      <c r="O243" s="404"/>
    </row>
    <row r="244" spans="1:15" s="300" customFormat="1" ht="31.5" x14ac:dyDescent="0.25">
      <c r="A244" s="999"/>
      <c r="B244" s="998"/>
      <c r="C244" s="406" t="s">
        <v>2586</v>
      </c>
      <c r="D244" s="406" t="s">
        <v>2587</v>
      </c>
      <c r="E244" s="49">
        <v>600</v>
      </c>
      <c r="F244" s="77">
        <v>1000</v>
      </c>
      <c r="G244" s="299">
        <v>2750</v>
      </c>
      <c r="H244" s="301">
        <v>1</v>
      </c>
      <c r="I244" s="299">
        <v>600</v>
      </c>
      <c r="J244" s="69">
        <v>1200</v>
      </c>
      <c r="K244" s="50">
        <v>1000</v>
      </c>
      <c r="L244" s="69"/>
      <c r="M244" s="20">
        <f t="shared" ref="M244:M282" si="12">(K244-I244)/I244*100</f>
        <v>66.666666666666657</v>
      </c>
      <c r="N244" s="20">
        <f t="shared" ref="N244:N282" si="13">(K244-J244)/J244*100</f>
        <v>-16.666666666666664</v>
      </c>
      <c r="O244" s="76" t="s">
        <v>263</v>
      </c>
    </row>
    <row r="245" spans="1:15" s="179" customFormat="1" x14ac:dyDescent="0.25">
      <c r="A245" s="999"/>
      <c r="B245" s="998"/>
      <c r="C245" s="374" t="s">
        <v>2587</v>
      </c>
      <c r="D245" s="374" t="s">
        <v>2588</v>
      </c>
      <c r="E245" s="22">
        <v>410</v>
      </c>
      <c r="F245" s="25">
        <v>700</v>
      </c>
      <c r="G245" s="69">
        <v>1600</v>
      </c>
      <c r="H245" s="58">
        <v>1</v>
      </c>
      <c r="I245" s="69">
        <v>410</v>
      </c>
      <c r="J245" s="69">
        <v>800</v>
      </c>
      <c r="K245" s="50">
        <v>600</v>
      </c>
      <c r="L245" s="69"/>
      <c r="M245" s="20">
        <f t="shared" si="12"/>
        <v>46.341463414634148</v>
      </c>
      <c r="N245" s="20">
        <f t="shared" si="13"/>
        <v>-25</v>
      </c>
      <c r="O245" s="76" t="s">
        <v>263</v>
      </c>
    </row>
    <row r="246" spans="1:15" s="179" customFormat="1" x14ac:dyDescent="0.25">
      <c r="A246" s="999"/>
      <c r="B246" s="998"/>
      <c r="C246" s="374" t="s">
        <v>2588</v>
      </c>
      <c r="D246" s="374" t="s">
        <v>2589</v>
      </c>
      <c r="E246" s="22">
        <v>270</v>
      </c>
      <c r="F246" s="25">
        <v>400</v>
      </c>
      <c r="G246" s="69">
        <v>625</v>
      </c>
      <c r="H246" s="58">
        <v>1.1000000000000001</v>
      </c>
      <c r="I246" s="69">
        <v>297</v>
      </c>
      <c r="J246" s="69">
        <v>400</v>
      </c>
      <c r="K246" s="50">
        <v>400</v>
      </c>
      <c r="L246" s="69"/>
      <c r="M246" s="20">
        <f t="shared" si="12"/>
        <v>34.680134680134678</v>
      </c>
      <c r="N246" s="20">
        <f t="shared" si="13"/>
        <v>0</v>
      </c>
      <c r="O246" s="404"/>
    </row>
    <row r="247" spans="1:15" s="179" customFormat="1" x14ac:dyDescent="0.25">
      <c r="A247" s="999">
        <v>2</v>
      </c>
      <c r="B247" s="998" t="s">
        <v>2590</v>
      </c>
      <c r="C247" s="374" t="s">
        <v>2591</v>
      </c>
      <c r="D247" s="374" t="s">
        <v>2592</v>
      </c>
      <c r="E247" s="22">
        <v>230</v>
      </c>
      <c r="F247" s="25">
        <v>500</v>
      </c>
      <c r="G247" s="69">
        <v>875</v>
      </c>
      <c r="H247" s="58">
        <v>1.1000000000000001</v>
      </c>
      <c r="I247" s="69">
        <v>253.00000000000003</v>
      </c>
      <c r="J247" s="69">
        <v>530</v>
      </c>
      <c r="K247" s="50">
        <v>400</v>
      </c>
      <c r="L247" s="69"/>
      <c r="M247" s="20">
        <f t="shared" si="12"/>
        <v>58.102766798418962</v>
      </c>
      <c r="N247" s="20">
        <f t="shared" si="13"/>
        <v>-24.528301886792452</v>
      </c>
      <c r="O247" s="76" t="s">
        <v>263</v>
      </c>
    </row>
    <row r="248" spans="1:15" s="179" customFormat="1" x14ac:dyDescent="0.25">
      <c r="A248" s="999"/>
      <c r="B248" s="998"/>
      <c r="C248" s="374" t="s">
        <v>2592</v>
      </c>
      <c r="D248" s="374" t="s">
        <v>2593</v>
      </c>
      <c r="E248" s="22">
        <v>110</v>
      </c>
      <c r="F248" s="25">
        <v>350</v>
      </c>
      <c r="G248" s="69">
        <v>500</v>
      </c>
      <c r="H248" s="58">
        <v>1.9</v>
      </c>
      <c r="I248" s="69">
        <v>209</v>
      </c>
      <c r="J248" s="69">
        <v>350</v>
      </c>
      <c r="K248" s="50">
        <v>250</v>
      </c>
      <c r="L248" s="69"/>
      <c r="M248" s="20">
        <f t="shared" si="12"/>
        <v>19.617224880382775</v>
      </c>
      <c r="N248" s="20">
        <f t="shared" si="13"/>
        <v>-28.571428571428569</v>
      </c>
      <c r="O248" s="76" t="s">
        <v>263</v>
      </c>
    </row>
    <row r="249" spans="1:15" s="179" customFormat="1" ht="31.5" x14ac:dyDescent="0.25">
      <c r="A249" s="370">
        <v>3</v>
      </c>
      <c r="B249" s="374" t="s">
        <v>2594</v>
      </c>
      <c r="C249" s="374" t="s">
        <v>2585</v>
      </c>
      <c r="D249" s="374" t="s">
        <v>2595</v>
      </c>
      <c r="E249" s="22">
        <v>100</v>
      </c>
      <c r="F249" s="25">
        <v>170</v>
      </c>
      <c r="G249" s="69">
        <v>300</v>
      </c>
      <c r="H249" s="58">
        <v>3.7</v>
      </c>
      <c r="I249" s="69">
        <v>370</v>
      </c>
      <c r="J249" s="69">
        <v>180</v>
      </c>
      <c r="K249" s="50">
        <v>180</v>
      </c>
      <c r="L249" s="69"/>
      <c r="M249" s="20">
        <f t="shared" si="12"/>
        <v>-51.351351351351347</v>
      </c>
      <c r="N249" s="20">
        <f t="shared" si="13"/>
        <v>0</v>
      </c>
      <c r="O249" s="404"/>
    </row>
    <row r="250" spans="1:15" s="179" customFormat="1" x14ac:dyDescent="0.25">
      <c r="A250" s="999">
        <v>4</v>
      </c>
      <c r="B250" s="998" t="s">
        <v>2596</v>
      </c>
      <c r="C250" s="374" t="s">
        <v>2592</v>
      </c>
      <c r="D250" s="374" t="s">
        <v>2597</v>
      </c>
      <c r="E250" s="22">
        <v>170</v>
      </c>
      <c r="F250" s="25">
        <v>250</v>
      </c>
      <c r="G250" s="69">
        <v>625</v>
      </c>
      <c r="H250" s="58">
        <v>1.1000000000000001</v>
      </c>
      <c r="I250" s="69">
        <v>187.00000000000003</v>
      </c>
      <c r="J250" s="69">
        <v>380</v>
      </c>
      <c r="K250" s="50">
        <v>380</v>
      </c>
      <c r="L250" s="69"/>
      <c r="M250" s="20">
        <f t="shared" si="12"/>
        <v>103.20855614973259</v>
      </c>
      <c r="N250" s="20">
        <f t="shared" si="13"/>
        <v>0</v>
      </c>
      <c r="O250" s="404"/>
    </row>
    <row r="251" spans="1:15" s="179" customFormat="1" x14ac:dyDescent="0.25">
      <c r="A251" s="999"/>
      <c r="B251" s="998"/>
      <c r="C251" s="374" t="s">
        <v>2597</v>
      </c>
      <c r="D251" s="374" t="s">
        <v>2598</v>
      </c>
      <c r="E251" s="22">
        <v>140</v>
      </c>
      <c r="F251" s="25">
        <v>250</v>
      </c>
      <c r="G251" s="69">
        <v>500</v>
      </c>
      <c r="H251" s="58">
        <v>2.1</v>
      </c>
      <c r="I251" s="69">
        <v>294</v>
      </c>
      <c r="J251" s="69">
        <v>300</v>
      </c>
      <c r="K251" s="50">
        <v>300</v>
      </c>
      <c r="L251" s="69"/>
      <c r="M251" s="20">
        <f t="shared" si="12"/>
        <v>2.0408163265306123</v>
      </c>
      <c r="N251" s="20">
        <f t="shared" si="13"/>
        <v>0</v>
      </c>
      <c r="O251" s="404"/>
    </row>
    <row r="252" spans="1:15" s="179" customFormat="1" x14ac:dyDescent="0.25">
      <c r="A252" s="370">
        <v>5</v>
      </c>
      <c r="B252" s="374" t="s">
        <v>2599</v>
      </c>
      <c r="C252" s="374" t="s">
        <v>2600</v>
      </c>
      <c r="D252" s="374" t="s">
        <v>2601</v>
      </c>
      <c r="E252" s="22">
        <v>220</v>
      </c>
      <c r="F252" s="25">
        <v>400</v>
      </c>
      <c r="G252" s="69">
        <v>750</v>
      </c>
      <c r="H252" s="58">
        <v>2.2999999999999998</v>
      </c>
      <c r="I252" s="69">
        <v>505.99999999999994</v>
      </c>
      <c r="J252" s="69">
        <v>450</v>
      </c>
      <c r="K252" s="50">
        <v>400</v>
      </c>
      <c r="L252" s="69"/>
      <c r="M252" s="20">
        <f t="shared" si="12"/>
        <v>-20.948616600790505</v>
      </c>
      <c r="N252" s="20">
        <f t="shared" si="13"/>
        <v>-11.111111111111111</v>
      </c>
      <c r="O252" s="76" t="s">
        <v>263</v>
      </c>
    </row>
    <row r="253" spans="1:15" s="179" customFormat="1" x14ac:dyDescent="0.25">
      <c r="A253" s="999">
        <v>6</v>
      </c>
      <c r="B253" s="998" t="s">
        <v>2602</v>
      </c>
      <c r="C253" s="374" t="s">
        <v>2588</v>
      </c>
      <c r="D253" s="374" t="s">
        <v>2598</v>
      </c>
      <c r="E253" s="22">
        <v>150</v>
      </c>
      <c r="F253" s="25">
        <v>300</v>
      </c>
      <c r="G253" s="69">
        <v>500</v>
      </c>
      <c r="H253" s="58">
        <v>1.3</v>
      </c>
      <c r="I253" s="69">
        <v>195</v>
      </c>
      <c r="J253" s="69">
        <v>300</v>
      </c>
      <c r="K253" s="50">
        <v>300</v>
      </c>
      <c r="L253" s="69"/>
      <c r="M253" s="20">
        <f t="shared" si="12"/>
        <v>53.846153846153847</v>
      </c>
      <c r="N253" s="20">
        <f t="shared" si="13"/>
        <v>0</v>
      </c>
      <c r="O253" s="404"/>
    </row>
    <row r="254" spans="1:15" s="179" customFormat="1" x14ac:dyDescent="0.25">
      <c r="A254" s="999"/>
      <c r="B254" s="998"/>
      <c r="C254" s="374" t="s">
        <v>2598</v>
      </c>
      <c r="D254" s="374" t="s">
        <v>2603</v>
      </c>
      <c r="E254" s="22">
        <v>120</v>
      </c>
      <c r="F254" s="25">
        <v>250</v>
      </c>
      <c r="G254" s="69">
        <v>375</v>
      </c>
      <c r="H254" s="58">
        <v>2.2999999999999998</v>
      </c>
      <c r="I254" s="69">
        <v>276</v>
      </c>
      <c r="J254" s="69">
        <v>250</v>
      </c>
      <c r="K254" s="50">
        <v>250</v>
      </c>
      <c r="L254" s="69"/>
      <c r="M254" s="20">
        <f t="shared" si="12"/>
        <v>-9.4202898550724647</v>
      </c>
      <c r="N254" s="20">
        <f t="shared" si="13"/>
        <v>0</v>
      </c>
      <c r="O254" s="404"/>
    </row>
    <row r="255" spans="1:15" s="179" customFormat="1" ht="31.5" x14ac:dyDescent="0.25">
      <c r="A255" s="370">
        <v>7</v>
      </c>
      <c r="B255" s="374" t="s">
        <v>2604</v>
      </c>
      <c r="C255" s="374" t="s">
        <v>2605</v>
      </c>
      <c r="D255" s="374" t="s">
        <v>2606</v>
      </c>
      <c r="E255" s="22">
        <v>130</v>
      </c>
      <c r="F255" s="25">
        <v>230</v>
      </c>
      <c r="G255" s="69">
        <v>375</v>
      </c>
      <c r="H255" s="58">
        <v>1.7</v>
      </c>
      <c r="I255" s="69">
        <v>221</v>
      </c>
      <c r="J255" s="69">
        <v>230</v>
      </c>
      <c r="K255" s="50">
        <v>230</v>
      </c>
      <c r="L255" s="69"/>
      <c r="M255" s="20">
        <f t="shared" si="12"/>
        <v>4.0723981900452486</v>
      </c>
      <c r="N255" s="20">
        <f t="shared" si="13"/>
        <v>0</v>
      </c>
      <c r="O255" s="404"/>
    </row>
    <row r="256" spans="1:15" s="179" customFormat="1" x14ac:dyDescent="0.25">
      <c r="A256" s="370">
        <v>8</v>
      </c>
      <c r="B256" s="374" t="s">
        <v>2607</v>
      </c>
      <c r="C256" s="374" t="s">
        <v>2608</v>
      </c>
      <c r="D256" s="374" t="s">
        <v>2609</v>
      </c>
      <c r="E256" s="22">
        <v>150</v>
      </c>
      <c r="F256" s="69">
        <v>170</v>
      </c>
      <c r="G256" s="69">
        <v>250</v>
      </c>
      <c r="H256" s="58">
        <v>2.1</v>
      </c>
      <c r="I256" s="69">
        <v>315</v>
      </c>
      <c r="J256" s="69">
        <v>170</v>
      </c>
      <c r="K256" s="50">
        <v>170</v>
      </c>
      <c r="L256" s="69"/>
      <c r="M256" s="20">
        <f t="shared" si="12"/>
        <v>-46.031746031746032</v>
      </c>
      <c r="N256" s="20">
        <f t="shared" si="13"/>
        <v>0</v>
      </c>
      <c r="O256" s="404"/>
    </row>
    <row r="257" spans="1:15" s="179" customFormat="1" x14ac:dyDescent="0.25">
      <c r="A257" s="999">
        <v>9</v>
      </c>
      <c r="B257" s="998" t="s">
        <v>2610</v>
      </c>
      <c r="C257" s="374" t="s">
        <v>2611</v>
      </c>
      <c r="D257" s="374" t="s">
        <v>2612</v>
      </c>
      <c r="E257" s="22">
        <v>100</v>
      </c>
      <c r="F257" s="69">
        <v>180</v>
      </c>
      <c r="G257" s="69">
        <v>250</v>
      </c>
      <c r="H257" s="58">
        <v>1.6</v>
      </c>
      <c r="I257" s="69">
        <v>160</v>
      </c>
      <c r="J257" s="69">
        <v>180</v>
      </c>
      <c r="K257" s="50">
        <v>180</v>
      </c>
      <c r="L257" s="69"/>
      <c r="M257" s="20">
        <f t="shared" si="12"/>
        <v>12.5</v>
      </c>
      <c r="N257" s="20">
        <f t="shared" si="13"/>
        <v>0</v>
      </c>
      <c r="O257" s="404"/>
    </row>
    <row r="258" spans="1:15" s="179" customFormat="1" x14ac:dyDescent="0.25">
      <c r="A258" s="999"/>
      <c r="B258" s="998"/>
      <c r="C258" s="374" t="s">
        <v>2612</v>
      </c>
      <c r="D258" s="374" t="s">
        <v>2613</v>
      </c>
      <c r="E258" s="22">
        <v>100</v>
      </c>
      <c r="F258" s="69">
        <v>140</v>
      </c>
      <c r="G258" s="69">
        <v>200</v>
      </c>
      <c r="H258" s="58">
        <v>2.7</v>
      </c>
      <c r="I258" s="69">
        <v>270</v>
      </c>
      <c r="J258" s="69">
        <v>140</v>
      </c>
      <c r="K258" s="50">
        <v>140</v>
      </c>
      <c r="L258" s="69"/>
      <c r="M258" s="20">
        <f t="shared" si="12"/>
        <v>-48.148148148148145</v>
      </c>
      <c r="N258" s="20">
        <f t="shared" si="13"/>
        <v>0</v>
      </c>
      <c r="O258" s="404"/>
    </row>
    <row r="259" spans="1:15" s="179" customFormat="1" ht="31.5" x14ac:dyDescent="0.25">
      <c r="A259" s="999">
        <v>10</v>
      </c>
      <c r="B259" s="998" t="s">
        <v>2614</v>
      </c>
      <c r="C259" s="374" t="s">
        <v>2615</v>
      </c>
      <c r="D259" s="374" t="s">
        <v>2616</v>
      </c>
      <c r="E259" s="22">
        <v>220</v>
      </c>
      <c r="F259" s="69">
        <v>700</v>
      </c>
      <c r="G259" s="69">
        <v>1000</v>
      </c>
      <c r="H259" s="58">
        <v>2.1</v>
      </c>
      <c r="I259" s="69">
        <v>462</v>
      </c>
      <c r="J259" s="69">
        <v>700</v>
      </c>
      <c r="K259" s="50">
        <v>500</v>
      </c>
      <c r="L259" s="69"/>
      <c r="M259" s="20">
        <f t="shared" si="12"/>
        <v>8.2251082251082259</v>
      </c>
      <c r="N259" s="20">
        <f t="shared" si="13"/>
        <v>-28.571428571428569</v>
      </c>
      <c r="O259" s="76" t="s">
        <v>263</v>
      </c>
    </row>
    <row r="260" spans="1:15" s="179" customFormat="1" x14ac:dyDescent="0.25">
      <c r="A260" s="999"/>
      <c r="B260" s="998"/>
      <c r="C260" s="374" t="s">
        <v>2616</v>
      </c>
      <c r="D260" s="374" t="s">
        <v>2617</v>
      </c>
      <c r="E260" s="22">
        <v>130</v>
      </c>
      <c r="F260" s="69">
        <v>350</v>
      </c>
      <c r="G260" s="69">
        <v>500</v>
      </c>
      <c r="H260" s="58">
        <v>1.5</v>
      </c>
      <c r="I260" s="69">
        <v>195</v>
      </c>
      <c r="J260" s="69">
        <v>350</v>
      </c>
      <c r="K260" s="50">
        <v>350</v>
      </c>
      <c r="L260" s="69"/>
      <c r="M260" s="20">
        <f t="shared" si="12"/>
        <v>79.487179487179489</v>
      </c>
      <c r="N260" s="20">
        <f t="shared" si="13"/>
        <v>0</v>
      </c>
      <c r="O260" s="404"/>
    </row>
    <row r="261" spans="1:15" s="179" customFormat="1" x14ac:dyDescent="0.25">
      <c r="A261" s="370">
        <v>11</v>
      </c>
      <c r="B261" s="374"/>
      <c r="C261" s="374" t="s">
        <v>2618</v>
      </c>
      <c r="D261" s="374" t="s">
        <v>2619</v>
      </c>
      <c r="E261" s="22">
        <v>130</v>
      </c>
      <c r="F261" s="69">
        <v>260</v>
      </c>
      <c r="G261" s="69">
        <v>375</v>
      </c>
      <c r="H261" s="58">
        <v>2.2000000000000002</v>
      </c>
      <c r="I261" s="69">
        <v>286</v>
      </c>
      <c r="J261" s="69">
        <v>260</v>
      </c>
      <c r="K261" s="50">
        <v>260</v>
      </c>
      <c r="L261" s="69"/>
      <c r="M261" s="20">
        <f t="shared" si="12"/>
        <v>-9.0909090909090917</v>
      </c>
      <c r="N261" s="20">
        <f t="shared" si="13"/>
        <v>0</v>
      </c>
      <c r="O261" s="404"/>
    </row>
    <row r="262" spans="1:15" s="179" customFormat="1" x14ac:dyDescent="0.25">
      <c r="A262" s="370">
        <v>12</v>
      </c>
      <c r="B262" s="998" t="s">
        <v>2581</v>
      </c>
      <c r="C262" s="998"/>
      <c r="D262" s="998"/>
      <c r="E262" s="22">
        <v>90</v>
      </c>
      <c r="F262" s="69">
        <v>150</v>
      </c>
      <c r="G262" s="69">
        <v>250</v>
      </c>
      <c r="H262" s="58">
        <v>2.2000000000000002</v>
      </c>
      <c r="I262" s="69">
        <v>198.00000000000003</v>
      </c>
      <c r="J262" s="69">
        <v>150</v>
      </c>
      <c r="K262" s="50">
        <v>150</v>
      </c>
      <c r="L262" s="69"/>
      <c r="M262" s="20">
        <f t="shared" si="12"/>
        <v>-24.242424242424253</v>
      </c>
      <c r="N262" s="20">
        <f t="shared" si="13"/>
        <v>0</v>
      </c>
      <c r="O262" s="404"/>
    </row>
    <row r="263" spans="1:15" s="179" customFormat="1" x14ac:dyDescent="0.25">
      <c r="A263" s="370">
        <v>13</v>
      </c>
      <c r="B263" s="998" t="s">
        <v>2620</v>
      </c>
      <c r="C263" s="998"/>
      <c r="D263" s="998"/>
      <c r="E263" s="22">
        <v>90</v>
      </c>
      <c r="F263" s="69">
        <v>180</v>
      </c>
      <c r="G263" s="69">
        <v>250</v>
      </c>
      <c r="H263" s="58">
        <v>3.3</v>
      </c>
      <c r="I263" s="69">
        <v>297</v>
      </c>
      <c r="J263" s="69">
        <v>180</v>
      </c>
      <c r="K263" s="50">
        <v>150</v>
      </c>
      <c r="L263" s="69"/>
      <c r="M263" s="20">
        <f t="shared" si="12"/>
        <v>-49.494949494949495</v>
      </c>
      <c r="N263" s="20">
        <f t="shared" si="13"/>
        <v>-16.666666666666664</v>
      </c>
      <c r="O263" s="76" t="s">
        <v>263</v>
      </c>
    </row>
    <row r="264" spans="1:15" s="179" customFormat="1" x14ac:dyDescent="0.25">
      <c r="A264" s="370">
        <v>14</v>
      </c>
      <c r="B264" s="998" t="s">
        <v>2621</v>
      </c>
      <c r="C264" s="998"/>
      <c r="D264" s="998"/>
      <c r="E264" s="22">
        <v>90</v>
      </c>
      <c r="F264" s="69">
        <v>180</v>
      </c>
      <c r="G264" s="69">
        <v>250</v>
      </c>
      <c r="H264" s="58">
        <v>3.1</v>
      </c>
      <c r="I264" s="69">
        <v>279</v>
      </c>
      <c r="J264" s="69">
        <v>180</v>
      </c>
      <c r="K264" s="50">
        <v>150</v>
      </c>
      <c r="L264" s="69"/>
      <c r="M264" s="20">
        <f t="shared" si="12"/>
        <v>-46.236559139784944</v>
      </c>
      <c r="N264" s="20">
        <f t="shared" si="13"/>
        <v>-16.666666666666664</v>
      </c>
      <c r="O264" s="76" t="s">
        <v>263</v>
      </c>
    </row>
    <row r="265" spans="1:15" s="179" customFormat="1" x14ac:dyDescent="0.25">
      <c r="A265" s="370">
        <v>15</v>
      </c>
      <c r="B265" s="998" t="s">
        <v>45</v>
      </c>
      <c r="C265" s="998"/>
      <c r="D265" s="998"/>
      <c r="E265" s="22">
        <v>60</v>
      </c>
      <c r="F265" s="69">
        <v>100</v>
      </c>
      <c r="G265" s="69">
        <v>150</v>
      </c>
      <c r="H265" s="58">
        <v>1.5</v>
      </c>
      <c r="I265" s="69">
        <v>90</v>
      </c>
      <c r="J265" s="69">
        <v>100</v>
      </c>
      <c r="K265" s="50">
        <v>100</v>
      </c>
      <c r="L265" s="69"/>
      <c r="M265" s="20">
        <f t="shared" si="12"/>
        <v>11.111111111111111</v>
      </c>
      <c r="N265" s="20">
        <f t="shared" si="13"/>
        <v>0</v>
      </c>
      <c r="O265" s="404"/>
    </row>
    <row r="266" spans="1:15" s="179" customFormat="1" x14ac:dyDescent="0.25">
      <c r="A266" s="380" t="s">
        <v>2622</v>
      </c>
      <c r="B266" s="44" t="s">
        <v>2623</v>
      </c>
      <c r="C266" s="374"/>
      <c r="D266" s="374"/>
      <c r="E266" s="22"/>
      <c r="F266" s="22"/>
      <c r="G266" s="303"/>
      <c r="H266" s="306"/>
      <c r="I266" s="69"/>
      <c r="J266" s="69"/>
      <c r="K266" s="50"/>
      <c r="L266" s="69"/>
      <c r="M266" s="20"/>
      <c r="N266" s="20"/>
      <c r="O266" s="315"/>
    </row>
    <row r="267" spans="1:15" s="179" customFormat="1" x14ac:dyDescent="0.25">
      <c r="A267" s="999">
        <v>1</v>
      </c>
      <c r="B267" s="998" t="s">
        <v>2584</v>
      </c>
      <c r="C267" s="998" t="s">
        <v>2624</v>
      </c>
      <c r="D267" s="998"/>
      <c r="E267" s="22">
        <v>600</v>
      </c>
      <c r="F267" s="25">
        <v>1000</v>
      </c>
      <c r="G267" s="69">
        <v>5000</v>
      </c>
      <c r="H267" s="306">
        <v>2.4</v>
      </c>
      <c r="I267" s="69">
        <v>1440</v>
      </c>
      <c r="J267" s="69">
        <v>1000</v>
      </c>
      <c r="K267" s="50">
        <v>800</v>
      </c>
      <c r="L267" s="69"/>
      <c r="M267" s="20">
        <f t="shared" si="12"/>
        <v>-44.444444444444443</v>
      </c>
      <c r="N267" s="20">
        <f t="shared" si="13"/>
        <v>-20</v>
      </c>
      <c r="O267" s="76" t="s">
        <v>263</v>
      </c>
    </row>
    <row r="268" spans="1:15" s="179" customFormat="1" x14ac:dyDescent="0.25">
      <c r="A268" s="999"/>
      <c r="B268" s="998"/>
      <c r="C268" s="374" t="s">
        <v>2625</v>
      </c>
      <c r="D268" s="374" t="s">
        <v>2626</v>
      </c>
      <c r="E268" s="22">
        <v>350</v>
      </c>
      <c r="F268" s="25">
        <v>700</v>
      </c>
      <c r="G268" s="69">
        <v>1000</v>
      </c>
      <c r="H268" s="306">
        <v>1.9</v>
      </c>
      <c r="I268" s="69">
        <v>665</v>
      </c>
      <c r="J268" s="69">
        <v>700</v>
      </c>
      <c r="K268" s="50">
        <v>500</v>
      </c>
      <c r="L268" s="69"/>
      <c r="M268" s="20">
        <f t="shared" si="12"/>
        <v>-24.81203007518797</v>
      </c>
      <c r="N268" s="20">
        <f t="shared" si="13"/>
        <v>-28.571428571428569</v>
      </c>
      <c r="O268" s="76" t="s">
        <v>263</v>
      </c>
    </row>
    <row r="269" spans="1:15" s="179" customFormat="1" x14ac:dyDescent="0.25">
      <c r="A269" s="999"/>
      <c r="B269" s="998"/>
      <c r="C269" s="374" t="s">
        <v>2626</v>
      </c>
      <c r="D269" s="374" t="s">
        <v>2627</v>
      </c>
      <c r="E269" s="22">
        <v>160</v>
      </c>
      <c r="F269" s="25">
        <v>520</v>
      </c>
      <c r="G269" s="69">
        <v>750</v>
      </c>
      <c r="H269" s="306">
        <v>1.2</v>
      </c>
      <c r="I269" s="69">
        <v>192</v>
      </c>
      <c r="J269" s="69">
        <v>520</v>
      </c>
      <c r="K269" s="50">
        <v>520</v>
      </c>
      <c r="L269" s="69"/>
      <c r="M269" s="20">
        <f t="shared" si="12"/>
        <v>170.83333333333331</v>
      </c>
      <c r="N269" s="20">
        <f t="shared" si="13"/>
        <v>0</v>
      </c>
      <c r="O269" s="404"/>
    </row>
    <row r="270" spans="1:15" s="179" customFormat="1" x14ac:dyDescent="0.25">
      <c r="A270" s="999"/>
      <c r="B270" s="998"/>
      <c r="C270" s="374" t="s">
        <v>2627</v>
      </c>
      <c r="D270" s="374" t="s">
        <v>2628</v>
      </c>
      <c r="E270" s="22">
        <v>260</v>
      </c>
      <c r="F270" s="25">
        <v>520</v>
      </c>
      <c r="G270" s="69">
        <v>1000</v>
      </c>
      <c r="H270" s="306">
        <v>1.7</v>
      </c>
      <c r="I270" s="69">
        <v>442</v>
      </c>
      <c r="J270" s="69">
        <v>600</v>
      </c>
      <c r="K270" s="50">
        <v>600</v>
      </c>
      <c r="L270" s="69"/>
      <c r="M270" s="20">
        <f t="shared" si="12"/>
        <v>35.74660633484163</v>
      </c>
      <c r="N270" s="20">
        <f t="shared" si="13"/>
        <v>0</v>
      </c>
      <c r="O270" s="404"/>
    </row>
    <row r="271" spans="1:15" s="179" customFormat="1" x14ac:dyDescent="0.25">
      <c r="A271" s="999"/>
      <c r="B271" s="998"/>
      <c r="C271" s="374" t="s">
        <v>2628</v>
      </c>
      <c r="D271" s="374" t="s">
        <v>2484</v>
      </c>
      <c r="E271" s="22">
        <v>170</v>
      </c>
      <c r="F271" s="25">
        <v>350</v>
      </c>
      <c r="G271" s="69">
        <v>500</v>
      </c>
      <c r="H271" s="306">
        <v>1.1000000000000001</v>
      </c>
      <c r="I271" s="69">
        <v>187.00000000000003</v>
      </c>
      <c r="J271" s="69">
        <v>350</v>
      </c>
      <c r="K271" s="50">
        <v>350</v>
      </c>
      <c r="L271" s="69"/>
      <c r="M271" s="20">
        <f t="shared" si="12"/>
        <v>87.165775401069496</v>
      </c>
      <c r="N271" s="20">
        <f t="shared" si="13"/>
        <v>0</v>
      </c>
      <c r="O271" s="404"/>
    </row>
    <row r="272" spans="1:15" s="179" customFormat="1" x14ac:dyDescent="0.25">
      <c r="A272" s="999"/>
      <c r="B272" s="998"/>
      <c r="C272" s="374" t="s">
        <v>2629</v>
      </c>
      <c r="D272" s="374" t="s">
        <v>2630</v>
      </c>
      <c r="E272" s="22">
        <v>80</v>
      </c>
      <c r="F272" s="69">
        <v>320</v>
      </c>
      <c r="G272" s="69">
        <v>450</v>
      </c>
      <c r="H272" s="302">
        <v>2</v>
      </c>
      <c r="I272" s="69">
        <v>160</v>
      </c>
      <c r="J272" s="69">
        <v>320</v>
      </c>
      <c r="K272" s="50">
        <v>200</v>
      </c>
      <c r="L272" s="69"/>
      <c r="M272" s="20">
        <f t="shared" si="12"/>
        <v>25</v>
      </c>
      <c r="N272" s="20">
        <f t="shared" si="13"/>
        <v>-37.5</v>
      </c>
      <c r="O272" s="76" t="s">
        <v>263</v>
      </c>
    </row>
    <row r="273" spans="1:15" s="179" customFormat="1" x14ac:dyDescent="0.25">
      <c r="A273" s="999"/>
      <c r="B273" s="998"/>
      <c r="C273" s="374" t="s">
        <v>2630</v>
      </c>
      <c r="D273" s="374" t="s">
        <v>2631</v>
      </c>
      <c r="E273" s="22">
        <v>80</v>
      </c>
      <c r="F273" s="69">
        <v>260</v>
      </c>
      <c r="G273" s="69">
        <v>375</v>
      </c>
      <c r="H273" s="302">
        <v>2</v>
      </c>
      <c r="I273" s="69">
        <v>160</v>
      </c>
      <c r="J273" s="69">
        <v>260</v>
      </c>
      <c r="K273" s="50">
        <v>120</v>
      </c>
      <c r="L273" s="69"/>
      <c r="M273" s="20">
        <f t="shared" si="12"/>
        <v>-25</v>
      </c>
      <c r="N273" s="20">
        <f t="shared" si="13"/>
        <v>-53.846153846153847</v>
      </c>
      <c r="O273" s="76" t="s">
        <v>263</v>
      </c>
    </row>
    <row r="274" spans="1:15" s="179" customFormat="1" x14ac:dyDescent="0.25">
      <c r="A274" s="999">
        <v>2</v>
      </c>
      <c r="B274" s="998" t="s">
        <v>2584</v>
      </c>
      <c r="C274" s="374" t="s">
        <v>2625</v>
      </c>
      <c r="D274" s="374" t="s">
        <v>2632</v>
      </c>
      <c r="E274" s="22">
        <v>360</v>
      </c>
      <c r="F274" s="25">
        <v>800</v>
      </c>
      <c r="G274" s="69">
        <v>2500</v>
      </c>
      <c r="H274" s="306">
        <v>1.3</v>
      </c>
      <c r="I274" s="69">
        <v>468</v>
      </c>
      <c r="J274" s="69">
        <v>800</v>
      </c>
      <c r="K274" s="50">
        <v>500</v>
      </c>
      <c r="L274" s="69"/>
      <c r="M274" s="20">
        <f t="shared" si="12"/>
        <v>6.8376068376068382</v>
      </c>
      <c r="N274" s="20">
        <f t="shared" si="13"/>
        <v>-37.5</v>
      </c>
      <c r="O274" s="76" t="s">
        <v>263</v>
      </c>
    </row>
    <row r="275" spans="1:15" s="179" customFormat="1" x14ac:dyDescent="0.25">
      <c r="A275" s="999"/>
      <c r="B275" s="998"/>
      <c r="C275" s="374" t="s">
        <v>2632</v>
      </c>
      <c r="D275" s="374" t="s">
        <v>2633</v>
      </c>
      <c r="E275" s="22">
        <v>230</v>
      </c>
      <c r="F275" s="25">
        <v>400</v>
      </c>
      <c r="G275" s="69">
        <v>1000</v>
      </c>
      <c r="H275" s="58">
        <v>1.2</v>
      </c>
      <c r="I275" s="69">
        <v>276</v>
      </c>
      <c r="J275" s="69">
        <v>400</v>
      </c>
      <c r="K275" s="50">
        <v>350</v>
      </c>
      <c r="L275" s="69"/>
      <c r="M275" s="20">
        <f t="shared" si="12"/>
        <v>26.811594202898554</v>
      </c>
      <c r="N275" s="20">
        <f t="shared" si="13"/>
        <v>-12.5</v>
      </c>
      <c r="O275" s="76" t="s">
        <v>263</v>
      </c>
    </row>
    <row r="276" spans="1:15" s="179" customFormat="1" x14ac:dyDescent="0.25">
      <c r="A276" s="999"/>
      <c r="B276" s="998"/>
      <c r="C276" s="374" t="s">
        <v>2633</v>
      </c>
      <c r="D276" s="374" t="s">
        <v>2634</v>
      </c>
      <c r="E276" s="22">
        <v>120</v>
      </c>
      <c r="F276" s="69">
        <v>320</v>
      </c>
      <c r="G276" s="69">
        <v>450</v>
      </c>
      <c r="H276" s="58">
        <v>2.2000000000000002</v>
      </c>
      <c r="I276" s="69">
        <v>264</v>
      </c>
      <c r="J276" s="69">
        <v>320</v>
      </c>
      <c r="K276" s="50">
        <v>320</v>
      </c>
      <c r="L276" s="69"/>
      <c r="M276" s="20">
        <f t="shared" si="12"/>
        <v>21.212121212121211</v>
      </c>
      <c r="N276" s="20">
        <f t="shared" si="13"/>
        <v>0</v>
      </c>
      <c r="O276" s="404"/>
    </row>
    <row r="277" spans="1:15" s="179" customFormat="1" x14ac:dyDescent="0.25">
      <c r="A277" s="999"/>
      <c r="B277" s="998"/>
      <c r="C277" s="374" t="s">
        <v>2635</v>
      </c>
      <c r="D277" s="374" t="s">
        <v>2636</v>
      </c>
      <c r="E277" s="22">
        <v>210</v>
      </c>
      <c r="F277" s="69">
        <v>700</v>
      </c>
      <c r="G277" s="69">
        <v>2250</v>
      </c>
      <c r="H277" s="58">
        <v>1.1000000000000001</v>
      </c>
      <c r="I277" s="69">
        <v>231.00000000000003</v>
      </c>
      <c r="J277" s="69">
        <v>700</v>
      </c>
      <c r="K277" s="50">
        <v>400</v>
      </c>
      <c r="L277" s="69"/>
      <c r="M277" s="20">
        <f t="shared" si="12"/>
        <v>73.16017316017313</v>
      </c>
      <c r="N277" s="20">
        <f t="shared" si="13"/>
        <v>-42.857142857142854</v>
      </c>
      <c r="O277" s="76" t="s">
        <v>263</v>
      </c>
    </row>
    <row r="278" spans="1:15" s="179" customFormat="1" x14ac:dyDescent="0.25">
      <c r="A278" s="999"/>
      <c r="B278" s="998"/>
      <c r="C278" s="374" t="s">
        <v>2636</v>
      </c>
      <c r="D278" s="374" t="s">
        <v>2637</v>
      </c>
      <c r="E278" s="22">
        <v>120</v>
      </c>
      <c r="F278" s="22">
        <v>500</v>
      </c>
      <c r="G278" s="69">
        <v>750</v>
      </c>
      <c r="H278" s="58">
        <v>1.2</v>
      </c>
      <c r="I278" s="69">
        <v>144</v>
      </c>
      <c r="J278" s="69">
        <v>500</v>
      </c>
      <c r="K278" s="50">
        <v>200</v>
      </c>
      <c r="L278" s="69"/>
      <c r="M278" s="20">
        <f t="shared" si="12"/>
        <v>38.888888888888893</v>
      </c>
      <c r="N278" s="20">
        <f t="shared" si="13"/>
        <v>-60</v>
      </c>
      <c r="O278" s="76" t="s">
        <v>263</v>
      </c>
    </row>
    <row r="279" spans="1:15" s="179" customFormat="1" x14ac:dyDescent="0.25">
      <c r="A279" s="999"/>
      <c r="B279" s="998"/>
      <c r="C279" s="374" t="s">
        <v>2638</v>
      </c>
      <c r="D279" s="374" t="s">
        <v>2639</v>
      </c>
      <c r="E279" s="22"/>
      <c r="F279" s="69">
        <v>110</v>
      </c>
      <c r="G279" s="69">
        <v>150</v>
      </c>
      <c r="H279" s="302"/>
      <c r="I279" s="69"/>
      <c r="J279" s="69">
        <v>110</v>
      </c>
      <c r="K279" s="50">
        <v>200</v>
      </c>
      <c r="L279" s="69"/>
      <c r="M279" s="20"/>
      <c r="N279" s="20">
        <f t="shared" si="13"/>
        <v>81.818181818181827</v>
      </c>
      <c r="O279" s="76" t="s">
        <v>263</v>
      </c>
    </row>
    <row r="280" spans="1:15" s="179" customFormat="1" x14ac:dyDescent="0.25">
      <c r="A280" s="999"/>
      <c r="B280" s="998"/>
      <c r="C280" s="374" t="s">
        <v>2640</v>
      </c>
      <c r="D280" s="374" t="s">
        <v>2641</v>
      </c>
      <c r="E280" s="22"/>
      <c r="F280" s="69">
        <v>300</v>
      </c>
      <c r="G280" s="69">
        <v>320</v>
      </c>
      <c r="H280" s="302"/>
      <c r="I280" s="69"/>
      <c r="J280" s="69">
        <v>300</v>
      </c>
      <c r="K280" s="50">
        <v>200</v>
      </c>
      <c r="L280" s="69"/>
      <c r="M280" s="20"/>
      <c r="N280" s="20">
        <f t="shared" si="13"/>
        <v>-33.333333333333329</v>
      </c>
      <c r="O280" s="76" t="s">
        <v>263</v>
      </c>
    </row>
    <row r="281" spans="1:15" s="179" customFormat="1" x14ac:dyDescent="0.25">
      <c r="A281" s="370">
        <v>3</v>
      </c>
      <c r="B281" s="998" t="s">
        <v>2581</v>
      </c>
      <c r="C281" s="998"/>
      <c r="D281" s="998"/>
      <c r="E281" s="22">
        <v>70</v>
      </c>
      <c r="F281" s="22">
        <v>200</v>
      </c>
      <c r="G281" s="69">
        <v>375</v>
      </c>
      <c r="H281" s="306">
        <v>1.3</v>
      </c>
      <c r="I281" s="69">
        <v>91</v>
      </c>
      <c r="J281" s="69">
        <v>230</v>
      </c>
      <c r="K281" s="50">
        <v>90</v>
      </c>
      <c r="L281" s="69"/>
      <c r="M281" s="20">
        <f t="shared" si="12"/>
        <v>-1.098901098901099</v>
      </c>
      <c r="N281" s="20">
        <f t="shared" si="13"/>
        <v>-60.869565217391312</v>
      </c>
      <c r="O281" s="76" t="s">
        <v>263</v>
      </c>
    </row>
    <row r="282" spans="1:15" s="179" customFormat="1" x14ac:dyDescent="0.25">
      <c r="A282" s="370">
        <v>4</v>
      </c>
      <c r="B282" s="998" t="s">
        <v>612</v>
      </c>
      <c r="C282" s="998"/>
      <c r="D282" s="998"/>
      <c r="E282" s="22">
        <v>70</v>
      </c>
      <c r="F282" s="22">
        <v>100</v>
      </c>
      <c r="G282" s="69">
        <v>250</v>
      </c>
      <c r="H282" s="306">
        <v>2.1</v>
      </c>
      <c r="I282" s="69">
        <v>147</v>
      </c>
      <c r="J282" s="69">
        <v>150</v>
      </c>
      <c r="K282" s="50">
        <v>70</v>
      </c>
      <c r="L282" s="69"/>
      <c r="M282" s="20">
        <f t="shared" si="12"/>
        <v>-52.380952380952387</v>
      </c>
      <c r="N282" s="20">
        <f t="shared" si="13"/>
        <v>-53.333333333333336</v>
      </c>
      <c r="O282" s="76" t="s">
        <v>263</v>
      </c>
    </row>
  </sheetData>
  <autoFilter ref="A6:O282"/>
  <mergeCells count="154">
    <mergeCell ref="N5:N6"/>
    <mergeCell ref="O5:O6"/>
    <mergeCell ref="H5:H6"/>
    <mergeCell ref="I5:I6"/>
    <mergeCell ref="J5:J6"/>
    <mergeCell ref="K5:K6"/>
    <mergeCell ref="L5:L6"/>
    <mergeCell ref="M5:M6"/>
    <mergeCell ref="A1:O1"/>
    <mergeCell ref="A2:O2"/>
    <mergeCell ref="E3:O3"/>
    <mergeCell ref="A4:A6"/>
    <mergeCell ref="B4:O4"/>
    <mergeCell ref="B5:B6"/>
    <mergeCell ref="C5:D5"/>
    <mergeCell ref="E5:E6"/>
    <mergeCell ref="F5:F6"/>
    <mergeCell ref="G5:G6"/>
    <mergeCell ref="A14:A17"/>
    <mergeCell ref="B14:B17"/>
    <mergeCell ref="A18:A21"/>
    <mergeCell ref="B18:B21"/>
    <mergeCell ref="A22:A23"/>
    <mergeCell ref="B22:B23"/>
    <mergeCell ref="B9:D9"/>
    <mergeCell ref="A11:A13"/>
    <mergeCell ref="B11:B13"/>
    <mergeCell ref="A36:A38"/>
    <mergeCell ref="B36:B38"/>
    <mergeCell ref="A42:A43"/>
    <mergeCell ref="B42:B43"/>
    <mergeCell ref="A46:A47"/>
    <mergeCell ref="B46:B47"/>
    <mergeCell ref="A25:A27"/>
    <mergeCell ref="B25:B27"/>
    <mergeCell ref="A28:A31"/>
    <mergeCell ref="B28:B31"/>
    <mergeCell ref="A32:A34"/>
    <mergeCell ref="B32:B34"/>
    <mergeCell ref="A61:A63"/>
    <mergeCell ref="B61:B63"/>
    <mergeCell ref="A68:A74"/>
    <mergeCell ref="B68:B74"/>
    <mergeCell ref="A76:A77"/>
    <mergeCell ref="B76:B77"/>
    <mergeCell ref="A48:A49"/>
    <mergeCell ref="B49:B51"/>
    <mergeCell ref="A50:A51"/>
    <mergeCell ref="A53:A54"/>
    <mergeCell ref="A58:A60"/>
    <mergeCell ref="B58:B60"/>
    <mergeCell ref="A142:A143"/>
    <mergeCell ref="B142:B143"/>
    <mergeCell ref="A116:A117"/>
    <mergeCell ref="B116:B117"/>
    <mergeCell ref="A118:A120"/>
    <mergeCell ref="B118:B120"/>
    <mergeCell ref="A122:A123"/>
    <mergeCell ref="A78:A79"/>
    <mergeCell ref="B78:B79"/>
    <mergeCell ref="A80:A81"/>
    <mergeCell ref="B80:B81"/>
    <mergeCell ref="A93:A94"/>
    <mergeCell ref="B93:B94"/>
    <mergeCell ref="A95:A96"/>
    <mergeCell ref="B95:B96"/>
    <mergeCell ref="A97:A98"/>
    <mergeCell ref="B97:B98"/>
    <mergeCell ref="B130:B131"/>
    <mergeCell ref="A136:A138"/>
    <mergeCell ref="B136:B138"/>
    <mergeCell ref="B139:D139"/>
    <mergeCell ref="B140:D140"/>
    <mergeCell ref="B122:B123"/>
    <mergeCell ref="A126:A127"/>
    <mergeCell ref="A144:A145"/>
    <mergeCell ref="B144:B145"/>
    <mergeCell ref="B146:D146"/>
    <mergeCell ref="B147:D147"/>
    <mergeCell ref="B126:B127"/>
    <mergeCell ref="A128:A129"/>
    <mergeCell ref="B128:B129"/>
    <mergeCell ref="A130:A131"/>
    <mergeCell ref="A188:A191"/>
    <mergeCell ref="B188:B191"/>
    <mergeCell ref="A161:A162"/>
    <mergeCell ref="B161:B162"/>
    <mergeCell ref="B165:D165"/>
    <mergeCell ref="A167:A174"/>
    <mergeCell ref="B167:B174"/>
    <mergeCell ref="A176:A178"/>
    <mergeCell ref="B176:B178"/>
    <mergeCell ref="B148:D148"/>
    <mergeCell ref="B149:D149"/>
    <mergeCell ref="A152:A155"/>
    <mergeCell ref="B152:B155"/>
    <mergeCell ref="A156:A160"/>
    <mergeCell ref="B156:B160"/>
    <mergeCell ref="B150:D150"/>
    <mergeCell ref="A192:A194"/>
    <mergeCell ref="B192:B194"/>
    <mergeCell ref="A195:A196"/>
    <mergeCell ref="B195:B196"/>
    <mergeCell ref="A179:A181"/>
    <mergeCell ref="B179:B181"/>
    <mergeCell ref="A182:A183"/>
    <mergeCell ref="B182:B183"/>
    <mergeCell ref="A184:A187"/>
    <mergeCell ref="B184:B187"/>
    <mergeCell ref="A210:A211"/>
    <mergeCell ref="B210:B211"/>
    <mergeCell ref="A214:A222"/>
    <mergeCell ref="B214:B222"/>
    <mergeCell ref="A223:A225"/>
    <mergeCell ref="B223:B225"/>
    <mergeCell ref="B200:D200"/>
    <mergeCell ref="A201:A203"/>
    <mergeCell ref="B201:B203"/>
    <mergeCell ref="B204:D204"/>
    <mergeCell ref="A205:A208"/>
    <mergeCell ref="B205:B208"/>
    <mergeCell ref="A237:A238"/>
    <mergeCell ref="B237:B238"/>
    <mergeCell ref="B240:D240"/>
    <mergeCell ref="B241:D241"/>
    <mergeCell ref="A243:A246"/>
    <mergeCell ref="B243:B246"/>
    <mergeCell ref="A226:A230"/>
    <mergeCell ref="B226:B230"/>
    <mergeCell ref="A231:A233"/>
    <mergeCell ref="B231:B233"/>
    <mergeCell ref="A234:A236"/>
    <mergeCell ref="B234:B236"/>
    <mergeCell ref="A257:A258"/>
    <mergeCell ref="B257:B258"/>
    <mergeCell ref="A259:A260"/>
    <mergeCell ref="B259:B260"/>
    <mergeCell ref="B262:D262"/>
    <mergeCell ref="B263:D263"/>
    <mergeCell ref="A247:A248"/>
    <mergeCell ref="B247:B248"/>
    <mergeCell ref="A250:A251"/>
    <mergeCell ref="B250:B251"/>
    <mergeCell ref="A253:A254"/>
    <mergeCell ref="B253:B254"/>
    <mergeCell ref="B281:D281"/>
    <mergeCell ref="B282:D282"/>
    <mergeCell ref="B264:D264"/>
    <mergeCell ref="B265:D265"/>
    <mergeCell ref="A267:A273"/>
    <mergeCell ref="B267:B273"/>
    <mergeCell ref="C267:D267"/>
    <mergeCell ref="A274:A280"/>
    <mergeCell ref="B274:B280"/>
  </mergeCells>
  <conditionalFormatting sqref="E8 E88:E112 J10:J114">
    <cfRule type="containsText" dxfId="127" priority="77" operator="containsText" text="Hủy bỏ">
      <formula>NOT(ISERROR(SEARCH("Hủy bỏ",E8)))</formula>
    </cfRule>
  </conditionalFormatting>
  <conditionalFormatting sqref="E9">
    <cfRule type="containsText" dxfId="126" priority="76" operator="containsText" text="Hủy bỏ">
      <formula>NOT(ISERROR(SEARCH("Hủy bỏ",E9)))</formula>
    </cfRule>
  </conditionalFormatting>
  <conditionalFormatting sqref="E245:E252 E243 E254:E265">
    <cfRule type="containsText" dxfId="125" priority="67" operator="containsText" text="Hủy bỏ">
      <formula>NOT(ISERROR(SEARCH("Hủy bỏ",E243)))</formula>
    </cfRule>
  </conditionalFormatting>
  <conditionalFormatting sqref="H212">
    <cfRule type="containsText" dxfId="124" priority="43" operator="containsText" text="Hủy bỏ">
      <formula>NOT(ISERROR(SEARCH("Hủy bỏ",H212)))</formula>
    </cfRule>
  </conditionalFormatting>
  <conditionalFormatting sqref="H118:H127">
    <cfRule type="containsText" dxfId="123" priority="42" operator="containsText" text="Hủy bỏ">
      <formula>NOT(ISERROR(SEARCH("Hủy bỏ",H118)))</formula>
    </cfRule>
  </conditionalFormatting>
  <conditionalFormatting sqref="H274">
    <cfRule type="containsText" dxfId="122" priority="37" operator="containsText" text="Hủy bỏ">
      <formula>NOT(ISERROR(SEARCH("Hủy bỏ",H274)))</formula>
    </cfRule>
  </conditionalFormatting>
  <conditionalFormatting sqref="F166 E172:F172 E174:F178 F115 F140 F213:F214 F241:F242 F277:F282">
    <cfRule type="containsText" dxfId="121" priority="71" operator="containsText" text="Hủy bỏ">
      <formula>NOT(ISERROR(SEARCH("Hủy bỏ",E115)))</formula>
    </cfRule>
  </conditionalFormatting>
  <conditionalFormatting sqref="E213:E241">
    <cfRule type="containsText" dxfId="120" priority="69" operator="containsText" text="Hủy bỏ">
      <formula>NOT(ISERROR(SEARCH("Hủy bỏ",E213)))</formula>
    </cfRule>
  </conditionalFormatting>
  <conditionalFormatting sqref="F167:F169">
    <cfRule type="containsText" dxfId="119" priority="63" operator="containsText" text="Hủy bỏ">
      <formula>NOT(ISERROR(SEARCH("Hủy bỏ",F167)))</formula>
    </cfRule>
  </conditionalFormatting>
  <conditionalFormatting sqref="E267:E282">
    <cfRule type="containsText" dxfId="118" priority="68" operator="containsText" text="Hủy bỏ">
      <formula>NOT(ISERROR(SEARCH("Hủy bỏ",E267)))</formula>
    </cfRule>
  </conditionalFormatting>
  <conditionalFormatting sqref="E167:E171 E173 E179:E212">
    <cfRule type="containsText" dxfId="117" priority="66" operator="containsText" text="Hủy bỏ">
      <formula>NOT(ISERROR(SEARCH("Hủy bỏ",E167)))</formula>
    </cfRule>
  </conditionalFormatting>
  <conditionalFormatting sqref="O116 O131">
    <cfRule type="containsText" dxfId="116" priority="65" operator="containsText" text="Hủy bỏ">
      <formula>NOT(ISERROR(SEARCH("Hủy bỏ",O116)))</formula>
    </cfRule>
  </conditionalFormatting>
  <conditionalFormatting sqref="E141 E144:E150">
    <cfRule type="containsText" dxfId="115" priority="64" operator="containsText" text="Hủy bỏ">
      <formula>NOT(ISERROR(SEARCH("Hủy bỏ",E141)))</formula>
    </cfRule>
  </conditionalFormatting>
  <conditionalFormatting sqref="F180:F182">
    <cfRule type="containsText" dxfId="114" priority="62" operator="containsText" text="Hủy bỏ">
      <formula>NOT(ISERROR(SEARCH("Hủy bỏ",F180)))</formula>
    </cfRule>
  </conditionalFormatting>
  <conditionalFormatting sqref="F186:F187">
    <cfRule type="containsText" dxfId="113" priority="61" operator="containsText" text="Hủy bỏ">
      <formula>NOT(ISERROR(SEARCH("Hủy bỏ",F186)))</formula>
    </cfRule>
  </conditionalFormatting>
  <conditionalFormatting sqref="F190:F191">
    <cfRule type="containsText" dxfId="112" priority="60" operator="containsText" text="Hủy bỏ">
      <formula>NOT(ISERROR(SEARCH("Hủy bỏ",F190)))</formula>
    </cfRule>
  </conditionalFormatting>
  <conditionalFormatting sqref="E151:E162 O209:O211">
    <cfRule type="containsText" dxfId="111" priority="70" operator="containsText" text="Hủy bỏ">
      <formula>NOT(ISERROR(SEARCH("Hủy bỏ",E151)))</formula>
    </cfRule>
  </conditionalFormatting>
  <conditionalFormatting sqref="F201:F206">
    <cfRule type="containsText" dxfId="110" priority="59" operator="containsText" text="Hủy bỏ">
      <formula>NOT(ISERROR(SEARCH("Hủy bỏ",F201)))</formula>
    </cfRule>
  </conditionalFormatting>
  <conditionalFormatting sqref="F116">
    <cfRule type="containsText" dxfId="109" priority="58" operator="containsText" text="Hủy bỏ">
      <formula>NOT(ISERROR(SEARCH("Hủy bỏ",F116)))</formula>
    </cfRule>
  </conditionalFormatting>
  <conditionalFormatting sqref="O136:O138 O156 O203">
    <cfRule type="containsText" dxfId="108" priority="57" operator="containsText" text="Hủy bỏ">
      <formula>NOT(ISERROR(SEARCH("Hủy bỏ",O136)))</formula>
    </cfRule>
  </conditionalFormatting>
  <conditionalFormatting sqref="G213:G241">
    <cfRule type="containsText" dxfId="107" priority="56" operator="containsText" text="Hủy bỏ">
      <formula>NOT(ISERROR(SEARCH("Hủy bỏ",G213)))</formula>
    </cfRule>
  </conditionalFormatting>
  <conditionalFormatting sqref="G266:G282">
    <cfRule type="containsText" dxfId="106" priority="55" operator="containsText" text="Hủy bỏ">
      <formula>NOT(ISERROR(SEARCH("Hủy bỏ",G266)))</formula>
    </cfRule>
  </conditionalFormatting>
  <conditionalFormatting sqref="G245:G252 G254:G265 G242:G243">
    <cfRule type="containsText" dxfId="105" priority="54" operator="containsText" text="Hủy bỏ">
      <formula>NOT(ISERROR(SEARCH("Hủy bỏ",G242)))</formula>
    </cfRule>
  </conditionalFormatting>
  <conditionalFormatting sqref="G166:G212">
    <cfRule type="containsText" dxfId="104" priority="53" operator="containsText" text="Hủy bỏ">
      <formula>NOT(ISERROR(SEARCH("Hủy bỏ",G166)))</formula>
    </cfRule>
  </conditionalFormatting>
  <conditionalFormatting sqref="G115">
    <cfRule type="containsText" dxfId="103" priority="52" operator="containsText" text="Hủy bỏ">
      <formula>NOT(ISERROR(SEARCH("Hủy bỏ",G115)))</formula>
    </cfRule>
  </conditionalFormatting>
  <conditionalFormatting sqref="G117:G140">
    <cfRule type="containsText" dxfId="102" priority="51" operator="containsText" text="Hủy bỏ">
      <formula>NOT(ISERROR(SEARCH("Hủy bỏ",G117)))</formula>
    </cfRule>
  </conditionalFormatting>
  <conditionalFormatting sqref="G116">
    <cfRule type="containsText" dxfId="101" priority="50" operator="containsText" text="Hủy bỏ">
      <formula>NOT(ISERROR(SEARCH("Hủy bỏ",G116)))</formula>
    </cfRule>
  </conditionalFormatting>
  <conditionalFormatting sqref="H210:H211 H166">
    <cfRule type="containsText" dxfId="100" priority="49" operator="containsText" text="Hủy bỏ">
      <formula>NOT(ISERROR(SEARCH("Hủy bỏ",H166)))</formula>
    </cfRule>
  </conditionalFormatting>
  <conditionalFormatting sqref="H115">
    <cfRule type="containsText" dxfId="99" priority="48" operator="containsText" text="Hủy bỏ">
      <formula>NOT(ISERROR(SEARCH("Hủy bỏ",H115)))</formula>
    </cfRule>
  </conditionalFormatting>
  <conditionalFormatting sqref="H132:H140 H128:H129 H116:H117">
    <cfRule type="containsText" dxfId="98" priority="47" operator="containsText" text="Hủy bỏ">
      <formula>NOT(ISERROR(SEARCH("Hủy bỏ",H116)))</formula>
    </cfRule>
  </conditionalFormatting>
  <conditionalFormatting sqref="H152:H155">
    <cfRule type="containsText" dxfId="97" priority="46" operator="containsText" text="Hủy bỏ">
      <formula>NOT(ISERROR(SEARCH("Hủy bỏ",H152)))</formula>
    </cfRule>
  </conditionalFormatting>
  <conditionalFormatting sqref="H158:H160">
    <cfRule type="containsText" dxfId="96" priority="45" operator="containsText" text="Hủy bỏ">
      <formula>NOT(ISERROR(SEARCH("Hủy bỏ",H158)))</formula>
    </cfRule>
  </conditionalFormatting>
  <conditionalFormatting sqref="H130:H131">
    <cfRule type="containsText" dxfId="95" priority="41" operator="containsText" text="Hủy bỏ">
      <formula>NOT(ISERROR(SEARCH("Hủy bỏ",H130)))</formula>
    </cfRule>
  </conditionalFormatting>
  <conditionalFormatting sqref="H167:H209">
    <cfRule type="containsText" dxfId="94" priority="44" operator="containsText" text="Hủy bỏ">
      <formula>NOT(ISERROR(SEARCH("Hủy bỏ",H167)))</formula>
    </cfRule>
  </conditionalFormatting>
  <conditionalFormatting sqref="H279:H280 H272:H273">
    <cfRule type="containsText" dxfId="93" priority="40" operator="containsText" text="Hủy bỏ">
      <formula>NOT(ISERROR(SEARCH("Hủy bỏ",H272)))</formula>
    </cfRule>
  </conditionalFormatting>
  <conditionalFormatting sqref="H242">
    <cfRule type="containsText" dxfId="92" priority="39" operator="containsText" text="Hủy bỏ">
      <formula>NOT(ISERROR(SEARCH("Hủy bỏ",H242)))</formula>
    </cfRule>
  </conditionalFormatting>
  <conditionalFormatting sqref="H267:H271">
    <cfRule type="containsText" dxfId="91" priority="38" operator="containsText" text="Hủy bỏ">
      <formula>NOT(ISERROR(SEARCH("Hủy bỏ",H267)))</formula>
    </cfRule>
  </conditionalFormatting>
  <conditionalFormatting sqref="H281:H282">
    <cfRule type="containsText" dxfId="90" priority="36" operator="containsText" text="Hủy bỏ">
      <formula>NOT(ISERROR(SEARCH("Hủy bỏ",H281)))</formula>
    </cfRule>
  </conditionalFormatting>
  <conditionalFormatting sqref="H214:H225">
    <cfRule type="containsText" dxfId="89" priority="35" operator="containsText" text="Hủy bỏ">
      <formula>NOT(ISERROR(SEARCH("Hủy bỏ",H214)))</formula>
    </cfRule>
  </conditionalFormatting>
  <conditionalFormatting sqref="H226:H230">
    <cfRule type="containsText" dxfId="88" priority="34" operator="containsText" text="Hủy bỏ">
      <formula>NOT(ISERROR(SEARCH("Hủy bỏ",H226)))</formula>
    </cfRule>
  </conditionalFormatting>
  <conditionalFormatting sqref="H231:H233">
    <cfRule type="containsText" dxfId="87" priority="33" operator="containsText" text="Hủy bỏ">
      <formula>NOT(ISERROR(SEARCH("Hủy bỏ",H231)))</formula>
    </cfRule>
  </conditionalFormatting>
  <conditionalFormatting sqref="H234:H241">
    <cfRule type="containsText" dxfId="86" priority="32" operator="containsText" text="Hủy bỏ">
      <formula>NOT(ISERROR(SEARCH("Hủy bỏ",H234)))</formula>
    </cfRule>
  </conditionalFormatting>
  <conditionalFormatting sqref="H275:H278">
    <cfRule type="containsText" dxfId="85" priority="31" operator="containsText" text="Hủy bỏ">
      <formula>NOT(ISERROR(SEARCH("Hủy bỏ",H275)))</formula>
    </cfRule>
  </conditionalFormatting>
  <conditionalFormatting sqref="H243 H245:H252 H254:H265">
    <cfRule type="containsText" dxfId="84" priority="30" operator="containsText" text="Hủy bỏ">
      <formula>NOT(ISERROR(SEARCH("Hủy bỏ",H243)))</formula>
    </cfRule>
  </conditionalFormatting>
  <conditionalFormatting sqref="J214:J241">
    <cfRule type="containsText" dxfId="83" priority="25" operator="containsText" text="Hủy bỏ">
      <formula>NOT(ISERROR(SEARCH("Hủy bỏ",J214)))</formula>
    </cfRule>
  </conditionalFormatting>
  <conditionalFormatting sqref="J116:J140">
    <cfRule type="containsText" dxfId="82" priority="29" operator="containsText" text="Hủy bỏ">
      <formula>NOT(ISERROR(SEARCH("Hủy bỏ",J116)))</formula>
    </cfRule>
  </conditionalFormatting>
  <conditionalFormatting sqref="J142:J150">
    <cfRule type="containsText" dxfId="81" priority="28" operator="containsText" text="Hủy bỏ">
      <formula>NOT(ISERROR(SEARCH("Hủy bỏ",J142)))</formula>
    </cfRule>
  </conditionalFormatting>
  <conditionalFormatting sqref="J152:J165">
    <cfRule type="containsText" dxfId="80" priority="27" operator="containsText" text="Hủy bỏ">
      <formula>NOT(ISERROR(SEARCH("Hủy bỏ",J152)))</formula>
    </cfRule>
  </conditionalFormatting>
  <conditionalFormatting sqref="J167:J212">
    <cfRule type="containsText" dxfId="79" priority="26" operator="containsText" text="Hủy bỏ">
      <formula>NOT(ISERROR(SEARCH("Hủy bỏ",J167)))</formula>
    </cfRule>
  </conditionalFormatting>
  <conditionalFormatting sqref="J243:J282">
    <cfRule type="containsText" dxfId="78" priority="24" operator="containsText" text="Hủy bỏ">
      <formula>NOT(ISERROR(SEARCH("Hủy bỏ",J243)))</formula>
    </cfRule>
  </conditionalFormatting>
  <conditionalFormatting sqref="O117">
    <cfRule type="containsText" dxfId="77" priority="23" operator="containsText" text="Hủy bỏ">
      <formula>NOT(ISERROR(SEARCH("Hủy bỏ",O117)))</formula>
    </cfRule>
  </conditionalFormatting>
  <conditionalFormatting sqref="O125">
    <cfRule type="containsText" dxfId="76" priority="22" operator="containsText" text="Hủy bỏ">
      <formula>NOT(ISERROR(SEARCH("Hủy bỏ",O125)))</formula>
    </cfRule>
  </conditionalFormatting>
  <conditionalFormatting sqref="O139">
    <cfRule type="containsText" dxfId="75" priority="21" operator="containsText" text="Hủy bỏ">
      <formula>NOT(ISERROR(SEARCH("Hủy bỏ",O139)))</formula>
    </cfRule>
  </conditionalFormatting>
  <conditionalFormatting sqref="O140">
    <cfRule type="containsText" dxfId="74" priority="20" operator="containsText" text="Hủy bỏ">
      <formula>NOT(ISERROR(SEARCH("Hủy bỏ",O140)))</formula>
    </cfRule>
  </conditionalFormatting>
  <conditionalFormatting sqref="O142">
    <cfRule type="containsText" dxfId="73" priority="19" operator="containsText" text="Hủy bỏ">
      <formula>NOT(ISERROR(SEARCH("Hủy bỏ",O142)))</formula>
    </cfRule>
  </conditionalFormatting>
  <conditionalFormatting sqref="O143">
    <cfRule type="containsText" dxfId="72" priority="18" operator="containsText" text="Hủy bỏ">
      <formula>NOT(ISERROR(SEARCH("Hủy bỏ",O143)))</formula>
    </cfRule>
  </conditionalFormatting>
  <conditionalFormatting sqref="O144">
    <cfRule type="containsText" dxfId="71" priority="17" operator="containsText" text="Hủy bỏ">
      <formula>NOT(ISERROR(SEARCH("Hủy bỏ",O144)))</formula>
    </cfRule>
  </conditionalFormatting>
  <conditionalFormatting sqref="O145">
    <cfRule type="containsText" dxfId="70" priority="16" operator="containsText" text="Hủy bỏ">
      <formula>NOT(ISERROR(SEARCH("Hủy bỏ",O145)))</formula>
    </cfRule>
  </conditionalFormatting>
  <conditionalFormatting sqref="O146">
    <cfRule type="containsText" dxfId="69" priority="15" operator="containsText" text="Hủy bỏ">
      <formula>NOT(ISERROR(SEARCH("Hủy bỏ",O146)))</formula>
    </cfRule>
  </conditionalFormatting>
  <conditionalFormatting sqref="O147">
    <cfRule type="containsText" dxfId="68" priority="14" operator="containsText" text="Hủy bỏ">
      <formula>NOT(ISERROR(SEARCH("Hủy bỏ",O147)))</formula>
    </cfRule>
  </conditionalFormatting>
  <conditionalFormatting sqref="O148">
    <cfRule type="containsText" dxfId="67" priority="13" operator="containsText" text="Hủy bỏ">
      <formula>NOT(ISERROR(SEARCH("Hủy bỏ",O148)))</formula>
    </cfRule>
  </conditionalFormatting>
  <conditionalFormatting sqref="O149">
    <cfRule type="containsText" dxfId="66" priority="12" operator="containsText" text="Hủy bỏ">
      <formula>NOT(ISERROR(SEARCH("Hủy bỏ",O149)))</formula>
    </cfRule>
  </conditionalFormatting>
  <conditionalFormatting sqref="O150">
    <cfRule type="containsText" dxfId="65" priority="11" operator="containsText" text="Hủy bỏ">
      <formula>NOT(ISERROR(SEARCH("Hủy bỏ",O150)))</formula>
    </cfRule>
  </conditionalFormatting>
  <conditionalFormatting sqref="O157">
    <cfRule type="containsText" dxfId="64" priority="10" operator="containsText" text="Hủy bỏ">
      <formula>NOT(ISERROR(SEARCH("Hủy bỏ",O157)))</formula>
    </cfRule>
  </conditionalFormatting>
  <conditionalFormatting sqref="O159">
    <cfRule type="containsText" dxfId="63" priority="9" operator="containsText" text="Hủy bỏ">
      <formula>NOT(ISERROR(SEARCH("Hủy bỏ",O159)))</formula>
    </cfRule>
  </conditionalFormatting>
  <conditionalFormatting sqref="O165">
    <cfRule type="containsText" dxfId="62" priority="8" operator="containsText" text="Hủy bỏ">
      <formula>NOT(ISERROR(SEARCH("Hủy bỏ",O165)))</formula>
    </cfRule>
  </conditionalFormatting>
  <conditionalFormatting sqref="L214:L241">
    <cfRule type="containsText" dxfId="61" priority="3" operator="containsText" text="Hủy bỏ">
      <formula>NOT(ISERROR(SEARCH("Hủy bỏ",L214)))</formula>
    </cfRule>
  </conditionalFormatting>
  <conditionalFormatting sqref="L116:L140">
    <cfRule type="containsText" dxfId="60" priority="7" operator="containsText" text="Hủy bỏ">
      <formula>NOT(ISERROR(SEARCH("Hủy bỏ",L116)))</formula>
    </cfRule>
  </conditionalFormatting>
  <conditionalFormatting sqref="L142:L150">
    <cfRule type="containsText" dxfId="59" priority="6" operator="containsText" text="Hủy bỏ">
      <formula>NOT(ISERROR(SEARCH("Hủy bỏ",L142)))</formula>
    </cfRule>
  </conditionalFormatting>
  <conditionalFormatting sqref="L152:L165">
    <cfRule type="containsText" dxfId="58" priority="5" operator="containsText" text="Hủy bỏ">
      <formula>NOT(ISERROR(SEARCH("Hủy bỏ",L152)))</formula>
    </cfRule>
  </conditionalFormatting>
  <conditionalFormatting sqref="L167:L212">
    <cfRule type="containsText" dxfId="57" priority="4" operator="containsText" text="Hủy bỏ">
      <formula>NOT(ISERROR(SEARCH("Hủy bỏ",L167)))</formula>
    </cfRule>
  </conditionalFormatting>
  <conditionalFormatting sqref="L243:L282">
    <cfRule type="containsText" dxfId="56" priority="2" operator="containsText" text="Hủy bỏ">
      <formula>NOT(ISERROR(SEARCH("Hủy bỏ",L243)))</formula>
    </cfRule>
  </conditionalFormatting>
  <conditionalFormatting sqref="K142:K145">
    <cfRule type="containsText" dxfId="55" priority="1" operator="containsText" text="Hủy bỏ">
      <formula>NOT(ISERROR(SEARCH("Hủy bỏ",K142)))</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7"/>
  <sheetViews>
    <sheetView topLeftCell="A177" zoomScale="70" zoomScaleNormal="70" workbookViewId="0">
      <selection activeCell="A4" sqref="A4:O444"/>
    </sheetView>
  </sheetViews>
  <sheetFormatPr defaultColWidth="9" defaultRowHeight="15.75" x14ac:dyDescent="0.25"/>
  <cols>
    <col min="1" max="1" width="10.42578125" style="60" customWidth="1"/>
    <col min="2" max="2" width="32" style="26" customWidth="1"/>
    <col min="3" max="4" width="38.42578125" style="26" customWidth="1"/>
    <col min="5" max="5" width="14.28515625" style="61" customWidth="1"/>
    <col min="6" max="6" width="15.140625" style="61" hidden="1" customWidth="1"/>
    <col min="7" max="7" width="15.140625" style="62" hidden="1" customWidth="1"/>
    <col min="8" max="8" width="10.42578125" style="63" hidden="1" customWidth="1"/>
    <col min="9" max="10" width="15.7109375" style="63" customWidth="1"/>
    <col min="11" max="11" width="12.42578125" style="63" customWidth="1"/>
    <col min="12" max="12" width="15.7109375" style="63" customWidth="1"/>
    <col min="13" max="14" width="13" style="63" customWidth="1"/>
    <col min="15" max="15" width="20.28515625" style="64" customWidth="1"/>
    <col min="16" max="16384" width="9" style="26"/>
  </cols>
  <sheetData>
    <row r="1" spans="1:18" x14ac:dyDescent="0.25">
      <c r="A1" s="1034" t="s">
        <v>360</v>
      </c>
      <c r="B1" s="1034"/>
      <c r="C1" s="1034"/>
      <c r="D1" s="1034"/>
      <c r="E1" s="1034"/>
      <c r="F1" s="1034"/>
      <c r="G1" s="1034"/>
      <c r="H1" s="1034"/>
      <c r="I1" s="1034"/>
      <c r="J1" s="1034"/>
      <c r="K1" s="1034"/>
      <c r="L1" s="1034"/>
      <c r="M1" s="1034"/>
      <c r="N1" s="1034"/>
      <c r="O1" s="1034"/>
    </row>
    <row r="2" spans="1:18" x14ac:dyDescent="0.25">
      <c r="A2" s="1034" t="s">
        <v>359</v>
      </c>
      <c r="B2" s="1034"/>
      <c r="C2" s="1034"/>
      <c r="D2" s="1034"/>
      <c r="E2" s="1034"/>
      <c r="F2" s="1034"/>
      <c r="G2" s="1034"/>
      <c r="H2" s="1034"/>
      <c r="I2" s="1034"/>
      <c r="J2" s="1034"/>
      <c r="K2" s="1034"/>
      <c r="L2" s="1034"/>
      <c r="M2" s="1034"/>
      <c r="N2" s="1034"/>
      <c r="O2" s="1034"/>
    </row>
    <row r="3" spans="1:18" x14ac:dyDescent="0.25">
      <c r="A3" s="27"/>
      <c r="B3" s="379"/>
      <c r="C3" s="379"/>
      <c r="D3" s="379"/>
      <c r="E3" s="1035" t="s">
        <v>304</v>
      </c>
      <c r="F3" s="1035"/>
      <c r="G3" s="1035"/>
      <c r="H3" s="1035"/>
      <c r="I3" s="1035"/>
      <c r="J3" s="1035"/>
      <c r="K3" s="1035"/>
      <c r="L3" s="1035"/>
      <c r="M3" s="1035"/>
      <c r="N3" s="1035"/>
      <c r="O3" s="1035"/>
    </row>
    <row r="4" spans="1:18" s="28" customFormat="1" ht="21.75" customHeight="1" x14ac:dyDescent="0.25">
      <c r="A4" s="1036" t="s">
        <v>0</v>
      </c>
      <c r="B4" s="970" t="s">
        <v>306</v>
      </c>
      <c r="C4" s="970"/>
      <c r="D4" s="970"/>
      <c r="E4" s="970"/>
      <c r="F4" s="970"/>
      <c r="G4" s="970"/>
      <c r="H4" s="970"/>
      <c r="I4" s="970"/>
      <c r="J4" s="970"/>
      <c r="K4" s="970"/>
      <c r="L4" s="970"/>
      <c r="M4" s="970"/>
      <c r="N4" s="970"/>
      <c r="O4" s="970"/>
    </row>
    <row r="5" spans="1:18" s="28" customFormat="1" ht="19.149999999999999" customHeight="1" x14ac:dyDescent="0.25">
      <c r="A5" s="1037"/>
      <c r="B5" s="1037" t="s">
        <v>1</v>
      </c>
      <c r="C5" s="1038" t="s">
        <v>2</v>
      </c>
      <c r="D5" s="1039"/>
      <c r="E5" s="970" t="s">
        <v>356</v>
      </c>
      <c r="F5" s="1022" t="s">
        <v>305</v>
      </c>
      <c r="G5" s="1040" t="s">
        <v>307</v>
      </c>
      <c r="H5" s="1027" t="s">
        <v>361</v>
      </c>
      <c r="I5" s="1029" t="s">
        <v>431</v>
      </c>
      <c r="J5" s="1031" t="s">
        <v>871</v>
      </c>
      <c r="K5" s="1032" t="s">
        <v>305</v>
      </c>
      <c r="L5" s="1033" t="s">
        <v>898</v>
      </c>
      <c r="M5" s="1022" t="s">
        <v>362</v>
      </c>
      <c r="N5" s="1022" t="s">
        <v>362</v>
      </c>
      <c r="O5" s="1022" t="s">
        <v>3</v>
      </c>
    </row>
    <row r="6" spans="1:18" s="28" customFormat="1" ht="42.75" customHeight="1" x14ac:dyDescent="0.25">
      <c r="A6" s="1023"/>
      <c r="B6" s="1023"/>
      <c r="C6" s="29" t="s">
        <v>4</v>
      </c>
      <c r="D6" s="29" t="s">
        <v>5</v>
      </c>
      <c r="E6" s="970"/>
      <c r="F6" s="1023"/>
      <c r="G6" s="1041"/>
      <c r="H6" s="1028"/>
      <c r="I6" s="1030"/>
      <c r="J6" s="1029"/>
      <c r="K6" s="1032"/>
      <c r="L6" s="1033"/>
      <c r="M6" s="1023"/>
      <c r="N6" s="1023"/>
      <c r="O6" s="1023"/>
    </row>
    <row r="7" spans="1:18" s="28" customFormat="1" x14ac:dyDescent="0.25">
      <c r="A7" s="30">
        <v>1</v>
      </c>
      <c r="B7" s="31">
        <v>2</v>
      </c>
      <c r="C7" s="30">
        <v>3</v>
      </c>
      <c r="D7" s="31">
        <v>4</v>
      </c>
      <c r="E7" s="30">
        <v>5</v>
      </c>
      <c r="F7" s="31">
        <v>6</v>
      </c>
      <c r="G7" s="30"/>
      <c r="H7" s="32">
        <v>6</v>
      </c>
      <c r="I7" s="32">
        <v>6</v>
      </c>
      <c r="J7" s="30">
        <v>7</v>
      </c>
      <c r="K7" s="31">
        <v>8</v>
      </c>
      <c r="L7" s="30">
        <v>9</v>
      </c>
      <c r="M7" s="32" t="s">
        <v>3145</v>
      </c>
      <c r="N7" s="32" t="s">
        <v>3146</v>
      </c>
      <c r="O7" s="30">
        <v>12</v>
      </c>
    </row>
    <row r="8" spans="1:18" s="294" customFormat="1" x14ac:dyDescent="0.25">
      <c r="A8" s="287" t="s">
        <v>2817</v>
      </c>
      <c r="B8" s="288" t="s">
        <v>2818</v>
      </c>
      <c r="C8" s="289"/>
      <c r="D8" s="289"/>
      <c r="E8" s="422"/>
      <c r="F8" s="423"/>
      <c r="G8" s="33"/>
      <c r="H8" s="69"/>
      <c r="I8" s="69"/>
      <c r="J8" s="423"/>
      <c r="K8" s="424"/>
      <c r="L8" s="424"/>
      <c r="M8" s="22"/>
      <c r="N8" s="22"/>
      <c r="O8" s="416"/>
    </row>
    <row r="9" spans="1:18" s="179" customFormat="1" x14ac:dyDescent="0.25">
      <c r="A9" s="380" t="s">
        <v>2819</v>
      </c>
      <c r="B9" s="44" t="s">
        <v>3075</v>
      </c>
      <c r="C9" s="44"/>
      <c r="D9" s="44"/>
      <c r="E9" s="33"/>
      <c r="F9" s="25"/>
      <c r="G9" s="40"/>
      <c r="H9" s="69"/>
      <c r="I9" s="69"/>
      <c r="J9" s="25"/>
      <c r="K9" s="77"/>
      <c r="L9" s="77"/>
      <c r="M9" s="22"/>
      <c r="N9" s="22"/>
      <c r="O9" s="416"/>
    </row>
    <row r="10" spans="1:18" s="179" customFormat="1" ht="31.5" x14ac:dyDescent="0.25">
      <c r="A10" s="1003">
        <v>1</v>
      </c>
      <c r="B10" s="1075" t="s">
        <v>8</v>
      </c>
      <c r="C10" s="46" t="s">
        <v>3076</v>
      </c>
      <c r="D10" s="46" t="s">
        <v>3077</v>
      </c>
      <c r="E10" s="22">
        <v>3700</v>
      </c>
      <c r="F10" s="22">
        <v>4600</v>
      </c>
      <c r="G10" s="425">
        <v>6600</v>
      </c>
      <c r="H10" s="59">
        <v>2.1</v>
      </c>
      <c r="I10" s="426">
        <v>7770</v>
      </c>
      <c r="J10" s="22">
        <v>4600</v>
      </c>
      <c r="K10" s="22">
        <v>4600</v>
      </c>
      <c r="L10" s="22"/>
      <c r="M10" s="22">
        <f t="shared" ref="M10:M50" si="0">(K10-I10)/I10*100</f>
        <v>-40.797940797940797</v>
      </c>
      <c r="N10" s="22">
        <f t="shared" ref="N10:N50" si="1">(K10-J10)/J10*100</f>
        <v>0</v>
      </c>
      <c r="O10" s="374" t="s">
        <v>3147</v>
      </c>
      <c r="P10" s="443">
        <f>K10-I10</f>
        <v>-3170</v>
      </c>
    </row>
    <row r="11" spans="1:18" s="179" customFormat="1" x14ac:dyDescent="0.25">
      <c r="A11" s="1004"/>
      <c r="B11" s="1077"/>
      <c r="C11" s="641" t="s">
        <v>3077</v>
      </c>
      <c r="D11" s="641" t="s">
        <v>3078</v>
      </c>
      <c r="E11" s="200">
        <v>5400</v>
      </c>
      <c r="F11" s="200">
        <v>10500</v>
      </c>
      <c r="G11" s="642">
        <v>15000</v>
      </c>
      <c r="H11" s="643">
        <v>2.5</v>
      </c>
      <c r="I11" s="644">
        <v>13500</v>
      </c>
      <c r="J11" s="200">
        <v>10500</v>
      </c>
      <c r="K11" s="200">
        <v>9000</v>
      </c>
      <c r="L11" s="271"/>
      <c r="M11" s="200">
        <f t="shared" si="0"/>
        <v>-33.333333333333329</v>
      </c>
      <c r="N11" s="200">
        <f t="shared" si="1"/>
        <v>-14.285714285714285</v>
      </c>
      <c r="O11" s="645" t="s">
        <v>270</v>
      </c>
      <c r="P11" s="443">
        <f t="shared" ref="P11:P74" si="2">K11-I11</f>
        <v>-4500</v>
      </c>
    </row>
    <row r="12" spans="1:18" s="179" customFormat="1" x14ac:dyDescent="0.25">
      <c r="A12" s="1003">
        <v>2</v>
      </c>
      <c r="B12" s="1075" t="s">
        <v>139</v>
      </c>
      <c r="C12" s="46" t="s">
        <v>3078</v>
      </c>
      <c r="D12" s="46" t="s">
        <v>3079</v>
      </c>
      <c r="E12" s="22">
        <v>2800</v>
      </c>
      <c r="F12" s="22">
        <v>4200</v>
      </c>
      <c r="G12" s="425">
        <v>6000</v>
      </c>
      <c r="H12" s="59">
        <v>1.3</v>
      </c>
      <c r="I12" s="426">
        <v>3640</v>
      </c>
      <c r="J12" s="22">
        <v>4200</v>
      </c>
      <c r="K12" s="22">
        <v>4200</v>
      </c>
      <c r="L12" s="22"/>
      <c r="M12" s="22">
        <f t="shared" si="0"/>
        <v>15.384615384615385</v>
      </c>
      <c r="N12" s="22">
        <f t="shared" si="1"/>
        <v>0</v>
      </c>
      <c r="O12" s="374" t="s">
        <v>263</v>
      </c>
      <c r="P12" s="443">
        <f t="shared" si="2"/>
        <v>560</v>
      </c>
    </row>
    <row r="13" spans="1:18" s="179" customFormat="1" ht="31.5" x14ac:dyDescent="0.25">
      <c r="A13" s="1004"/>
      <c r="B13" s="1077"/>
      <c r="C13" s="46" t="s">
        <v>3079</v>
      </c>
      <c r="D13" s="46" t="s">
        <v>3080</v>
      </c>
      <c r="E13" s="22">
        <v>2700</v>
      </c>
      <c r="F13" s="22">
        <v>3000</v>
      </c>
      <c r="G13" s="425">
        <v>4000</v>
      </c>
      <c r="H13" s="59">
        <v>1.4</v>
      </c>
      <c r="I13" s="426">
        <v>3779.9999999999995</v>
      </c>
      <c r="J13" s="22">
        <v>3000</v>
      </c>
      <c r="K13" s="22">
        <v>3000</v>
      </c>
      <c r="L13" s="22"/>
      <c r="M13" s="22">
        <f t="shared" si="0"/>
        <v>-20.634920634920626</v>
      </c>
      <c r="N13" s="22">
        <f t="shared" si="1"/>
        <v>0</v>
      </c>
      <c r="O13" s="374" t="s">
        <v>263</v>
      </c>
      <c r="P13" s="443">
        <f t="shared" si="2"/>
        <v>-779.99999999999955</v>
      </c>
    </row>
    <row r="14" spans="1:18" s="179" customFormat="1" ht="31.5" x14ac:dyDescent="0.25">
      <c r="A14" s="370">
        <v>3</v>
      </c>
      <c r="B14" s="46" t="s">
        <v>236</v>
      </c>
      <c r="C14" s="46" t="s">
        <v>3080</v>
      </c>
      <c r="D14" s="46" t="s">
        <v>3081</v>
      </c>
      <c r="E14" s="22">
        <v>1500</v>
      </c>
      <c r="F14" s="22">
        <v>2000</v>
      </c>
      <c r="G14" s="425">
        <v>3100</v>
      </c>
      <c r="H14" s="427">
        <v>2.2999999999999998</v>
      </c>
      <c r="I14" s="426">
        <v>3449.9999999999995</v>
      </c>
      <c r="J14" s="22">
        <v>2000</v>
      </c>
      <c r="K14" s="49">
        <v>2200</v>
      </c>
      <c r="L14" s="49"/>
      <c r="M14" s="22">
        <f t="shared" si="0"/>
        <v>-36.231884057971008</v>
      </c>
      <c r="N14" s="22">
        <f t="shared" si="1"/>
        <v>10</v>
      </c>
      <c r="O14" s="374" t="s">
        <v>263</v>
      </c>
      <c r="P14" s="443">
        <f t="shared" si="2"/>
        <v>-1249.9999999999995</v>
      </c>
      <c r="R14" s="179">
        <f>COUNTIF(P10:P217,"=0")</f>
        <v>5</v>
      </c>
    </row>
    <row r="15" spans="1:18" s="179" customFormat="1" ht="47.25" x14ac:dyDescent="0.25">
      <c r="A15" s="370">
        <v>4</v>
      </c>
      <c r="B15" s="46" t="s">
        <v>3082</v>
      </c>
      <c r="C15" s="46" t="s">
        <v>3083</v>
      </c>
      <c r="D15" s="46" t="s">
        <v>2944</v>
      </c>
      <c r="E15" s="22">
        <v>1000</v>
      </c>
      <c r="F15" s="22">
        <v>1500</v>
      </c>
      <c r="G15" s="425">
        <v>2800</v>
      </c>
      <c r="H15" s="427">
        <v>2.6</v>
      </c>
      <c r="I15" s="426">
        <v>2600</v>
      </c>
      <c r="J15" s="22">
        <v>1680</v>
      </c>
      <c r="K15" s="49">
        <v>1200</v>
      </c>
      <c r="L15" s="49"/>
      <c r="M15" s="22">
        <f t="shared" si="0"/>
        <v>-53.846153846153847</v>
      </c>
      <c r="N15" s="22">
        <f t="shared" si="1"/>
        <v>-28.571428571428569</v>
      </c>
      <c r="O15" s="374" t="s">
        <v>263</v>
      </c>
      <c r="P15" s="443">
        <f t="shared" si="2"/>
        <v>-1400</v>
      </c>
    </row>
    <row r="16" spans="1:18" s="179" customFormat="1" x14ac:dyDescent="0.25">
      <c r="A16" s="370">
        <v>5</v>
      </c>
      <c r="B16" s="46" t="s">
        <v>3084</v>
      </c>
      <c r="C16" s="46" t="s">
        <v>3085</v>
      </c>
      <c r="D16" s="324" t="s">
        <v>3086</v>
      </c>
      <c r="E16" s="22">
        <v>1500</v>
      </c>
      <c r="F16" s="22">
        <v>3500</v>
      </c>
      <c r="G16" s="425">
        <v>5000</v>
      </c>
      <c r="H16" s="427">
        <v>2.2999999999999998</v>
      </c>
      <c r="I16" s="426">
        <v>3449.9999999999995</v>
      </c>
      <c r="J16" s="22">
        <v>3500</v>
      </c>
      <c r="K16" s="22">
        <v>3500</v>
      </c>
      <c r="L16" s="22"/>
      <c r="M16" s="22">
        <f t="shared" si="0"/>
        <v>1.4492753623188539</v>
      </c>
      <c r="N16" s="22">
        <f t="shared" si="1"/>
        <v>0</v>
      </c>
      <c r="O16" s="374" t="s">
        <v>270</v>
      </c>
      <c r="P16" s="443">
        <f t="shared" si="2"/>
        <v>50.000000000000455</v>
      </c>
    </row>
    <row r="17" spans="1:16" s="179" customFormat="1" ht="31.5" x14ac:dyDescent="0.25">
      <c r="A17" s="1003">
        <v>6</v>
      </c>
      <c r="B17" s="1075" t="s">
        <v>254</v>
      </c>
      <c r="C17" s="324" t="s">
        <v>3086</v>
      </c>
      <c r="D17" s="46" t="s">
        <v>3087</v>
      </c>
      <c r="E17" s="22">
        <v>1200</v>
      </c>
      <c r="F17" s="22">
        <v>2300</v>
      </c>
      <c r="G17" s="425">
        <v>3300</v>
      </c>
      <c r="H17" s="427">
        <v>2.2999999999999998</v>
      </c>
      <c r="I17" s="426">
        <v>2760</v>
      </c>
      <c r="J17" s="22">
        <v>2300</v>
      </c>
      <c r="K17" s="22">
        <v>2300</v>
      </c>
      <c r="L17" s="22"/>
      <c r="M17" s="22">
        <f t="shared" si="0"/>
        <v>-16.666666666666664</v>
      </c>
      <c r="N17" s="22">
        <f t="shared" si="1"/>
        <v>0</v>
      </c>
      <c r="O17" s="374" t="s">
        <v>263</v>
      </c>
      <c r="P17" s="443">
        <f t="shared" si="2"/>
        <v>-460</v>
      </c>
    </row>
    <row r="18" spans="1:16" s="179" customFormat="1" ht="31.5" x14ac:dyDescent="0.25">
      <c r="A18" s="1004"/>
      <c r="B18" s="1077"/>
      <c r="C18" s="46" t="s">
        <v>3088</v>
      </c>
      <c r="D18" s="46" t="s">
        <v>3089</v>
      </c>
      <c r="E18" s="47">
        <v>760</v>
      </c>
      <c r="F18" s="22">
        <v>1600</v>
      </c>
      <c r="G18" s="425">
        <v>2300</v>
      </c>
      <c r="H18" s="306">
        <v>1.5</v>
      </c>
      <c r="I18" s="426">
        <v>1140</v>
      </c>
      <c r="J18" s="22">
        <v>1600</v>
      </c>
      <c r="K18" s="22">
        <v>1600</v>
      </c>
      <c r="L18" s="22"/>
      <c r="M18" s="22">
        <f t="shared" si="0"/>
        <v>40.350877192982452</v>
      </c>
      <c r="N18" s="22">
        <f t="shared" si="1"/>
        <v>0</v>
      </c>
      <c r="O18" s="374" t="s">
        <v>263</v>
      </c>
      <c r="P18" s="443">
        <f t="shared" si="2"/>
        <v>460</v>
      </c>
    </row>
    <row r="19" spans="1:16" s="179" customFormat="1" x14ac:dyDescent="0.25">
      <c r="A19" s="1003">
        <v>7</v>
      </c>
      <c r="B19" s="1075" t="s">
        <v>3090</v>
      </c>
      <c r="C19" s="46" t="s">
        <v>3091</v>
      </c>
      <c r="D19" s="46" t="s">
        <v>3092</v>
      </c>
      <c r="E19" s="47">
        <v>650</v>
      </c>
      <c r="F19" s="22">
        <v>700</v>
      </c>
      <c r="G19" s="425">
        <v>1000</v>
      </c>
      <c r="H19" s="25">
        <v>1.8</v>
      </c>
      <c r="I19" s="426">
        <v>1170</v>
      </c>
      <c r="J19" s="22">
        <v>700</v>
      </c>
      <c r="K19" s="22">
        <v>700</v>
      </c>
      <c r="L19" s="22"/>
      <c r="M19" s="22">
        <f t="shared" si="0"/>
        <v>-40.17094017094017</v>
      </c>
      <c r="N19" s="22">
        <f t="shared" si="1"/>
        <v>0</v>
      </c>
      <c r="O19" s="374" t="s">
        <v>263</v>
      </c>
      <c r="P19" s="443">
        <f t="shared" si="2"/>
        <v>-470</v>
      </c>
    </row>
    <row r="20" spans="1:16" s="179" customFormat="1" x14ac:dyDescent="0.25">
      <c r="A20" s="1009"/>
      <c r="B20" s="1076"/>
      <c r="C20" s="46" t="s">
        <v>3092</v>
      </c>
      <c r="D20" s="46" t="s">
        <v>3093</v>
      </c>
      <c r="E20" s="47">
        <v>470</v>
      </c>
      <c r="F20" s="22">
        <v>550</v>
      </c>
      <c r="G20" s="425">
        <v>1300</v>
      </c>
      <c r="H20" s="25">
        <v>3.7</v>
      </c>
      <c r="I20" s="426">
        <v>1739</v>
      </c>
      <c r="J20" s="22">
        <v>780</v>
      </c>
      <c r="K20" s="22">
        <v>780</v>
      </c>
      <c r="L20" s="22"/>
      <c r="M20" s="22">
        <f t="shared" si="0"/>
        <v>-55.146635997699825</v>
      </c>
      <c r="N20" s="22">
        <f t="shared" si="1"/>
        <v>0</v>
      </c>
      <c r="O20" s="374" t="s">
        <v>263</v>
      </c>
      <c r="P20" s="443">
        <f t="shared" si="2"/>
        <v>-959</v>
      </c>
    </row>
    <row r="21" spans="1:16" s="179" customFormat="1" x14ac:dyDescent="0.25">
      <c r="A21" s="1009"/>
      <c r="B21" s="1076"/>
      <c r="C21" s="46" t="s">
        <v>3093</v>
      </c>
      <c r="D21" s="46" t="s">
        <v>3094</v>
      </c>
      <c r="E21" s="47">
        <v>330</v>
      </c>
      <c r="F21" s="22">
        <v>450</v>
      </c>
      <c r="G21" s="425">
        <v>1250</v>
      </c>
      <c r="H21" s="25">
        <v>5.2</v>
      </c>
      <c r="I21" s="426">
        <v>1716</v>
      </c>
      <c r="J21" s="22">
        <v>750</v>
      </c>
      <c r="K21" s="22">
        <v>750</v>
      </c>
      <c r="L21" s="22"/>
      <c r="M21" s="22">
        <f t="shared" si="0"/>
        <v>-56.293706293706293</v>
      </c>
      <c r="N21" s="22">
        <f t="shared" si="1"/>
        <v>0</v>
      </c>
      <c r="O21" s="374" t="s">
        <v>263</v>
      </c>
      <c r="P21" s="443">
        <f t="shared" si="2"/>
        <v>-966</v>
      </c>
    </row>
    <row r="22" spans="1:16" s="179" customFormat="1" ht="31.5" x14ac:dyDescent="0.25">
      <c r="A22" s="1009"/>
      <c r="B22" s="1076"/>
      <c r="C22" s="46" t="s">
        <v>3095</v>
      </c>
      <c r="D22" s="46" t="s">
        <v>3096</v>
      </c>
      <c r="E22" s="47">
        <v>470</v>
      </c>
      <c r="F22" s="22">
        <v>700</v>
      </c>
      <c r="G22" s="425">
        <v>1000</v>
      </c>
      <c r="H22" s="25">
        <v>3.7</v>
      </c>
      <c r="I22" s="426">
        <v>1739</v>
      </c>
      <c r="J22" s="22">
        <v>700</v>
      </c>
      <c r="K22" s="22">
        <v>700</v>
      </c>
      <c r="L22" s="22"/>
      <c r="M22" s="22">
        <f t="shared" si="0"/>
        <v>-59.746981023576772</v>
      </c>
      <c r="N22" s="22">
        <f t="shared" si="1"/>
        <v>0</v>
      </c>
      <c r="O22" s="374" t="s">
        <v>263</v>
      </c>
      <c r="P22" s="443">
        <f t="shared" si="2"/>
        <v>-1039</v>
      </c>
    </row>
    <row r="23" spans="1:16" s="179" customFormat="1" x14ac:dyDescent="0.25">
      <c r="A23" s="1009"/>
      <c r="B23" s="1076"/>
      <c r="C23" s="46" t="s">
        <v>3096</v>
      </c>
      <c r="D23" s="46" t="s">
        <v>3097</v>
      </c>
      <c r="E23" s="47">
        <v>310</v>
      </c>
      <c r="F23" s="22">
        <v>450</v>
      </c>
      <c r="G23" s="425">
        <v>600</v>
      </c>
      <c r="H23" s="25">
        <v>5.5</v>
      </c>
      <c r="I23" s="426">
        <v>1705</v>
      </c>
      <c r="J23" s="22">
        <v>450</v>
      </c>
      <c r="K23" s="22">
        <v>450</v>
      </c>
      <c r="L23" s="22"/>
      <c r="M23" s="22">
        <f t="shared" si="0"/>
        <v>-73.607038123167158</v>
      </c>
      <c r="N23" s="22">
        <f t="shared" si="1"/>
        <v>0</v>
      </c>
      <c r="O23" s="374" t="s">
        <v>263</v>
      </c>
      <c r="P23" s="443">
        <f t="shared" si="2"/>
        <v>-1255</v>
      </c>
    </row>
    <row r="24" spans="1:16" s="179" customFormat="1" x14ac:dyDescent="0.25">
      <c r="A24" s="1004"/>
      <c r="B24" s="1077"/>
      <c r="C24" s="46" t="s">
        <v>3097</v>
      </c>
      <c r="D24" s="46" t="s">
        <v>2849</v>
      </c>
      <c r="E24" s="47">
        <v>270</v>
      </c>
      <c r="F24" s="22">
        <v>350</v>
      </c>
      <c r="G24" s="425">
        <v>750</v>
      </c>
      <c r="H24" s="25">
        <v>6.2</v>
      </c>
      <c r="I24" s="426">
        <v>1674</v>
      </c>
      <c r="J24" s="22">
        <v>450</v>
      </c>
      <c r="K24" s="22">
        <v>450</v>
      </c>
      <c r="L24" s="22"/>
      <c r="M24" s="22">
        <f t="shared" si="0"/>
        <v>-73.118279569892479</v>
      </c>
      <c r="N24" s="22">
        <f t="shared" si="1"/>
        <v>0</v>
      </c>
      <c r="O24" s="374" t="s">
        <v>263</v>
      </c>
      <c r="P24" s="443">
        <f t="shared" si="2"/>
        <v>-1224</v>
      </c>
    </row>
    <row r="25" spans="1:16" s="179" customFormat="1" x14ac:dyDescent="0.25">
      <c r="A25" s="370">
        <v>8</v>
      </c>
      <c r="B25" s="46" t="s">
        <v>3098</v>
      </c>
      <c r="C25" s="46" t="s">
        <v>3099</v>
      </c>
      <c r="D25" s="324" t="s">
        <v>3086</v>
      </c>
      <c r="E25" s="47">
        <v>800</v>
      </c>
      <c r="F25" s="22">
        <v>2400</v>
      </c>
      <c r="G25" s="425">
        <v>3500</v>
      </c>
      <c r="H25" s="427">
        <v>2.4</v>
      </c>
      <c r="I25" s="426">
        <v>1920</v>
      </c>
      <c r="J25" s="22">
        <v>2400</v>
      </c>
      <c r="K25" s="22">
        <v>2400</v>
      </c>
      <c r="L25" s="22"/>
      <c r="M25" s="22">
        <f t="shared" si="0"/>
        <v>25</v>
      </c>
      <c r="N25" s="22">
        <f t="shared" si="1"/>
        <v>0</v>
      </c>
      <c r="O25" s="374" t="s">
        <v>263</v>
      </c>
      <c r="P25" s="443">
        <f t="shared" si="2"/>
        <v>480</v>
      </c>
    </row>
    <row r="26" spans="1:16" s="179" customFormat="1" x14ac:dyDescent="0.25">
      <c r="A26" s="370">
        <v>9</v>
      </c>
      <c r="B26" s="46" t="s">
        <v>17</v>
      </c>
      <c r="C26" s="46" t="s">
        <v>3078</v>
      </c>
      <c r="D26" s="46" t="s">
        <v>3100</v>
      </c>
      <c r="E26" s="47"/>
      <c r="F26" s="22">
        <v>2200</v>
      </c>
      <c r="G26" s="425">
        <v>4800</v>
      </c>
      <c r="H26" s="427"/>
      <c r="I26" s="426"/>
      <c r="J26" s="22">
        <v>2880</v>
      </c>
      <c r="K26" s="22">
        <v>2880</v>
      </c>
      <c r="L26" s="22"/>
      <c r="M26" s="22"/>
      <c r="N26" s="22">
        <f t="shared" si="1"/>
        <v>0</v>
      </c>
      <c r="O26" s="57" t="s">
        <v>271</v>
      </c>
      <c r="P26" s="443">
        <f t="shared" si="2"/>
        <v>2880</v>
      </c>
    </row>
    <row r="27" spans="1:16" s="179" customFormat="1" ht="31.5" x14ac:dyDescent="0.25">
      <c r="A27" s="375">
        <v>10</v>
      </c>
      <c r="B27" s="79" t="s">
        <v>154</v>
      </c>
      <c r="C27" s="79" t="s">
        <v>3101</v>
      </c>
      <c r="D27" s="79" t="s">
        <v>3102</v>
      </c>
      <c r="E27" s="47"/>
      <c r="F27" s="22">
        <v>2100</v>
      </c>
      <c r="G27" s="425">
        <v>4000</v>
      </c>
      <c r="H27" s="427"/>
      <c r="I27" s="426"/>
      <c r="J27" s="22">
        <v>2400</v>
      </c>
      <c r="K27" s="49">
        <v>2700</v>
      </c>
      <c r="L27" s="49"/>
      <c r="M27" s="22"/>
      <c r="N27" s="22">
        <f t="shared" si="1"/>
        <v>12.5</v>
      </c>
      <c r="O27" s="57" t="s">
        <v>271</v>
      </c>
      <c r="P27" s="443">
        <f t="shared" si="2"/>
        <v>2700</v>
      </c>
    </row>
    <row r="28" spans="1:16" s="179" customFormat="1" ht="31.5" x14ac:dyDescent="0.25">
      <c r="A28" s="1003">
        <v>11</v>
      </c>
      <c r="B28" s="1000" t="s">
        <v>3103</v>
      </c>
      <c r="C28" s="79" t="s">
        <v>3104</v>
      </c>
      <c r="D28" s="360" t="s">
        <v>3105</v>
      </c>
      <c r="E28" s="47"/>
      <c r="F28" s="22">
        <v>2100</v>
      </c>
      <c r="G28" s="425">
        <v>4000</v>
      </c>
      <c r="H28" s="427"/>
      <c r="I28" s="426"/>
      <c r="J28" s="22">
        <v>2400</v>
      </c>
      <c r="K28" s="49">
        <v>2700</v>
      </c>
      <c r="L28" s="49"/>
      <c r="M28" s="22"/>
      <c r="N28" s="22">
        <f t="shared" si="1"/>
        <v>12.5</v>
      </c>
      <c r="O28" s="57" t="s">
        <v>271</v>
      </c>
      <c r="P28" s="443">
        <f t="shared" si="2"/>
        <v>2700</v>
      </c>
    </row>
    <row r="29" spans="1:16" s="179" customFormat="1" ht="31.5" x14ac:dyDescent="0.25">
      <c r="A29" s="1004"/>
      <c r="B29" s="1002"/>
      <c r="C29" s="360" t="s">
        <v>3105</v>
      </c>
      <c r="D29" s="46" t="s">
        <v>3106</v>
      </c>
      <c r="E29" s="47"/>
      <c r="F29" s="22">
        <v>1900</v>
      </c>
      <c r="G29" s="425">
        <v>4500</v>
      </c>
      <c r="H29" s="427"/>
      <c r="I29" s="426"/>
      <c r="J29" s="22">
        <v>2700</v>
      </c>
      <c r="K29" s="22">
        <v>2700</v>
      </c>
      <c r="L29" s="22"/>
      <c r="M29" s="22"/>
      <c r="N29" s="22">
        <f t="shared" si="1"/>
        <v>0</v>
      </c>
      <c r="O29" s="57" t="s">
        <v>271</v>
      </c>
      <c r="P29" s="443">
        <f t="shared" si="2"/>
        <v>2700</v>
      </c>
    </row>
    <row r="30" spans="1:16" s="179" customFormat="1" x14ac:dyDescent="0.25">
      <c r="A30" s="370">
        <v>12</v>
      </c>
      <c r="B30" s="46" t="s">
        <v>931</v>
      </c>
      <c r="C30" s="46" t="s">
        <v>3077</v>
      </c>
      <c r="D30" s="324" t="s">
        <v>3107</v>
      </c>
      <c r="E30" s="22">
        <v>1000</v>
      </c>
      <c r="F30" s="22">
        <v>5600</v>
      </c>
      <c r="G30" s="425">
        <v>8000</v>
      </c>
      <c r="H30" s="427">
        <v>1.7</v>
      </c>
      <c r="I30" s="426">
        <v>1700</v>
      </c>
      <c r="J30" s="22">
        <v>5600</v>
      </c>
      <c r="K30" s="22">
        <v>5600</v>
      </c>
      <c r="L30" s="22"/>
      <c r="M30" s="22">
        <f t="shared" si="0"/>
        <v>229.41176470588235</v>
      </c>
      <c r="N30" s="22">
        <f t="shared" si="1"/>
        <v>0</v>
      </c>
      <c r="O30" s="374" t="s">
        <v>3108</v>
      </c>
      <c r="P30" s="443">
        <f t="shared" si="2"/>
        <v>3900</v>
      </c>
    </row>
    <row r="31" spans="1:16" s="179" customFormat="1" x14ac:dyDescent="0.25">
      <c r="A31" s="370">
        <v>13</v>
      </c>
      <c r="B31" s="46" t="s">
        <v>3109</v>
      </c>
      <c r="C31" s="324" t="s">
        <v>3110</v>
      </c>
      <c r="D31" s="46" t="s">
        <v>3111</v>
      </c>
      <c r="E31" s="47"/>
      <c r="F31" s="22">
        <v>3100</v>
      </c>
      <c r="G31" s="425">
        <v>4500</v>
      </c>
      <c r="H31" s="427"/>
      <c r="I31" s="426"/>
      <c r="J31" s="22">
        <v>3100</v>
      </c>
      <c r="K31" s="22">
        <v>3100</v>
      </c>
      <c r="L31" s="22"/>
      <c r="M31" s="22"/>
      <c r="N31" s="22">
        <f t="shared" si="1"/>
        <v>0</v>
      </c>
      <c r="O31" s="374" t="s">
        <v>271</v>
      </c>
      <c r="P31" s="443">
        <f t="shared" si="2"/>
        <v>3100</v>
      </c>
    </row>
    <row r="32" spans="1:16" s="179" customFormat="1" ht="31.5" x14ac:dyDescent="0.25">
      <c r="A32" s="370">
        <v>14</v>
      </c>
      <c r="B32" s="46" t="s">
        <v>197</v>
      </c>
      <c r="C32" s="46" t="s">
        <v>3078</v>
      </c>
      <c r="D32" s="46" t="s">
        <v>3112</v>
      </c>
      <c r="E32" s="47">
        <v>740</v>
      </c>
      <c r="F32" s="22">
        <v>1400</v>
      </c>
      <c r="G32" s="425">
        <v>2000</v>
      </c>
      <c r="H32" s="427">
        <v>2.1</v>
      </c>
      <c r="I32" s="426">
        <v>1554</v>
      </c>
      <c r="J32" s="22">
        <v>1400</v>
      </c>
      <c r="K32" s="22">
        <v>1400</v>
      </c>
      <c r="L32" s="22"/>
      <c r="M32" s="22">
        <f t="shared" si="0"/>
        <v>-9.9099099099099099</v>
      </c>
      <c r="N32" s="22">
        <f t="shared" si="1"/>
        <v>0</v>
      </c>
      <c r="O32" s="374" t="s">
        <v>3113</v>
      </c>
      <c r="P32" s="443">
        <f t="shared" si="2"/>
        <v>-154</v>
      </c>
    </row>
    <row r="33" spans="1:16" s="179" customFormat="1" ht="47.25" x14ac:dyDescent="0.25">
      <c r="A33" s="370">
        <v>15</v>
      </c>
      <c r="B33" s="46" t="s">
        <v>27</v>
      </c>
      <c r="C33" s="46" t="s">
        <v>3114</v>
      </c>
      <c r="D33" s="324" t="s">
        <v>3115</v>
      </c>
      <c r="E33" s="47"/>
      <c r="F33" s="22">
        <v>1400</v>
      </c>
      <c r="G33" s="425">
        <v>2000</v>
      </c>
      <c r="H33" s="427"/>
      <c r="I33" s="426"/>
      <c r="J33" s="22">
        <v>1400</v>
      </c>
      <c r="K33" s="22">
        <v>1400</v>
      </c>
      <c r="L33" s="22"/>
      <c r="M33" s="22"/>
      <c r="N33" s="22">
        <f t="shared" si="1"/>
        <v>0</v>
      </c>
      <c r="O33" s="374" t="s">
        <v>271</v>
      </c>
      <c r="P33" s="443">
        <f t="shared" si="2"/>
        <v>1400</v>
      </c>
    </row>
    <row r="34" spans="1:16" s="179" customFormat="1" x14ac:dyDescent="0.25">
      <c r="A34" s="370">
        <v>16</v>
      </c>
      <c r="B34" s="46" t="s">
        <v>25</v>
      </c>
      <c r="C34" s="46" t="s">
        <v>3116</v>
      </c>
      <c r="D34" s="324" t="s">
        <v>3117</v>
      </c>
      <c r="E34" s="22">
        <v>1600</v>
      </c>
      <c r="F34" s="22">
        <v>4900</v>
      </c>
      <c r="G34" s="425">
        <v>7000</v>
      </c>
      <c r="H34" s="306">
        <v>2.7</v>
      </c>
      <c r="I34" s="426">
        <v>4320</v>
      </c>
      <c r="J34" s="22">
        <v>4900</v>
      </c>
      <c r="K34" s="49">
        <v>7000</v>
      </c>
      <c r="L34" s="49"/>
      <c r="M34" s="22">
        <f t="shared" si="0"/>
        <v>62.037037037037038</v>
      </c>
      <c r="N34" s="22">
        <f t="shared" si="1"/>
        <v>42.857142857142854</v>
      </c>
      <c r="O34" s="374" t="s">
        <v>263</v>
      </c>
      <c r="P34" s="443">
        <f t="shared" si="2"/>
        <v>2680</v>
      </c>
    </row>
    <row r="35" spans="1:16" s="179" customFormat="1" x14ac:dyDescent="0.25">
      <c r="A35" s="370">
        <v>17</v>
      </c>
      <c r="B35" s="46" t="s">
        <v>133</v>
      </c>
      <c r="C35" s="324" t="s">
        <v>3118</v>
      </c>
      <c r="D35" s="46" t="s">
        <v>3119</v>
      </c>
      <c r="E35" s="47">
        <v>560</v>
      </c>
      <c r="F35" s="22">
        <v>1400</v>
      </c>
      <c r="G35" s="425">
        <v>2000</v>
      </c>
      <c r="H35" s="306">
        <v>2.6</v>
      </c>
      <c r="I35" s="426">
        <v>1456</v>
      </c>
      <c r="J35" s="22">
        <v>1400</v>
      </c>
      <c r="K35" s="22">
        <v>1400</v>
      </c>
      <c r="L35" s="22"/>
      <c r="M35" s="22">
        <f t="shared" si="0"/>
        <v>-3.8461538461538463</v>
      </c>
      <c r="N35" s="22">
        <f t="shared" si="1"/>
        <v>0</v>
      </c>
      <c r="O35" s="374" t="s">
        <v>263</v>
      </c>
      <c r="P35" s="443">
        <f t="shared" si="2"/>
        <v>-56</v>
      </c>
    </row>
    <row r="36" spans="1:16" s="179" customFormat="1" x14ac:dyDescent="0.25">
      <c r="A36" s="370">
        <v>18</v>
      </c>
      <c r="B36" s="46" t="s">
        <v>154</v>
      </c>
      <c r="C36" s="46" t="s">
        <v>3120</v>
      </c>
      <c r="D36" s="46" t="s">
        <v>3121</v>
      </c>
      <c r="E36" s="47">
        <v>670</v>
      </c>
      <c r="F36" s="22">
        <v>1500</v>
      </c>
      <c r="G36" s="425">
        <v>2200</v>
      </c>
      <c r="H36" s="306">
        <v>2.2000000000000002</v>
      </c>
      <c r="I36" s="426">
        <v>1474.0000000000002</v>
      </c>
      <c r="J36" s="22">
        <v>1500</v>
      </c>
      <c r="K36" s="22">
        <v>1500</v>
      </c>
      <c r="L36" s="22"/>
      <c r="M36" s="22">
        <f t="shared" si="0"/>
        <v>1.7639077340569722</v>
      </c>
      <c r="N36" s="22">
        <f t="shared" si="1"/>
        <v>0</v>
      </c>
      <c r="O36" s="374" t="s">
        <v>263</v>
      </c>
      <c r="P36" s="443">
        <f t="shared" si="2"/>
        <v>25.999999999999773</v>
      </c>
    </row>
    <row r="37" spans="1:16" s="179" customFormat="1" x14ac:dyDescent="0.25">
      <c r="A37" s="370">
        <v>19</v>
      </c>
      <c r="B37" s="46" t="s">
        <v>272</v>
      </c>
      <c r="C37" s="46" t="s">
        <v>3122</v>
      </c>
      <c r="D37" s="46" t="s">
        <v>3123</v>
      </c>
      <c r="E37" s="22">
        <v>1100</v>
      </c>
      <c r="F37" s="22">
        <v>1700</v>
      </c>
      <c r="G37" s="425">
        <v>2500</v>
      </c>
      <c r="H37" s="306">
        <v>2.8</v>
      </c>
      <c r="I37" s="426">
        <v>3080</v>
      </c>
      <c r="J37" s="22">
        <v>1700</v>
      </c>
      <c r="K37" s="49">
        <v>3000</v>
      </c>
      <c r="L37" s="49"/>
      <c r="M37" s="22">
        <f t="shared" si="0"/>
        <v>-2.5974025974025974</v>
      </c>
      <c r="N37" s="22">
        <f t="shared" si="1"/>
        <v>76.470588235294116</v>
      </c>
      <c r="O37" s="374" t="s">
        <v>263</v>
      </c>
      <c r="P37" s="443">
        <f t="shared" si="2"/>
        <v>-80</v>
      </c>
    </row>
    <row r="38" spans="1:16" s="179" customFormat="1" x14ac:dyDescent="0.25">
      <c r="A38" s="370">
        <v>20</v>
      </c>
      <c r="B38" s="46" t="s">
        <v>1371</v>
      </c>
      <c r="C38" s="46" t="s">
        <v>3122</v>
      </c>
      <c r="D38" s="46" t="s">
        <v>3124</v>
      </c>
      <c r="E38" s="22">
        <v>1000</v>
      </c>
      <c r="F38" s="22">
        <v>1700</v>
      </c>
      <c r="G38" s="425">
        <v>2500</v>
      </c>
      <c r="H38" s="306">
        <v>2.6</v>
      </c>
      <c r="I38" s="426">
        <v>2600</v>
      </c>
      <c r="J38" s="22">
        <v>1700</v>
      </c>
      <c r="K38" s="49">
        <v>3000</v>
      </c>
      <c r="L38" s="49"/>
      <c r="M38" s="22">
        <f t="shared" si="0"/>
        <v>15.384615384615385</v>
      </c>
      <c r="N38" s="22">
        <f t="shared" si="1"/>
        <v>76.470588235294116</v>
      </c>
      <c r="O38" s="374" t="s">
        <v>263</v>
      </c>
      <c r="P38" s="443">
        <f t="shared" si="2"/>
        <v>400</v>
      </c>
    </row>
    <row r="39" spans="1:16" s="179" customFormat="1" x14ac:dyDescent="0.25">
      <c r="A39" s="370">
        <v>21</v>
      </c>
      <c r="B39" s="324" t="s">
        <v>3125</v>
      </c>
      <c r="C39" s="324" t="s">
        <v>3126</v>
      </c>
      <c r="D39" s="324" t="s">
        <v>22</v>
      </c>
      <c r="E39" s="22"/>
      <c r="F39" s="22"/>
      <c r="G39" s="425"/>
      <c r="H39" s="306"/>
      <c r="I39" s="426"/>
      <c r="J39" s="22"/>
      <c r="K39" s="49">
        <v>3000</v>
      </c>
      <c r="L39" s="49"/>
      <c r="M39" s="22"/>
      <c r="N39" s="22"/>
      <c r="O39" s="406" t="s">
        <v>271</v>
      </c>
      <c r="P39" s="443">
        <f t="shared" si="2"/>
        <v>3000</v>
      </c>
    </row>
    <row r="40" spans="1:16" s="179" customFormat="1" x14ac:dyDescent="0.25">
      <c r="A40" s="370">
        <v>22</v>
      </c>
      <c r="B40" s="324" t="s">
        <v>2792</v>
      </c>
      <c r="C40" s="324" t="s">
        <v>3127</v>
      </c>
      <c r="D40" s="324" t="s">
        <v>22</v>
      </c>
      <c r="E40" s="22"/>
      <c r="F40" s="22"/>
      <c r="G40" s="425"/>
      <c r="H40" s="306"/>
      <c r="I40" s="426"/>
      <c r="J40" s="22"/>
      <c r="K40" s="49">
        <v>3000</v>
      </c>
      <c r="L40" s="49"/>
      <c r="M40" s="22"/>
      <c r="N40" s="22"/>
      <c r="O40" s="406" t="s">
        <v>271</v>
      </c>
      <c r="P40" s="443">
        <f t="shared" si="2"/>
        <v>3000</v>
      </c>
    </row>
    <row r="41" spans="1:16" s="179" customFormat="1" x14ac:dyDescent="0.25">
      <c r="A41" s="370">
        <v>23</v>
      </c>
      <c r="B41" s="46" t="s">
        <v>3128</v>
      </c>
      <c r="C41" s="46" t="s">
        <v>3129</v>
      </c>
      <c r="D41" s="46" t="s">
        <v>3130</v>
      </c>
      <c r="E41" s="47"/>
      <c r="F41" s="22">
        <v>800</v>
      </c>
      <c r="G41" s="425">
        <v>1150</v>
      </c>
      <c r="H41" s="306"/>
      <c r="I41" s="426"/>
      <c r="J41" s="22">
        <v>800</v>
      </c>
      <c r="K41" s="22">
        <v>800</v>
      </c>
      <c r="L41" s="22"/>
      <c r="M41" s="22"/>
      <c r="N41" s="22">
        <f t="shared" si="1"/>
        <v>0</v>
      </c>
      <c r="O41" s="374" t="s">
        <v>271</v>
      </c>
      <c r="P41" s="443">
        <f t="shared" si="2"/>
        <v>800</v>
      </c>
    </row>
    <row r="42" spans="1:16" s="179" customFormat="1" ht="31.5" x14ac:dyDescent="0.25">
      <c r="A42" s="370">
        <v>24</v>
      </c>
      <c r="B42" s="46" t="s">
        <v>273</v>
      </c>
      <c r="C42" s="46" t="s">
        <v>3131</v>
      </c>
      <c r="D42" s="46" t="s">
        <v>3132</v>
      </c>
      <c r="E42" s="47"/>
      <c r="F42" s="22">
        <v>800</v>
      </c>
      <c r="G42" s="425">
        <v>1150</v>
      </c>
      <c r="H42" s="306"/>
      <c r="I42" s="426"/>
      <c r="J42" s="22">
        <v>800</v>
      </c>
      <c r="K42" s="22">
        <v>800</v>
      </c>
      <c r="L42" s="22"/>
      <c r="M42" s="22"/>
      <c r="N42" s="22">
        <f t="shared" si="1"/>
        <v>0</v>
      </c>
      <c r="O42" s="374" t="s">
        <v>271</v>
      </c>
      <c r="P42" s="443">
        <f t="shared" si="2"/>
        <v>800</v>
      </c>
    </row>
    <row r="43" spans="1:16" s="179" customFormat="1" x14ac:dyDescent="0.25">
      <c r="A43" s="370">
        <v>25</v>
      </c>
      <c r="B43" s="1078" t="s">
        <v>3133</v>
      </c>
      <c r="C43" s="1079"/>
      <c r="D43" s="1080"/>
      <c r="E43" s="47">
        <v>720</v>
      </c>
      <c r="F43" s="22">
        <v>700</v>
      </c>
      <c r="G43" s="425">
        <v>1000</v>
      </c>
      <c r="H43" s="306">
        <v>2.4</v>
      </c>
      <c r="I43" s="426">
        <v>1728</v>
      </c>
      <c r="J43" s="22">
        <v>720</v>
      </c>
      <c r="K43" s="49">
        <v>2000</v>
      </c>
      <c r="L43" s="49"/>
      <c r="M43" s="22">
        <f t="shared" si="0"/>
        <v>15.74074074074074</v>
      </c>
      <c r="N43" s="22">
        <f t="shared" si="1"/>
        <v>177.77777777777777</v>
      </c>
      <c r="O43" s="374" t="s">
        <v>3113</v>
      </c>
      <c r="P43" s="443">
        <f t="shared" si="2"/>
        <v>272</v>
      </c>
    </row>
    <row r="44" spans="1:16" s="179" customFormat="1" x14ac:dyDescent="0.25">
      <c r="A44" s="370">
        <v>26</v>
      </c>
      <c r="B44" s="1078" t="s">
        <v>3134</v>
      </c>
      <c r="C44" s="1079"/>
      <c r="D44" s="1080"/>
      <c r="E44" s="47">
        <v>250</v>
      </c>
      <c r="F44" s="22">
        <v>500</v>
      </c>
      <c r="G44" s="425">
        <v>500</v>
      </c>
      <c r="H44" s="59">
        <v>2.5</v>
      </c>
      <c r="I44" s="426">
        <v>625</v>
      </c>
      <c r="J44" s="22">
        <v>500</v>
      </c>
      <c r="K44" s="22">
        <v>500</v>
      </c>
      <c r="L44" s="22"/>
      <c r="M44" s="22">
        <f t="shared" si="0"/>
        <v>-20</v>
      </c>
      <c r="N44" s="22">
        <f t="shared" si="1"/>
        <v>0</v>
      </c>
      <c r="O44" s="374" t="s">
        <v>3113</v>
      </c>
      <c r="P44" s="443">
        <f t="shared" si="2"/>
        <v>-125</v>
      </c>
    </row>
    <row r="45" spans="1:16" s="179" customFormat="1" x14ac:dyDescent="0.25">
      <c r="A45" s="370">
        <v>27</v>
      </c>
      <c r="B45" s="1078" t="s">
        <v>3135</v>
      </c>
      <c r="C45" s="1079"/>
      <c r="D45" s="1080"/>
      <c r="E45" s="47">
        <v>440</v>
      </c>
      <c r="F45" s="22">
        <v>900</v>
      </c>
      <c r="G45" s="425">
        <v>1300</v>
      </c>
      <c r="H45" s="59">
        <v>2.4</v>
      </c>
      <c r="I45" s="426">
        <v>1056</v>
      </c>
      <c r="J45" s="22">
        <v>900</v>
      </c>
      <c r="K45" s="22">
        <v>900</v>
      </c>
      <c r="L45" s="22"/>
      <c r="M45" s="22">
        <f t="shared" si="0"/>
        <v>-14.772727272727273</v>
      </c>
      <c r="N45" s="22">
        <f t="shared" si="1"/>
        <v>0</v>
      </c>
      <c r="O45" s="374" t="s">
        <v>3108</v>
      </c>
      <c r="P45" s="443">
        <f t="shared" si="2"/>
        <v>-156</v>
      </c>
    </row>
    <row r="46" spans="1:16" s="179" customFormat="1" x14ac:dyDescent="0.25">
      <c r="A46" s="370">
        <v>28</v>
      </c>
      <c r="B46" s="1078" t="s">
        <v>3136</v>
      </c>
      <c r="C46" s="1079"/>
      <c r="D46" s="1080"/>
      <c r="E46" s="47"/>
      <c r="F46" s="22">
        <v>600</v>
      </c>
      <c r="G46" s="425">
        <v>850</v>
      </c>
      <c r="H46" s="306"/>
      <c r="I46" s="426"/>
      <c r="J46" s="22">
        <v>600</v>
      </c>
      <c r="K46" s="22">
        <v>600</v>
      </c>
      <c r="L46" s="22"/>
      <c r="M46" s="22"/>
      <c r="N46" s="22">
        <f t="shared" si="1"/>
        <v>0</v>
      </c>
      <c r="O46" s="374" t="s">
        <v>271</v>
      </c>
      <c r="P46" s="443">
        <f t="shared" si="2"/>
        <v>600</v>
      </c>
    </row>
    <row r="47" spans="1:16" s="179" customFormat="1" x14ac:dyDescent="0.25">
      <c r="A47" s="370">
        <v>29</v>
      </c>
      <c r="B47" s="1078" t="s">
        <v>3137</v>
      </c>
      <c r="C47" s="1079"/>
      <c r="D47" s="1080"/>
      <c r="E47" s="47">
        <v>280</v>
      </c>
      <c r="F47" s="22">
        <v>700</v>
      </c>
      <c r="G47" s="425">
        <v>1000</v>
      </c>
      <c r="H47" s="306">
        <v>1.2</v>
      </c>
      <c r="I47" s="426">
        <v>336</v>
      </c>
      <c r="J47" s="22">
        <v>700</v>
      </c>
      <c r="K47" s="22">
        <v>700</v>
      </c>
      <c r="L47" s="22"/>
      <c r="M47" s="22">
        <f t="shared" si="0"/>
        <v>108.33333333333333</v>
      </c>
      <c r="N47" s="22">
        <f t="shared" si="1"/>
        <v>0</v>
      </c>
      <c r="O47" s="374" t="s">
        <v>263</v>
      </c>
      <c r="P47" s="443">
        <f t="shared" si="2"/>
        <v>364</v>
      </c>
    </row>
    <row r="48" spans="1:16" s="179" customFormat="1" ht="31.5" x14ac:dyDescent="0.25">
      <c r="A48" s="370">
        <v>30</v>
      </c>
      <c r="B48" s="46" t="s">
        <v>3138</v>
      </c>
      <c r="C48" s="46" t="s">
        <v>3139</v>
      </c>
      <c r="D48" s="46" t="s">
        <v>3140</v>
      </c>
      <c r="E48" s="47">
        <v>460</v>
      </c>
      <c r="F48" s="22">
        <v>560</v>
      </c>
      <c r="G48" s="425">
        <v>800</v>
      </c>
      <c r="H48" s="306">
        <v>1.2</v>
      </c>
      <c r="I48" s="426">
        <v>552</v>
      </c>
      <c r="J48" s="22">
        <v>560</v>
      </c>
      <c r="K48" s="22">
        <v>560</v>
      </c>
      <c r="L48" s="22"/>
      <c r="M48" s="22">
        <f t="shared" si="0"/>
        <v>1.4492753623188406</v>
      </c>
      <c r="N48" s="22">
        <f t="shared" si="1"/>
        <v>0</v>
      </c>
      <c r="O48" s="374" t="s">
        <v>263</v>
      </c>
      <c r="P48" s="443">
        <f t="shared" si="2"/>
        <v>8</v>
      </c>
    </row>
    <row r="49" spans="1:16" s="179" customFormat="1" x14ac:dyDescent="0.25">
      <c r="A49" s="370">
        <v>31</v>
      </c>
      <c r="B49" s="1078" t="s">
        <v>3141</v>
      </c>
      <c r="C49" s="1079"/>
      <c r="D49" s="1080"/>
      <c r="E49" s="47">
        <v>110</v>
      </c>
      <c r="F49" s="22">
        <v>140</v>
      </c>
      <c r="G49" s="425">
        <v>200</v>
      </c>
      <c r="H49" s="306">
        <v>1.4</v>
      </c>
      <c r="I49" s="426">
        <v>154</v>
      </c>
      <c r="J49" s="22">
        <v>140</v>
      </c>
      <c r="K49" s="22">
        <v>140</v>
      </c>
      <c r="L49" s="22"/>
      <c r="M49" s="22">
        <f t="shared" si="0"/>
        <v>-9.0909090909090917</v>
      </c>
      <c r="N49" s="22">
        <f t="shared" si="1"/>
        <v>0</v>
      </c>
      <c r="O49" s="374" t="s">
        <v>263</v>
      </c>
      <c r="P49" s="443">
        <f t="shared" si="2"/>
        <v>-14</v>
      </c>
    </row>
    <row r="50" spans="1:16" s="179" customFormat="1" x14ac:dyDescent="0.25">
      <c r="A50" s="370">
        <v>32</v>
      </c>
      <c r="B50" s="1078" t="s">
        <v>45</v>
      </c>
      <c r="C50" s="1079"/>
      <c r="D50" s="1080"/>
      <c r="E50" s="47">
        <v>190</v>
      </c>
      <c r="F50" s="22">
        <v>280</v>
      </c>
      <c r="G50" s="425">
        <v>400</v>
      </c>
      <c r="H50" s="306">
        <v>1.4</v>
      </c>
      <c r="I50" s="426">
        <v>266</v>
      </c>
      <c r="J50" s="22">
        <v>280</v>
      </c>
      <c r="K50" s="22">
        <v>280</v>
      </c>
      <c r="L50" s="22"/>
      <c r="M50" s="22">
        <f t="shared" si="0"/>
        <v>5.2631578947368416</v>
      </c>
      <c r="N50" s="22">
        <f t="shared" si="1"/>
        <v>0</v>
      </c>
      <c r="O50" s="374" t="s">
        <v>263</v>
      </c>
      <c r="P50" s="443">
        <f t="shared" si="2"/>
        <v>14</v>
      </c>
    </row>
    <row r="51" spans="1:16" s="294" customFormat="1" x14ac:dyDescent="0.25">
      <c r="A51" s="293" t="s">
        <v>2819</v>
      </c>
      <c r="B51" s="289" t="s">
        <v>2820</v>
      </c>
      <c r="C51" s="289"/>
      <c r="D51" s="289"/>
      <c r="E51" s="67"/>
      <c r="F51" s="67"/>
      <c r="G51" s="295"/>
      <c r="H51" s="20"/>
      <c r="I51" s="20"/>
      <c r="J51" s="295"/>
      <c r="K51" s="428"/>
      <c r="L51" s="428"/>
      <c r="M51" s="20"/>
      <c r="N51" s="20"/>
      <c r="O51" s="44"/>
      <c r="P51" s="443"/>
    </row>
    <row r="52" spans="1:16" s="179" customFormat="1" ht="31.5" x14ac:dyDescent="0.25">
      <c r="A52" s="370">
        <v>1</v>
      </c>
      <c r="B52" s="374" t="s">
        <v>2821</v>
      </c>
      <c r="C52" s="374" t="s">
        <v>2822</v>
      </c>
      <c r="D52" s="374" t="s">
        <v>2823</v>
      </c>
      <c r="E52" s="22">
        <v>1400</v>
      </c>
      <c r="F52" s="196">
        <v>2200</v>
      </c>
      <c r="G52" s="22">
        <v>3200</v>
      </c>
      <c r="H52" s="306">
        <v>1.2</v>
      </c>
      <c r="I52" s="426">
        <v>1680</v>
      </c>
      <c r="J52" s="22">
        <v>2200</v>
      </c>
      <c r="K52" s="22">
        <v>2200</v>
      </c>
      <c r="L52" s="22"/>
      <c r="M52" s="20">
        <f t="shared" ref="M52:M115" si="3">(K52-I52)/I52*100</f>
        <v>30.952380952380953</v>
      </c>
      <c r="N52" s="20">
        <f t="shared" ref="N52:N115" si="4">(K52-J52)/J52*100</f>
        <v>0</v>
      </c>
      <c r="O52" s="377" t="s">
        <v>270</v>
      </c>
      <c r="P52" s="443">
        <f t="shared" si="2"/>
        <v>520</v>
      </c>
    </row>
    <row r="53" spans="1:16" s="179" customFormat="1" ht="31.5" x14ac:dyDescent="0.25">
      <c r="A53" s="370"/>
      <c r="B53" s="374"/>
      <c r="C53" s="374" t="s">
        <v>2823</v>
      </c>
      <c r="D53" s="374" t="s">
        <v>2824</v>
      </c>
      <c r="E53" s="22">
        <v>1200</v>
      </c>
      <c r="F53" s="196">
        <v>2100</v>
      </c>
      <c r="G53" s="22">
        <v>3000</v>
      </c>
      <c r="H53" s="58">
        <v>2</v>
      </c>
      <c r="I53" s="426">
        <v>2400</v>
      </c>
      <c r="J53" s="22">
        <v>2100</v>
      </c>
      <c r="K53" s="22">
        <v>2100</v>
      </c>
      <c r="L53" s="22"/>
      <c r="M53" s="20">
        <f t="shared" si="3"/>
        <v>-12.5</v>
      </c>
      <c r="N53" s="20">
        <f t="shared" si="4"/>
        <v>0</v>
      </c>
      <c r="O53" s="416" t="s">
        <v>263</v>
      </c>
      <c r="P53" s="443">
        <f t="shared" si="2"/>
        <v>-300</v>
      </c>
    </row>
    <row r="54" spans="1:16" s="179" customFormat="1" x14ac:dyDescent="0.25">
      <c r="A54" s="370"/>
      <c r="B54" s="374"/>
      <c r="C54" s="374" t="s">
        <v>2824</v>
      </c>
      <c r="D54" s="374" t="s">
        <v>2825</v>
      </c>
      <c r="E54" s="22">
        <v>1100</v>
      </c>
      <c r="F54" s="196">
        <v>2400</v>
      </c>
      <c r="G54" s="22">
        <v>3500</v>
      </c>
      <c r="H54" s="58">
        <v>1.7</v>
      </c>
      <c r="I54" s="426">
        <v>1870</v>
      </c>
      <c r="J54" s="22">
        <v>2400</v>
      </c>
      <c r="K54" s="22">
        <v>2400</v>
      </c>
      <c r="L54" s="22"/>
      <c r="M54" s="20">
        <f t="shared" si="3"/>
        <v>28.342245989304814</v>
      </c>
      <c r="N54" s="20">
        <f t="shared" si="4"/>
        <v>0</v>
      </c>
      <c r="O54" s="416" t="s">
        <v>263</v>
      </c>
      <c r="P54" s="443">
        <f t="shared" si="2"/>
        <v>530</v>
      </c>
    </row>
    <row r="55" spans="1:16" s="179" customFormat="1" x14ac:dyDescent="0.25">
      <c r="A55" s="370"/>
      <c r="B55" s="374"/>
      <c r="C55" s="374" t="s">
        <v>2825</v>
      </c>
      <c r="D55" s="374" t="s">
        <v>1499</v>
      </c>
      <c r="E55" s="22">
        <v>1100</v>
      </c>
      <c r="F55" s="196">
        <v>2800</v>
      </c>
      <c r="G55" s="22">
        <v>4000</v>
      </c>
      <c r="H55" s="58">
        <v>1.3</v>
      </c>
      <c r="I55" s="426">
        <v>1430</v>
      </c>
      <c r="J55" s="22">
        <v>2800</v>
      </c>
      <c r="K55" s="22">
        <v>2800</v>
      </c>
      <c r="L55" s="22"/>
      <c r="M55" s="20">
        <f t="shared" si="3"/>
        <v>95.8041958041958</v>
      </c>
      <c r="N55" s="20">
        <f t="shared" si="4"/>
        <v>0</v>
      </c>
      <c r="O55" s="416" t="s">
        <v>263</v>
      </c>
      <c r="P55" s="443">
        <f t="shared" si="2"/>
        <v>1370</v>
      </c>
    </row>
    <row r="56" spans="1:16" s="179" customFormat="1" x14ac:dyDescent="0.25">
      <c r="A56" s="370"/>
      <c r="B56" s="374"/>
      <c r="C56" s="374" t="s">
        <v>1499</v>
      </c>
      <c r="D56" s="374" t="s">
        <v>2826</v>
      </c>
      <c r="E56" s="22">
        <v>670</v>
      </c>
      <c r="F56" s="196">
        <v>2900</v>
      </c>
      <c r="G56" s="22">
        <v>4200</v>
      </c>
      <c r="H56" s="58">
        <v>2.1</v>
      </c>
      <c r="I56" s="426">
        <v>1407</v>
      </c>
      <c r="J56" s="22">
        <v>2900</v>
      </c>
      <c r="K56" s="22">
        <v>2900</v>
      </c>
      <c r="L56" s="22"/>
      <c r="M56" s="20">
        <f t="shared" si="3"/>
        <v>106.11229566453446</v>
      </c>
      <c r="N56" s="20">
        <f t="shared" si="4"/>
        <v>0</v>
      </c>
      <c r="O56" s="416" t="s">
        <v>263</v>
      </c>
      <c r="P56" s="443">
        <f t="shared" si="2"/>
        <v>1493</v>
      </c>
    </row>
    <row r="57" spans="1:16" s="179" customFormat="1" x14ac:dyDescent="0.25">
      <c r="A57" s="370"/>
      <c r="B57" s="374"/>
      <c r="C57" s="374" t="s">
        <v>2826</v>
      </c>
      <c r="D57" s="374" t="s">
        <v>2827</v>
      </c>
      <c r="E57" s="22">
        <v>610</v>
      </c>
      <c r="F57" s="196">
        <v>1200</v>
      </c>
      <c r="G57" s="22">
        <v>2500</v>
      </c>
      <c r="H57" s="58">
        <v>1.6</v>
      </c>
      <c r="I57" s="426">
        <v>976</v>
      </c>
      <c r="J57" s="22">
        <v>1500</v>
      </c>
      <c r="K57" s="22">
        <v>1500</v>
      </c>
      <c r="L57" s="22"/>
      <c r="M57" s="20">
        <f t="shared" si="3"/>
        <v>53.688524590163937</v>
      </c>
      <c r="N57" s="20">
        <f t="shared" si="4"/>
        <v>0</v>
      </c>
      <c r="O57" s="416" t="s">
        <v>263</v>
      </c>
      <c r="P57" s="443">
        <f t="shared" si="2"/>
        <v>524</v>
      </c>
    </row>
    <row r="58" spans="1:16" s="179" customFormat="1" x14ac:dyDescent="0.25">
      <c r="A58" s="370"/>
      <c r="B58" s="374"/>
      <c r="C58" s="374" t="s">
        <v>2828</v>
      </c>
      <c r="D58" s="374" t="s">
        <v>2829</v>
      </c>
      <c r="E58" s="22">
        <v>380</v>
      </c>
      <c r="F58" s="196">
        <v>400</v>
      </c>
      <c r="G58" s="22">
        <v>800</v>
      </c>
      <c r="H58" s="58">
        <v>1.1000000000000001</v>
      </c>
      <c r="I58" s="426">
        <v>418.00000000000006</v>
      </c>
      <c r="J58" s="22">
        <v>480</v>
      </c>
      <c r="K58" s="22">
        <v>480</v>
      </c>
      <c r="L58" s="22"/>
      <c r="M58" s="20">
        <f t="shared" si="3"/>
        <v>14.832535885167447</v>
      </c>
      <c r="N58" s="20">
        <f t="shared" si="4"/>
        <v>0</v>
      </c>
      <c r="O58" s="377" t="s">
        <v>270</v>
      </c>
      <c r="P58" s="443">
        <f t="shared" si="2"/>
        <v>61.999999999999943</v>
      </c>
    </row>
    <row r="59" spans="1:16" s="179" customFormat="1" x14ac:dyDescent="0.25">
      <c r="A59" s="370"/>
      <c r="B59" s="374"/>
      <c r="C59" s="374" t="s">
        <v>2829</v>
      </c>
      <c r="D59" s="374" t="s">
        <v>2830</v>
      </c>
      <c r="E59" s="22">
        <v>420</v>
      </c>
      <c r="F59" s="22">
        <v>500</v>
      </c>
      <c r="G59" s="22">
        <v>870</v>
      </c>
      <c r="H59" s="58">
        <v>1.3</v>
      </c>
      <c r="I59" s="426">
        <v>546</v>
      </c>
      <c r="J59" s="22">
        <v>520</v>
      </c>
      <c r="K59" s="22">
        <v>520</v>
      </c>
      <c r="L59" s="22"/>
      <c r="M59" s="20">
        <f t="shared" si="3"/>
        <v>-4.7619047619047619</v>
      </c>
      <c r="N59" s="20">
        <f t="shared" si="4"/>
        <v>0</v>
      </c>
      <c r="O59" s="377" t="s">
        <v>270</v>
      </c>
      <c r="P59" s="443">
        <f t="shared" si="2"/>
        <v>-26</v>
      </c>
    </row>
    <row r="60" spans="1:16" s="179" customFormat="1" x14ac:dyDescent="0.25">
      <c r="A60" s="370"/>
      <c r="B60" s="374"/>
      <c r="C60" s="374" t="s">
        <v>2830</v>
      </c>
      <c r="D60" s="374" t="s">
        <v>2831</v>
      </c>
      <c r="E60" s="22">
        <v>510</v>
      </c>
      <c r="F60" s="22">
        <v>750</v>
      </c>
      <c r="G60" s="22">
        <v>1200</v>
      </c>
      <c r="H60" s="58">
        <v>1.5</v>
      </c>
      <c r="I60" s="426">
        <v>765</v>
      </c>
      <c r="J60" s="22">
        <v>750</v>
      </c>
      <c r="K60" s="22">
        <v>750</v>
      </c>
      <c r="L60" s="22"/>
      <c r="M60" s="20">
        <f t="shared" si="3"/>
        <v>-1.9607843137254901</v>
      </c>
      <c r="N60" s="20">
        <f t="shared" si="4"/>
        <v>0</v>
      </c>
      <c r="O60" s="377" t="s">
        <v>270</v>
      </c>
      <c r="P60" s="443">
        <f t="shared" si="2"/>
        <v>-15</v>
      </c>
    </row>
    <row r="61" spans="1:16" s="179" customFormat="1" ht="31.5" x14ac:dyDescent="0.25">
      <c r="A61" s="370"/>
      <c r="B61" s="374"/>
      <c r="C61" s="374" t="s">
        <v>2832</v>
      </c>
      <c r="D61" s="374"/>
      <c r="E61" s="22">
        <v>330</v>
      </c>
      <c r="F61" s="22">
        <v>400</v>
      </c>
      <c r="G61" s="22">
        <v>800</v>
      </c>
      <c r="H61" s="58">
        <v>1.3</v>
      </c>
      <c r="I61" s="426">
        <v>429</v>
      </c>
      <c r="J61" s="22">
        <v>480</v>
      </c>
      <c r="K61" s="22">
        <v>480</v>
      </c>
      <c r="L61" s="22"/>
      <c r="M61" s="20">
        <f t="shared" si="3"/>
        <v>11.888111888111888</v>
      </c>
      <c r="N61" s="20">
        <f t="shared" si="4"/>
        <v>0</v>
      </c>
      <c r="O61" s="416" t="s">
        <v>263</v>
      </c>
      <c r="P61" s="443">
        <f t="shared" si="2"/>
        <v>51</v>
      </c>
    </row>
    <row r="62" spans="1:16" s="179" customFormat="1" ht="31.5" x14ac:dyDescent="0.25">
      <c r="A62" s="370">
        <v>2</v>
      </c>
      <c r="B62" s="374" t="s">
        <v>2833</v>
      </c>
      <c r="C62" s="374" t="s">
        <v>2822</v>
      </c>
      <c r="D62" s="374" t="s">
        <v>2834</v>
      </c>
      <c r="E62" s="22">
        <v>440</v>
      </c>
      <c r="F62" s="22">
        <v>1000</v>
      </c>
      <c r="G62" s="22">
        <v>1500</v>
      </c>
      <c r="H62" s="58">
        <v>1.7</v>
      </c>
      <c r="I62" s="426">
        <v>748</v>
      </c>
      <c r="J62" s="22">
        <v>1000</v>
      </c>
      <c r="K62" s="49">
        <v>1500</v>
      </c>
      <c r="L62" s="22"/>
      <c r="M62" s="20">
        <f t="shared" si="3"/>
        <v>100.53475935828877</v>
      </c>
      <c r="N62" s="20">
        <f t="shared" si="4"/>
        <v>50</v>
      </c>
      <c r="O62" s="377" t="s">
        <v>270</v>
      </c>
      <c r="P62" s="443">
        <f t="shared" si="2"/>
        <v>752</v>
      </c>
    </row>
    <row r="63" spans="1:16" s="179" customFormat="1" x14ac:dyDescent="0.25">
      <c r="A63" s="370"/>
      <c r="B63" s="374"/>
      <c r="C63" s="374" t="s">
        <v>2834</v>
      </c>
      <c r="D63" s="374" t="s">
        <v>2835</v>
      </c>
      <c r="E63" s="22">
        <v>270</v>
      </c>
      <c r="F63" s="22">
        <v>700</v>
      </c>
      <c r="G63" s="22">
        <v>1000</v>
      </c>
      <c r="H63" s="58">
        <v>1.8</v>
      </c>
      <c r="I63" s="426">
        <v>486</v>
      </c>
      <c r="J63" s="22">
        <v>700</v>
      </c>
      <c r="K63" s="22">
        <v>700</v>
      </c>
      <c r="L63" s="22"/>
      <c r="M63" s="20">
        <f t="shared" si="3"/>
        <v>44.032921810699591</v>
      </c>
      <c r="N63" s="20">
        <f t="shared" si="4"/>
        <v>0</v>
      </c>
      <c r="O63" s="377" t="s">
        <v>270</v>
      </c>
      <c r="P63" s="443">
        <f t="shared" si="2"/>
        <v>214</v>
      </c>
    </row>
    <row r="64" spans="1:16" s="179" customFormat="1" ht="31.5" x14ac:dyDescent="0.25">
      <c r="A64" s="370"/>
      <c r="B64" s="374"/>
      <c r="C64" s="374" t="s">
        <v>2835</v>
      </c>
      <c r="D64" s="374" t="s">
        <v>2836</v>
      </c>
      <c r="E64" s="22">
        <v>140</v>
      </c>
      <c r="F64" s="22">
        <v>400</v>
      </c>
      <c r="G64" s="22">
        <v>700</v>
      </c>
      <c r="H64" s="58">
        <v>2</v>
      </c>
      <c r="I64" s="426">
        <v>280</v>
      </c>
      <c r="J64" s="22">
        <v>420</v>
      </c>
      <c r="K64" s="22">
        <v>420</v>
      </c>
      <c r="L64" s="22"/>
      <c r="M64" s="20">
        <f t="shared" si="3"/>
        <v>50</v>
      </c>
      <c r="N64" s="20">
        <f t="shared" si="4"/>
        <v>0</v>
      </c>
      <c r="O64" s="76" t="s">
        <v>813</v>
      </c>
      <c r="P64" s="443">
        <f t="shared" si="2"/>
        <v>140</v>
      </c>
    </row>
    <row r="65" spans="1:16" s="179" customFormat="1" ht="31.5" x14ac:dyDescent="0.25">
      <c r="A65" s="370"/>
      <c r="B65" s="374"/>
      <c r="C65" s="406" t="s">
        <v>2836</v>
      </c>
      <c r="D65" s="406" t="s">
        <v>2837</v>
      </c>
      <c r="E65" s="49">
        <v>140</v>
      </c>
      <c r="F65" s="49">
        <v>400</v>
      </c>
      <c r="G65" s="49">
        <v>700</v>
      </c>
      <c r="H65" s="301">
        <v>2</v>
      </c>
      <c r="I65" s="429">
        <v>280</v>
      </c>
      <c r="J65" s="22">
        <v>420</v>
      </c>
      <c r="K65" s="49">
        <v>270</v>
      </c>
      <c r="L65" s="49"/>
      <c r="M65" s="20">
        <f t="shared" si="3"/>
        <v>-3.5714285714285712</v>
      </c>
      <c r="N65" s="20">
        <f t="shared" si="4"/>
        <v>-35.714285714285715</v>
      </c>
      <c r="O65" s="76" t="s">
        <v>813</v>
      </c>
      <c r="P65" s="443">
        <f t="shared" si="2"/>
        <v>-10</v>
      </c>
    </row>
    <row r="66" spans="1:16" s="179" customFormat="1" ht="31.5" x14ac:dyDescent="0.25">
      <c r="A66" s="370"/>
      <c r="B66" s="374"/>
      <c r="C66" s="374" t="s">
        <v>2838</v>
      </c>
      <c r="D66" s="374" t="s">
        <v>2839</v>
      </c>
      <c r="E66" s="22">
        <v>280</v>
      </c>
      <c r="F66" s="22">
        <v>350</v>
      </c>
      <c r="G66" s="22">
        <v>650</v>
      </c>
      <c r="H66" s="306">
        <v>1.9</v>
      </c>
      <c r="I66" s="426">
        <v>532</v>
      </c>
      <c r="J66" s="22">
        <v>390</v>
      </c>
      <c r="K66" s="22">
        <v>390</v>
      </c>
      <c r="L66" s="22"/>
      <c r="M66" s="20">
        <f t="shared" si="3"/>
        <v>-26.691729323308273</v>
      </c>
      <c r="N66" s="20">
        <f t="shared" si="4"/>
        <v>0</v>
      </c>
      <c r="O66" s="377" t="s">
        <v>270</v>
      </c>
      <c r="P66" s="443">
        <f t="shared" si="2"/>
        <v>-142</v>
      </c>
    </row>
    <row r="67" spans="1:16" s="179" customFormat="1" x14ac:dyDescent="0.25">
      <c r="A67" s="370">
        <v>3</v>
      </c>
      <c r="B67" s="1010" t="s">
        <v>2840</v>
      </c>
      <c r="C67" s="1012"/>
      <c r="D67" s="1011"/>
      <c r="E67" s="22">
        <v>140</v>
      </c>
      <c r="F67" s="22">
        <v>280</v>
      </c>
      <c r="G67" s="22">
        <v>400</v>
      </c>
      <c r="H67" s="306">
        <v>1.7</v>
      </c>
      <c r="I67" s="426">
        <v>238</v>
      </c>
      <c r="J67" s="22">
        <v>280</v>
      </c>
      <c r="K67" s="22">
        <v>280</v>
      </c>
      <c r="L67" s="22"/>
      <c r="M67" s="20">
        <f t="shared" si="3"/>
        <v>17.647058823529413</v>
      </c>
      <c r="N67" s="20">
        <f t="shared" si="4"/>
        <v>0</v>
      </c>
      <c r="O67" s="377" t="s">
        <v>270</v>
      </c>
      <c r="P67" s="443">
        <f t="shared" si="2"/>
        <v>42</v>
      </c>
    </row>
    <row r="68" spans="1:16" s="179" customFormat="1" x14ac:dyDescent="0.25">
      <c r="A68" s="370">
        <v>4</v>
      </c>
      <c r="B68" s="374" t="s">
        <v>2841</v>
      </c>
      <c r="C68" s="374" t="s">
        <v>2842</v>
      </c>
      <c r="D68" s="374" t="s">
        <v>2843</v>
      </c>
      <c r="E68" s="22">
        <v>250</v>
      </c>
      <c r="F68" s="22">
        <v>450</v>
      </c>
      <c r="G68" s="22">
        <v>650</v>
      </c>
      <c r="H68" s="306">
        <v>1.4</v>
      </c>
      <c r="I68" s="426">
        <v>350</v>
      </c>
      <c r="J68" s="22">
        <v>450</v>
      </c>
      <c r="K68" s="22">
        <v>450</v>
      </c>
      <c r="L68" s="22"/>
      <c r="M68" s="20">
        <f t="shared" si="3"/>
        <v>28.571428571428569</v>
      </c>
      <c r="N68" s="20">
        <f t="shared" si="4"/>
        <v>0</v>
      </c>
      <c r="O68" s="416" t="s">
        <v>263</v>
      </c>
      <c r="P68" s="443">
        <f t="shared" si="2"/>
        <v>100</v>
      </c>
    </row>
    <row r="69" spans="1:16" s="179" customFormat="1" x14ac:dyDescent="0.25">
      <c r="A69" s="370"/>
      <c r="B69" s="374"/>
      <c r="C69" s="374" t="s">
        <v>2843</v>
      </c>
      <c r="D69" s="374" t="s">
        <v>2844</v>
      </c>
      <c r="E69" s="22">
        <v>190</v>
      </c>
      <c r="F69" s="22">
        <v>440</v>
      </c>
      <c r="G69" s="22">
        <v>630</v>
      </c>
      <c r="H69" s="306">
        <v>1.1000000000000001</v>
      </c>
      <c r="I69" s="426">
        <v>209.00000000000003</v>
      </c>
      <c r="J69" s="22">
        <v>440</v>
      </c>
      <c r="K69" s="22">
        <v>440</v>
      </c>
      <c r="L69" s="22"/>
      <c r="M69" s="20">
        <f t="shared" si="3"/>
        <v>110.52631578947366</v>
      </c>
      <c r="N69" s="20">
        <f t="shared" si="4"/>
        <v>0</v>
      </c>
      <c r="O69" s="416" t="s">
        <v>263</v>
      </c>
      <c r="P69" s="443">
        <f t="shared" si="2"/>
        <v>230.99999999999997</v>
      </c>
    </row>
    <row r="70" spans="1:16" s="179" customFormat="1" x14ac:dyDescent="0.25">
      <c r="A70" s="370">
        <v>5</v>
      </c>
      <c r="B70" s="374" t="s">
        <v>2845</v>
      </c>
      <c r="C70" s="374" t="s">
        <v>2846</v>
      </c>
      <c r="D70" s="374" t="s">
        <v>2847</v>
      </c>
      <c r="E70" s="22">
        <v>450</v>
      </c>
      <c r="F70" s="22">
        <v>700</v>
      </c>
      <c r="G70" s="22">
        <v>1000</v>
      </c>
      <c r="H70" s="58">
        <v>1.7</v>
      </c>
      <c r="I70" s="426">
        <v>765</v>
      </c>
      <c r="J70" s="22">
        <v>700</v>
      </c>
      <c r="K70" s="22">
        <v>700</v>
      </c>
      <c r="L70" s="22"/>
      <c r="M70" s="20">
        <f t="shared" si="3"/>
        <v>-8.4967320261437909</v>
      </c>
      <c r="N70" s="20">
        <f t="shared" si="4"/>
        <v>0</v>
      </c>
      <c r="O70" s="416" t="s">
        <v>263</v>
      </c>
      <c r="P70" s="443">
        <f t="shared" si="2"/>
        <v>-65</v>
      </c>
    </row>
    <row r="71" spans="1:16" s="179" customFormat="1" ht="31.5" x14ac:dyDescent="0.25">
      <c r="A71" s="370"/>
      <c r="B71" s="374"/>
      <c r="C71" s="374" t="s">
        <v>2847</v>
      </c>
      <c r="D71" s="374" t="s">
        <v>2848</v>
      </c>
      <c r="E71" s="22">
        <v>260</v>
      </c>
      <c r="F71" s="22">
        <v>540</v>
      </c>
      <c r="G71" s="22">
        <v>780</v>
      </c>
      <c r="H71" s="58">
        <v>1.5</v>
      </c>
      <c r="I71" s="426">
        <v>390</v>
      </c>
      <c r="J71" s="22">
        <v>540</v>
      </c>
      <c r="K71" s="22">
        <v>540</v>
      </c>
      <c r="L71" s="22"/>
      <c r="M71" s="20">
        <f t="shared" si="3"/>
        <v>38.461538461538467</v>
      </c>
      <c r="N71" s="20">
        <f t="shared" si="4"/>
        <v>0</v>
      </c>
      <c r="O71" s="377" t="s">
        <v>270</v>
      </c>
      <c r="P71" s="443">
        <f t="shared" si="2"/>
        <v>150</v>
      </c>
    </row>
    <row r="72" spans="1:16" s="179" customFormat="1" x14ac:dyDescent="0.25">
      <c r="A72" s="370"/>
      <c r="B72" s="374"/>
      <c r="C72" s="374" t="s">
        <v>2847</v>
      </c>
      <c r="D72" s="374" t="s">
        <v>2849</v>
      </c>
      <c r="E72" s="22">
        <v>230</v>
      </c>
      <c r="F72" s="22">
        <v>470</v>
      </c>
      <c r="G72" s="22">
        <v>670</v>
      </c>
      <c r="H72" s="58">
        <v>1.3</v>
      </c>
      <c r="I72" s="426">
        <v>299</v>
      </c>
      <c r="J72" s="22">
        <v>470</v>
      </c>
      <c r="K72" s="22">
        <v>470</v>
      </c>
      <c r="L72" s="22"/>
      <c r="M72" s="20">
        <f t="shared" si="3"/>
        <v>57.19063545150501</v>
      </c>
      <c r="N72" s="20">
        <f t="shared" si="4"/>
        <v>0</v>
      </c>
      <c r="O72" s="377" t="s">
        <v>270</v>
      </c>
      <c r="P72" s="443">
        <f t="shared" si="2"/>
        <v>171</v>
      </c>
    </row>
    <row r="73" spans="1:16" s="179" customFormat="1" ht="31.5" x14ac:dyDescent="0.25">
      <c r="A73" s="370">
        <v>6</v>
      </c>
      <c r="B73" s="374" t="s">
        <v>2850</v>
      </c>
      <c r="C73" s="374" t="s">
        <v>2851</v>
      </c>
      <c r="D73" s="374" t="s">
        <v>2852</v>
      </c>
      <c r="E73" s="22">
        <v>250</v>
      </c>
      <c r="F73" s="22">
        <v>330</v>
      </c>
      <c r="G73" s="22">
        <v>480</v>
      </c>
      <c r="H73" s="306">
        <v>1.4</v>
      </c>
      <c r="I73" s="426">
        <v>350</v>
      </c>
      <c r="J73" s="22">
        <v>330</v>
      </c>
      <c r="K73" s="22">
        <v>330</v>
      </c>
      <c r="L73" s="22"/>
      <c r="M73" s="20">
        <f t="shared" si="3"/>
        <v>-5.7142857142857144</v>
      </c>
      <c r="N73" s="20">
        <f t="shared" si="4"/>
        <v>0</v>
      </c>
      <c r="O73" s="377" t="s">
        <v>270</v>
      </c>
      <c r="P73" s="443">
        <f t="shared" si="2"/>
        <v>-20</v>
      </c>
    </row>
    <row r="74" spans="1:16" s="179" customFormat="1" x14ac:dyDescent="0.25">
      <c r="A74" s="370"/>
      <c r="B74" s="374"/>
      <c r="C74" s="374" t="s">
        <v>2852</v>
      </c>
      <c r="D74" s="374" t="s">
        <v>2853</v>
      </c>
      <c r="E74" s="22">
        <v>170</v>
      </c>
      <c r="F74" s="22">
        <v>240</v>
      </c>
      <c r="G74" s="22">
        <v>350</v>
      </c>
      <c r="H74" s="306">
        <v>2.2999999999999998</v>
      </c>
      <c r="I74" s="426">
        <v>390.99999999999994</v>
      </c>
      <c r="J74" s="22">
        <v>240</v>
      </c>
      <c r="K74" s="22">
        <v>240</v>
      </c>
      <c r="L74" s="22"/>
      <c r="M74" s="20">
        <f t="shared" si="3"/>
        <v>-38.618925831202041</v>
      </c>
      <c r="N74" s="20">
        <f t="shared" si="4"/>
        <v>0</v>
      </c>
      <c r="O74" s="377" t="s">
        <v>270</v>
      </c>
      <c r="P74" s="443">
        <f t="shared" si="2"/>
        <v>-150.99999999999994</v>
      </c>
    </row>
    <row r="75" spans="1:16" s="179" customFormat="1" ht="31.5" x14ac:dyDescent="0.25">
      <c r="A75" s="370">
        <v>7</v>
      </c>
      <c r="B75" s="374" t="s">
        <v>2854</v>
      </c>
      <c r="C75" s="374" t="s">
        <v>2855</v>
      </c>
      <c r="D75" s="374" t="s">
        <v>2856</v>
      </c>
      <c r="E75" s="22">
        <v>250</v>
      </c>
      <c r="F75" s="196">
        <v>2000</v>
      </c>
      <c r="G75" s="22">
        <v>2000</v>
      </c>
      <c r="H75" s="306">
        <v>2.9</v>
      </c>
      <c r="I75" s="426">
        <v>725</v>
      </c>
      <c r="J75" s="22">
        <v>2000</v>
      </c>
      <c r="K75" s="49">
        <v>1500</v>
      </c>
      <c r="L75" s="22"/>
      <c r="M75" s="20">
        <f t="shared" si="3"/>
        <v>106.89655172413792</v>
      </c>
      <c r="N75" s="20">
        <f t="shared" si="4"/>
        <v>-25</v>
      </c>
      <c r="O75" s="377" t="s">
        <v>270</v>
      </c>
      <c r="P75" s="443">
        <f t="shared" ref="P75:P138" si="5">K75-I75</f>
        <v>775</v>
      </c>
    </row>
    <row r="76" spans="1:16" s="179" customFormat="1" ht="31.5" x14ac:dyDescent="0.25">
      <c r="A76" s="370"/>
      <c r="B76" s="374"/>
      <c r="C76" s="374" t="s">
        <v>2857</v>
      </c>
      <c r="D76" s="374" t="s">
        <v>2858</v>
      </c>
      <c r="E76" s="22">
        <v>250</v>
      </c>
      <c r="F76" s="22">
        <v>320</v>
      </c>
      <c r="G76" s="22">
        <v>460</v>
      </c>
      <c r="H76" s="306">
        <v>2.9</v>
      </c>
      <c r="I76" s="426">
        <v>725</v>
      </c>
      <c r="J76" s="22">
        <v>320</v>
      </c>
      <c r="K76" s="22">
        <v>320</v>
      </c>
      <c r="L76" s="22"/>
      <c r="M76" s="20">
        <f t="shared" si="3"/>
        <v>-55.862068965517238</v>
      </c>
      <c r="N76" s="20">
        <f t="shared" si="4"/>
        <v>0</v>
      </c>
      <c r="O76" s="377" t="s">
        <v>270</v>
      </c>
      <c r="P76" s="443">
        <f t="shared" si="5"/>
        <v>-405</v>
      </c>
    </row>
    <row r="77" spans="1:16" s="179" customFormat="1" ht="31.5" x14ac:dyDescent="0.25">
      <c r="A77" s="370">
        <v>8</v>
      </c>
      <c r="B77" s="374" t="s">
        <v>2859</v>
      </c>
      <c r="C77" s="374" t="s">
        <v>2860</v>
      </c>
      <c r="D77" s="374" t="s">
        <v>2861</v>
      </c>
      <c r="E77" s="22">
        <v>200</v>
      </c>
      <c r="F77" s="22">
        <v>330</v>
      </c>
      <c r="G77" s="22">
        <v>480</v>
      </c>
      <c r="H77" s="306">
        <v>3.7</v>
      </c>
      <c r="I77" s="426">
        <v>740</v>
      </c>
      <c r="J77" s="22">
        <v>330</v>
      </c>
      <c r="K77" s="22">
        <v>330</v>
      </c>
      <c r="L77" s="22"/>
      <c r="M77" s="20">
        <f t="shared" si="3"/>
        <v>-55.405405405405403</v>
      </c>
      <c r="N77" s="20">
        <f t="shared" si="4"/>
        <v>0</v>
      </c>
      <c r="O77" s="416" t="s">
        <v>263</v>
      </c>
      <c r="P77" s="443">
        <f t="shared" si="5"/>
        <v>-410</v>
      </c>
    </row>
    <row r="78" spans="1:16" s="179" customFormat="1" x14ac:dyDescent="0.25">
      <c r="A78" s="370"/>
      <c r="B78" s="374"/>
      <c r="C78" s="374" t="s">
        <v>2861</v>
      </c>
      <c r="D78" s="374" t="s">
        <v>2862</v>
      </c>
      <c r="E78" s="22">
        <v>200</v>
      </c>
      <c r="F78" s="22">
        <v>260</v>
      </c>
      <c r="G78" s="22">
        <v>370</v>
      </c>
      <c r="H78" s="306">
        <v>3.7</v>
      </c>
      <c r="I78" s="426">
        <v>740</v>
      </c>
      <c r="J78" s="22">
        <v>260</v>
      </c>
      <c r="K78" s="22">
        <v>260</v>
      </c>
      <c r="L78" s="22"/>
      <c r="M78" s="20">
        <f t="shared" si="3"/>
        <v>-64.86486486486487</v>
      </c>
      <c r="N78" s="20">
        <f t="shared" si="4"/>
        <v>0</v>
      </c>
      <c r="O78" s="416" t="s">
        <v>2863</v>
      </c>
      <c r="P78" s="443">
        <f t="shared" si="5"/>
        <v>-480</v>
      </c>
    </row>
    <row r="79" spans="1:16" s="179" customFormat="1" x14ac:dyDescent="0.25">
      <c r="A79" s="370">
        <v>9</v>
      </c>
      <c r="B79" s="374" t="s">
        <v>45</v>
      </c>
      <c r="C79" s="374"/>
      <c r="D79" s="374"/>
      <c r="E79" s="22">
        <v>100</v>
      </c>
      <c r="F79" s="22">
        <v>190</v>
      </c>
      <c r="G79" s="22">
        <v>280</v>
      </c>
      <c r="H79" s="306">
        <v>1.9</v>
      </c>
      <c r="I79" s="426">
        <v>190</v>
      </c>
      <c r="J79" s="22">
        <v>190</v>
      </c>
      <c r="K79" s="22">
        <v>190</v>
      </c>
      <c r="L79" s="22"/>
      <c r="M79" s="20">
        <f t="shared" si="3"/>
        <v>0</v>
      </c>
      <c r="N79" s="20">
        <f t="shared" si="4"/>
        <v>0</v>
      </c>
      <c r="O79" s="416" t="s">
        <v>263</v>
      </c>
      <c r="P79" s="443">
        <f t="shared" si="5"/>
        <v>0</v>
      </c>
    </row>
    <row r="80" spans="1:16" s="179" customFormat="1" x14ac:dyDescent="0.25">
      <c r="A80" s="380" t="s">
        <v>2864</v>
      </c>
      <c r="B80" s="44" t="s">
        <v>2865</v>
      </c>
      <c r="C80" s="44"/>
      <c r="D80" s="44"/>
      <c r="E80" s="295"/>
      <c r="F80" s="295"/>
      <c r="G80" s="22"/>
      <c r="H80" s="306"/>
      <c r="I80" s="426"/>
      <c r="J80" s="22"/>
      <c r="K80" s="49"/>
      <c r="L80" s="22"/>
      <c r="M80" s="20"/>
      <c r="N80" s="20"/>
      <c r="O80" s="416"/>
      <c r="P80" s="443"/>
    </row>
    <row r="81" spans="1:16" s="179" customFormat="1" ht="31.5" x14ac:dyDescent="0.25">
      <c r="A81" s="370">
        <v>1</v>
      </c>
      <c r="B81" s="374" t="s">
        <v>382</v>
      </c>
      <c r="C81" s="374" t="s">
        <v>2866</v>
      </c>
      <c r="D81" s="374" t="s">
        <v>2867</v>
      </c>
      <c r="E81" s="22">
        <v>1600</v>
      </c>
      <c r="F81" s="22">
        <v>2600</v>
      </c>
      <c r="G81" s="22">
        <v>3750</v>
      </c>
      <c r="H81" s="306">
        <v>1</v>
      </c>
      <c r="I81" s="426">
        <v>1600</v>
      </c>
      <c r="J81" s="22">
        <v>2600</v>
      </c>
      <c r="K81" s="49">
        <v>2400</v>
      </c>
      <c r="L81" s="22"/>
      <c r="M81" s="20">
        <f t="shared" si="3"/>
        <v>50</v>
      </c>
      <c r="N81" s="20">
        <f t="shared" si="4"/>
        <v>-7.6923076923076925</v>
      </c>
      <c r="O81" s="416" t="s">
        <v>263</v>
      </c>
      <c r="P81" s="443">
        <f t="shared" si="5"/>
        <v>800</v>
      </c>
    </row>
    <row r="82" spans="1:16" s="179" customFormat="1" ht="31.5" x14ac:dyDescent="0.25">
      <c r="A82" s="370"/>
      <c r="B82" s="374"/>
      <c r="C82" s="374" t="s">
        <v>2868</v>
      </c>
      <c r="D82" s="374" t="s">
        <v>2869</v>
      </c>
      <c r="E82" s="22">
        <v>1500</v>
      </c>
      <c r="F82" s="22">
        <v>1800</v>
      </c>
      <c r="G82" s="22">
        <v>2500</v>
      </c>
      <c r="H82" s="306">
        <v>1.4</v>
      </c>
      <c r="I82" s="426">
        <v>2100</v>
      </c>
      <c r="J82" s="22">
        <v>1800</v>
      </c>
      <c r="K82" s="22">
        <v>1800</v>
      </c>
      <c r="L82" s="22"/>
      <c r="M82" s="20">
        <f t="shared" si="3"/>
        <v>-14.285714285714285</v>
      </c>
      <c r="N82" s="20">
        <f t="shared" si="4"/>
        <v>0</v>
      </c>
      <c r="O82" s="416" t="s">
        <v>263</v>
      </c>
      <c r="P82" s="443">
        <f t="shared" si="5"/>
        <v>-300</v>
      </c>
    </row>
    <row r="83" spans="1:16" s="179" customFormat="1" x14ac:dyDescent="0.25">
      <c r="A83" s="370"/>
      <c r="B83" s="374"/>
      <c r="C83" s="374" t="s">
        <v>2869</v>
      </c>
      <c r="D83" s="374" t="s">
        <v>2870</v>
      </c>
      <c r="E83" s="22">
        <v>680</v>
      </c>
      <c r="F83" s="22">
        <v>800</v>
      </c>
      <c r="G83" s="22">
        <v>1000</v>
      </c>
      <c r="H83" s="306">
        <v>2.1</v>
      </c>
      <c r="I83" s="426">
        <v>1428</v>
      </c>
      <c r="J83" s="22">
        <v>800</v>
      </c>
      <c r="K83" s="22">
        <v>800</v>
      </c>
      <c r="L83" s="22"/>
      <c r="M83" s="20">
        <f t="shared" si="3"/>
        <v>-43.977591036414566</v>
      </c>
      <c r="N83" s="20">
        <f t="shared" si="4"/>
        <v>0</v>
      </c>
      <c r="O83" s="416" t="s">
        <v>263</v>
      </c>
      <c r="P83" s="443">
        <f t="shared" si="5"/>
        <v>-628</v>
      </c>
    </row>
    <row r="84" spans="1:16" s="179" customFormat="1" ht="31.5" x14ac:dyDescent="0.25">
      <c r="A84" s="370"/>
      <c r="B84" s="374"/>
      <c r="C84" s="374" t="s">
        <v>2871</v>
      </c>
      <c r="D84" s="374" t="s">
        <v>2872</v>
      </c>
      <c r="E84" s="22">
        <v>1900</v>
      </c>
      <c r="F84" s="22">
        <v>3000</v>
      </c>
      <c r="G84" s="22">
        <v>4500</v>
      </c>
      <c r="H84" s="306">
        <v>1.7</v>
      </c>
      <c r="I84" s="426">
        <v>3230</v>
      </c>
      <c r="J84" s="22">
        <v>3000</v>
      </c>
      <c r="K84" s="49">
        <v>2800</v>
      </c>
      <c r="L84" s="22"/>
      <c r="M84" s="20">
        <f t="shared" si="3"/>
        <v>-13.312693498452013</v>
      </c>
      <c r="N84" s="20">
        <f t="shared" si="4"/>
        <v>-6.666666666666667</v>
      </c>
      <c r="O84" s="416" t="s">
        <v>263</v>
      </c>
      <c r="P84" s="443">
        <f t="shared" si="5"/>
        <v>-430</v>
      </c>
    </row>
    <row r="85" spans="1:16" s="179" customFormat="1" ht="31.5" x14ac:dyDescent="0.25">
      <c r="A85" s="370"/>
      <c r="B85" s="374"/>
      <c r="C85" s="374" t="s">
        <v>2872</v>
      </c>
      <c r="D85" s="374" t="s">
        <v>2873</v>
      </c>
      <c r="E85" s="22">
        <v>1000</v>
      </c>
      <c r="F85" s="22">
        <v>1800</v>
      </c>
      <c r="G85" s="22">
        <v>3700</v>
      </c>
      <c r="H85" s="306">
        <v>1.1000000000000001</v>
      </c>
      <c r="I85" s="426">
        <v>1100</v>
      </c>
      <c r="J85" s="22">
        <v>2220</v>
      </c>
      <c r="K85" s="49">
        <v>2000</v>
      </c>
      <c r="L85" s="22"/>
      <c r="M85" s="20">
        <f t="shared" si="3"/>
        <v>81.818181818181827</v>
      </c>
      <c r="N85" s="20">
        <f t="shared" si="4"/>
        <v>-9.9099099099099099</v>
      </c>
      <c r="O85" s="416" t="s">
        <v>263</v>
      </c>
      <c r="P85" s="443">
        <f t="shared" si="5"/>
        <v>900</v>
      </c>
    </row>
    <row r="86" spans="1:16" s="179" customFormat="1" x14ac:dyDescent="0.25">
      <c r="A86" s="370"/>
      <c r="B86" s="374"/>
      <c r="C86" s="374" t="s">
        <v>2873</v>
      </c>
      <c r="D86" s="374" t="s">
        <v>2874</v>
      </c>
      <c r="E86" s="22">
        <v>1300</v>
      </c>
      <c r="F86" s="22">
        <v>2000</v>
      </c>
      <c r="G86" s="22">
        <v>4000</v>
      </c>
      <c r="H86" s="306">
        <v>1</v>
      </c>
      <c r="I86" s="426">
        <v>1300</v>
      </c>
      <c r="J86" s="22">
        <v>2400</v>
      </c>
      <c r="K86" s="22">
        <v>2400</v>
      </c>
      <c r="L86" s="22"/>
      <c r="M86" s="20">
        <f t="shared" si="3"/>
        <v>84.615384615384613</v>
      </c>
      <c r="N86" s="20">
        <f t="shared" si="4"/>
        <v>0</v>
      </c>
      <c r="O86" s="416" t="s">
        <v>263</v>
      </c>
      <c r="P86" s="443">
        <f t="shared" si="5"/>
        <v>1100</v>
      </c>
    </row>
    <row r="87" spans="1:16" s="179" customFormat="1" x14ac:dyDescent="0.25">
      <c r="A87" s="370">
        <v>2</v>
      </c>
      <c r="B87" s="374" t="s">
        <v>2875</v>
      </c>
      <c r="C87" s="374" t="s">
        <v>2876</v>
      </c>
      <c r="D87" s="374" t="s">
        <v>2877</v>
      </c>
      <c r="E87" s="22">
        <v>1000</v>
      </c>
      <c r="F87" s="22">
        <v>2400</v>
      </c>
      <c r="G87" s="22">
        <v>2000</v>
      </c>
      <c r="H87" s="58">
        <v>1.1000000000000001</v>
      </c>
      <c r="I87" s="426">
        <v>1100</v>
      </c>
      <c r="J87" s="22">
        <v>2400</v>
      </c>
      <c r="K87" s="49">
        <v>2000</v>
      </c>
      <c r="L87" s="22"/>
      <c r="M87" s="20">
        <f t="shared" si="3"/>
        <v>81.818181818181827</v>
      </c>
      <c r="N87" s="20">
        <f t="shared" si="4"/>
        <v>-16.666666666666664</v>
      </c>
      <c r="O87" s="416" t="s">
        <v>263</v>
      </c>
      <c r="P87" s="443">
        <f t="shared" si="5"/>
        <v>900</v>
      </c>
    </row>
    <row r="88" spans="1:16" s="179" customFormat="1" x14ac:dyDescent="0.25">
      <c r="A88" s="370"/>
      <c r="B88" s="374"/>
      <c r="C88" s="374" t="s">
        <v>2878</v>
      </c>
      <c r="D88" s="374" t="s">
        <v>2879</v>
      </c>
      <c r="E88" s="22">
        <v>580</v>
      </c>
      <c r="F88" s="22">
        <v>800</v>
      </c>
      <c r="G88" s="22">
        <v>1000</v>
      </c>
      <c r="H88" s="58">
        <v>1</v>
      </c>
      <c r="I88" s="426">
        <v>580</v>
      </c>
      <c r="J88" s="22">
        <v>800</v>
      </c>
      <c r="K88" s="22">
        <v>800</v>
      </c>
      <c r="L88" s="22"/>
      <c r="M88" s="20">
        <f t="shared" si="3"/>
        <v>37.931034482758619</v>
      </c>
      <c r="N88" s="20">
        <f t="shared" si="4"/>
        <v>0</v>
      </c>
      <c r="O88" s="416" t="s">
        <v>263</v>
      </c>
      <c r="P88" s="443">
        <f t="shared" si="5"/>
        <v>220</v>
      </c>
    </row>
    <row r="89" spans="1:16" s="179" customFormat="1" x14ac:dyDescent="0.25">
      <c r="A89" s="370"/>
      <c r="B89" s="374"/>
      <c r="C89" s="374" t="s">
        <v>2879</v>
      </c>
      <c r="D89" s="374" t="s">
        <v>33</v>
      </c>
      <c r="E89" s="22">
        <v>340</v>
      </c>
      <c r="F89" s="22">
        <v>500</v>
      </c>
      <c r="G89" s="22">
        <v>700</v>
      </c>
      <c r="H89" s="58">
        <v>1.2</v>
      </c>
      <c r="I89" s="426">
        <v>408</v>
      </c>
      <c r="J89" s="22">
        <v>500</v>
      </c>
      <c r="K89" s="22">
        <v>500</v>
      </c>
      <c r="L89" s="22"/>
      <c r="M89" s="20">
        <f t="shared" si="3"/>
        <v>22.549019607843139</v>
      </c>
      <c r="N89" s="20">
        <f t="shared" si="4"/>
        <v>0</v>
      </c>
      <c r="O89" s="416" t="s">
        <v>263</v>
      </c>
      <c r="P89" s="443">
        <f t="shared" si="5"/>
        <v>92</v>
      </c>
    </row>
    <row r="90" spans="1:16" s="179" customFormat="1" x14ac:dyDescent="0.25">
      <c r="A90" s="370"/>
      <c r="B90" s="374"/>
      <c r="C90" s="374" t="s">
        <v>33</v>
      </c>
      <c r="D90" s="374" t="s">
        <v>2880</v>
      </c>
      <c r="E90" s="22">
        <v>280</v>
      </c>
      <c r="F90" s="22">
        <v>400</v>
      </c>
      <c r="G90" s="22">
        <v>500</v>
      </c>
      <c r="H90" s="58">
        <v>1.8</v>
      </c>
      <c r="I90" s="426">
        <v>504</v>
      </c>
      <c r="J90" s="22">
        <v>400</v>
      </c>
      <c r="K90" s="22">
        <v>400</v>
      </c>
      <c r="L90" s="22"/>
      <c r="M90" s="20">
        <f t="shared" si="3"/>
        <v>-20.634920634920633</v>
      </c>
      <c r="N90" s="20">
        <f t="shared" si="4"/>
        <v>0</v>
      </c>
      <c r="O90" s="416" t="s">
        <v>263</v>
      </c>
      <c r="P90" s="443">
        <f t="shared" si="5"/>
        <v>-104</v>
      </c>
    </row>
    <row r="91" spans="1:16" s="179" customFormat="1" x14ac:dyDescent="0.25">
      <c r="A91" s="370"/>
      <c r="B91" s="374"/>
      <c r="C91" s="374" t="s">
        <v>2880</v>
      </c>
      <c r="D91" s="374" t="s">
        <v>2881</v>
      </c>
      <c r="E91" s="22">
        <v>230</v>
      </c>
      <c r="F91" s="22">
        <v>250</v>
      </c>
      <c r="G91" s="22">
        <v>350</v>
      </c>
      <c r="H91" s="58">
        <v>1.8</v>
      </c>
      <c r="I91" s="426">
        <v>414</v>
      </c>
      <c r="J91" s="22">
        <v>250</v>
      </c>
      <c r="K91" s="22">
        <v>250</v>
      </c>
      <c r="L91" s="22"/>
      <c r="M91" s="20">
        <f t="shared" si="3"/>
        <v>-39.613526570048307</v>
      </c>
      <c r="N91" s="20">
        <f t="shared" si="4"/>
        <v>0</v>
      </c>
      <c r="O91" s="416" t="s">
        <v>263</v>
      </c>
      <c r="P91" s="443">
        <f t="shared" si="5"/>
        <v>-164</v>
      </c>
    </row>
    <row r="92" spans="1:16" s="179" customFormat="1" x14ac:dyDescent="0.25">
      <c r="A92" s="370"/>
      <c r="B92" s="374"/>
      <c r="C92" s="374" t="s">
        <v>2882</v>
      </c>
      <c r="D92" s="374" t="s">
        <v>2883</v>
      </c>
      <c r="E92" s="22"/>
      <c r="F92" s="22">
        <v>250</v>
      </c>
      <c r="G92" s="22">
        <v>380</v>
      </c>
      <c r="H92" s="306"/>
      <c r="I92" s="426"/>
      <c r="J92" s="22">
        <v>250</v>
      </c>
      <c r="K92" s="22">
        <v>250</v>
      </c>
      <c r="L92" s="22"/>
      <c r="M92" s="20"/>
      <c r="N92" s="20">
        <f t="shared" si="4"/>
        <v>0</v>
      </c>
      <c r="O92" s="374" t="s">
        <v>271</v>
      </c>
      <c r="P92" s="443">
        <f t="shared" si="5"/>
        <v>250</v>
      </c>
    </row>
    <row r="93" spans="1:16" s="179" customFormat="1" ht="31.5" x14ac:dyDescent="0.25">
      <c r="A93" s="370">
        <v>3</v>
      </c>
      <c r="B93" s="374" t="s">
        <v>2884</v>
      </c>
      <c r="C93" s="374" t="s">
        <v>2885</v>
      </c>
      <c r="D93" s="374" t="s">
        <v>2886</v>
      </c>
      <c r="E93" s="22">
        <v>500</v>
      </c>
      <c r="F93" s="22">
        <v>850</v>
      </c>
      <c r="G93" s="22">
        <v>1200</v>
      </c>
      <c r="H93" s="58">
        <v>1.1000000000000001</v>
      </c>
      <c r="I93" s="426">
        <v>550</v>
      </c>
      <c r="J93" s="22">
        <v>850</v>
      </c>
      <c r="K93" s="22">
        <v>850</v>
      </c>
      <c r="L93" s="22"/>
      <c r="M93" s="20">
        <f t="shared" si="3"/>
        <v>54.54545454545454</v>
      </c>
      <c r="N93" s="20">
        <f t="shared" si="4"/>
        <v>0</v>
      </c>
      <c r="O93" s="416" t="s">
        <v>263</v>
      </c>
      <c r="P93" s="443">
        <f t="shared" si="5"/>
        <v>300</v>
      </c>
    </row>
    <row r="94" spans="1:16" s="179" customFormat="1" x14ac:dyDescent="0.25">
      <c r="A94" s="370"/>
      <c r="B94" s="374"/>
      <c r="C94" s="374" t="s">
        <v>2886</v>
      </c>
      <c r="D94" s="374" t="s">
        <v>2887</v>
      </c>
      <c r="E94" s="22">
        <v>380</v>
      </c>
      <c r="F94" s="22">
        <v>600</v>
      </c>
      <c r="G94" s="22">
        <v>1000</v>
      </c>
      <c r="H94" s="58">
        <v>1.6</v>
      </c>
      <c r="I94" s="426">
        <v>608</v>
      </c>
      <c r="J94" s="22">
        <v>600</v>
      </c>
      <c r="K94" s="49">
        <v>500</v>
      </c>
      <c r="L94" s="22"/>
      <c r="M94" s="20">
        <f t="shared" si="3"/>
        <v>-17.763157894736842</v>
      </c>
      <c r="N94" s="20">
        <f t="shared" si="4"/>
        <v>-16.666666666666664</v>
      </c>
      <c r="O94" s="416" t="s">
        <v>263</v>
      </c>
      <c r="P94" s="443">
        <f t="shared" si="5"/>
        <v>-108</v>
      </c>
    </row>
    <row r="95" spans="1:16" s="179" customFormat="1" x14ac:dyDescent="0.25">
      <c r="A95" s="370"/>
      <c r="B95" s="374"/>
      <c r="C95" s="374" t="s">
        <v>2887</v>
      </c>
      <c r="D95" s="374" t="s">
        <v>2888</v>
      </c>
      <c r="E95" s="22">
        <v>250</v>
      </c>
      <c r="F95" s="22">
        <v>350</v>
      </c>
      <c r="G95" s="22">
        <v>500</v>
      </c>
      <c r="H95" s="58">
        <v>1.4</v>
      </c>
      <c r="I95" s="426">
        <v>350</v>
      </c>
      <c r="J95" s="22">
        <v>350</v>
      </c>
      <c r="K95" s="22">
        <v>350</v>
      </c>
      <c r="L95" s="22"/>
      <c r="M95" s="20">
        <f t="shared" si="3"/>
        <v>0</v>
      </c>
      <c r="N95" s="20">
        <f t="shared" si="4"/>
        <v>0</v>
      </c>
      <c r="O95" s="416" t="s">
        <v>263</v>
      </c>
      <c r="P95" s="443">
        <f t="shared" si="5"/>
        <v>0</v>
      </c>
    </row>
    <row r="96" spans="1:16" s="179" customFormat="1" x14ac:dyDescent="0.25">
      <c r="A96" s="370"/>
      <c r="B96" s="374"/>
      <c r="C96" s="374" t="s">
        <v>2889</v>
      </c>
      <c r="D96" s="374" t="s">
        <v>2890</v>
      </c>
      <c r="E96" s="22">
        <v>120</v>
      </c>
      <c r="F96" s="22">
        <v>180</v>
      </c>
      <c r="G96" s="22">
        <v>250</v>
      </c>
      <c r="H96" s="58">
        <v>1.4</v>
      </c>
      <c r="I96" s="426">
        <v>168</v>
      </c>
      <c r="J96" s="22">
        <v>180</v>
      </c>
      <c r="K96" s="22">
        <v>180</v>
      </c>
      <c r="L96" s="22"/>
      <c r="M96" s="20">
        <f t="shared" si="3"/>
        <v>7.1428571428571423</v>
      </c>
      <c r="N96" s="20">
        <f t="shared" si="4"/>
        <v>0</v>
      </c>
      <c r="O96" s="416" t="s">
        <v>263</v>
      </c>
      <c r="P96" s="443">
        <f t="shared" si="5"/>
        <v>12</v>
      </c>
    </row>
    <row r="97" spans="1:16" s="179" customFormat="1" ht="18" customHeight="1" x14ac:dyDescent="0.25">
      <c r="A97" s="370">
        <v>4</v>
      </c>
      <c r="B97" s="1010" t="s">
        <v>2891</v>
      </c>
      <c r="C97" s="1012"/>
      <c r="D97" s="1011"/>
      <c r="E97" s="22">
        <v>220</v>
      </c>
      <c r="F97" s="22">
        <v>550</v>
      </c>
      <c r="G97" s="22">
        <v>800</v>
      </c>
      <c r="H97" s="306">
        <v>3.6</v>
      </c>
      <c r="I97" s="426">
        <v>792</v>
      </c>
      <c r="J97" s="22">
        <v>550</v>
      </c>
      <c r="K97" s="49">
        <v>400</v>
      </c>
      <c r="L97" s="22"/>
      <c r="M97" s="20">
        <f t="shared" si="3"/>
        <v>-49.494949494949495</v>
      </c>
      <c r="N97" s="20">
        <f t="shared" si="4"/>
        <v>-27.27272727272727</v>
      </c>
      <c r="O97" s="416" t="s">
        <v>263</v>
      </c>
      <c r="P97" s="443">
        <f t="shared" si="5"/>
        <v>-392</v>
      </c>
    </row>
    <row r="98" spans="1:16" s="179" customFormat="1" ht="33" customHeight="1" x14ac:dyDescent="0.25">
      <c r="A98" s="370">
        <v>5</v>
      </c>
      <c r="B98" s="374" t="s">
        <v>2892</v>
      </c>
      <c r="C98" s="374"/>
      <c r="D98" s="374"/>
      <c r="E98" s="22">
        <v>180</v>
      </c>
      <c r="F98" s="22">
        <v>350</v>
      </c>
      <c r="G98" s="22">
        <v>600</v>
      </c>
      <c r="H98" s="306">
        <v>2.2999999999999998</v>
      </c>
      <c r="I98" s="426">
        <v>413.99999999999994</v>
      </c>
      <c r="J98" s="22">
        <v>360</v>
      </c>
      <c r="K98" s="49">
        <v>260</v>
      </c>
      <c r="L98" s="22"/>
      <c r="M98" s="20">
        <f t="shared" si="3"/>
        <v>-37.198067632850233</v>
      </c>
      <c r="N98" s="20">
        <f t="shared" si="4"/>
        <v>-27.777777777777779</v>
      </c>
      <c r="O98" s="416" t="s">
        <v>263</v>
      </c>
      <c r="P98" s="443">
        <f t="shared" si="5"/>
        <v>-153.99999999999994</v>
      </c>
    </row>
    <row r="99" spans="1:16" s="179" customFormat="1" x14ac:dyDescent="0.25">
      <c r="A99" s="370">
        <v>6</v>
      </c>
      <c r="B99" s="374" t="s">
        <v>2893</v>
      </c>
      <c r="C99" s="374" t="s">
        <v>2894</v>
      </c>
      <c r="D99" s="374" t="s">
        <v>2895</v>
      </c>
      <c r="E99" s="22">
        <v>210</v>
      </c>
      <c r="F99" s="22">
        <v>450</v>
      </c>
      <c r="G99" s="22">
        <v>600</v>
      </c>
      <c r="H99" s="306">
        <v>1.8</v>
      </c>
      <c r="I99" s="426">
        <v>378</v>
      </c>
      <c r="J99" s="22">
        <v>450</v>
      </c>
      <c r="K99" s="49">
        <v>350</v>
      </c>
      <c r="L99" s="22"/>
      <c r="M99" s="20">
        <f t="shared" si="3"/>
        <v>-7.4074074074074066</v>
      </c>
      <c r="N99" s="20">
        <f t="shared" si="4"/>
        <v>-22.222222222222221</v>
      </c>
      <c r="O99" s="416" t="s">
        <v>263</v>
      </c>
      <c r="P99" s="443">
        <f t="shared" si="5"/>
        <v>-28</v>
      </c>
    </row>
    <row r="100" spans="1:16" s="179" customFormat="1" x14ac:dyDescent="0.25">
      <c r="A100" s="370"/>
      <c r="B100" s="374"/>
      <c r="C100" s="374" t="s">
        <v>2896</v>
      </c>
      <c r="D100" s="374" t="s">
        <v>2897</v>
      </c>
      <c r="E100" s="22"/>
      <c r="F100" s="22">
        <v>250</v>
      </c>
      <c r="G100" s="22">
        <v>400</v>
      </c>
      <c r="H100" s="306"/>
      <c r="I100" s="426"/>
      <c r="J100" s="22">
        <v>250</v>
      </c>
      <c r="K100" s="22">
        <v>250</v>
      </c>
      <c r="L100" s="22"/>
      <c r="M100" s="20"/>
      <c r="N100" s="20">
        <f t="shared" si="4"/>
        <v>0</v>
      </c>
      <c r="O100" s="374" t="s">
        <v>271</v>
      </c>
      <c r="P100" s="443">
        <f t="shared" si="5"/>
        <v>250</v>
      </c>
    </row>
    <row r="101" spans="1:16" s="179" customFormat="1" x14ac:dyDescent="0.25">
      <c r="A101" s="370">
        <v>7</v>
      </c>
      <c r="B101" s="374" t="s">
        <v>2898</v>
      </c>
      <c r="C101" s="374" t="s">
        <v>2899</v>
      </c>
      <c r="D101" s="374" t="s">
        <v>2900</v>
      </c>
      <c r="E101" s="22">
        <v>510</v>
      </c>
      <c r="F101" s="22">
        <v>800</v>
      </c>
      <c r="G101" s="22">
        <v>1250</v>
      </c>
      <c r="H101" s="306">
        <v>1.1000000000000001</v>
      </c>
      <c r="I101" s="426">
        <v>561</v>
      </c>
      <c r="J101" s="22">
        <v>800</v>
      </c>
      <c r="K101" s="22">
        <v>800</v>
      </c>
      <c r="L101" s="22"/>
      <c r="M101" s="20">
        <f t="shared" si="3"/>
        <v>42.602495543672013</v>
      </c>
      <c r="N101" s="20">
        <f t="shared" si="4"/>
        <v>0</v>
      </c>
      <c r="O101" s="377" t="s">
        <v>270</v>
      </c>
      <c r="P101" s="443">
        <f t="shared" si="5"/>
        <v>239</v>
      </c>
    </row>
    <row r="102" spans="1:16" s="179" customFormat="1" x14ac:dyDescent="0.25">
      <c r="A102" s="370"/>
      <c r="B102" s="374"/>
      <c r="C102" s="374" t="s">
        <v>2900</v>
      </c>
      <c r="D102" s="374" t="s">
        <v>2901</v>
      </c>
      <c r="E102" s="22">
        <v>250</v>
      </c>
      <c r="F102" s="22">
        <v>550</v>
      </c>
      <c r="G102" s="22">
        <v>800</v>
      </c>
      <c r="H102" s="306">
        <v>1</v>
      </c>
      <c r="I102" s="426">
        <v>250</v>
      </c>
      <c r="J102" s="22">
        <v>550</v>
      </c>
      <c r="K102" s="22">
        <v>550</v>
      </c>
      <c r="L102" s="22"/>
      <c r="M102" s="20">
        <f t="shared" si="3"/>
        <v>120</v>
      </c>
      <c r="N102" s="20">
        <f t="shared" si="4"/>
        <v>0</v>
      </c>
      <c r="O102" s="377" t="s">
        <v>270</v>
      </c>
      <c r="P102" s="443">
        <f t="shared" si="5"/>
        <v>300</v>
      </c>
    </row>
    <row r="103" spans="1:16" s="179" customFormat="1" x14ac:dyDescent="0.25">
      <c r="A103" s="370"/>
      <c r="B103" s="374"/>
      <c r="C103" s="374" t="s">
        <v>2901</v>
      </c>
      <c r="D103" s="374" t="s">
        <v>2902</v>
      </c>
      <c r="E103" s="22"/>
      <c r="F103" s="22">
        <v>280</v>
      </c>
      <c r="G103" s="22">
        <v>400</v>
      </c>
      <c r="H103" s="306"/>
      <c r="I103" s="426"/>
      <c r="J103" s="22">
        <v>280</v>
      </c>
      <c r="K103" s="22">
        <v>280</v>
      </c>
      <c r="L103" s="22"/>
      <c r="M103" s="20"/>
      <c r="N103" s="20">
        <f t="shared" si="4"/>
        <v>0</v>
      </c>
      <c r="O103" s="374" t="s">
        <v>271</v>
      </c>
      <c r="P103" s="443">
        <f t="shared" si="5"/>
        <v>280</v>
      </c>
    </row>
    <row r="104" spans="1:16" s="179" customFormat="1" x14ac:dyDescent="0.25">
      <c r="A104" s="370">
        <v>8</v>
      </c>
      <c r="B104" s="374" t="s">
        <v>2903</v>
      </c>
      <c r="C104" s="374" t="s">
        <v>2904</v>
      </c>
      <c r="D104" s="374" t="s">
        <v>22</v>
      </c>
      <c r="E104" s="22">
        <v>140</v>
      </c>
      <c r="F104" s="22">
        <v>200</v>
      </c>
      <c r="G104" s="22">
        <v>300</v>
      </c>
      <c r="H104" s="306">
        <v>1.2</v>
      </c>
      <c r="I104" s="426">
        <v>168</v>
      </c>
      <c r="J104" s="22">
        <v>200</v>
      </c>
      <c r="K104" s="22">
        <v>200</v>
      </c>
      <c r="L104" s="22"/>
      <c r="M104" s="20">
        <f t="shared" si="3"/>
        <v>19.047619047619047</v>
      </c>
      <c r="N104" s="20">
        <f t="shared" si="4"/>
        <v>0</v>
      </c>
      <c r="O104" s="416" t="s">
        <v>263</v>
      </c>
      <c r="P104" s="443">
        <f t="shared" si="5"/>
        <v>32</v>
      </c>
    </row>
    <row r="105" spans="1:16" s="179" customFormat="1" x14ac:dyDescent="0.25">
      <c r="A105" s="370">
        <v>9</v>
      </c>
      <c r="B105" s="374" t="s">
        <v>2905</v>
      </c>
      <c r="C105" s="374" t="s">
        <v>2906</v>
      </c>
      <c r="D105" s="374" t="s">
        <v>2907</v>
      </c>
      <c r="E105" s="22">
        <v>120</v>
      </c>
      <c r="F105" s="22">
        <v>350</v>
      </c>
      <c r="G105" s="22">
        <v>700</v>
      </c>
      <c r="H105" s="306">
        <v>2.4</v>
      </c>
      <c r="I105" s="426">
        <v>288</v>
      </c>
      <c r="J105" s="22">
        <v>420</v>
      </c>
      <c r="K105" s="22">
        <v>420</v>
      </c>
      <c r="L105" s="22"/>
      <c r="M105" s="20">
        <f t="shared" si="3"/>
        <v>45.833333333333329</v>
      </c>
      <c r="N105" s="20">
        <f t="shared" si="4"/>
        <v>0</v>
      </c>
      <c r="O105" s="377" t="s">
        <v>270</v>
      </c>
      <c r="P105" s="443">
        <f t="shared" si="5"/>
        <v>132</v>
      </c>
    </row>
    <row r="106" spans="1:16" s="179" customFormat="1" x14ac:dyDescent="0.25">
      <c r="A106" s="370"/>
      <c r="B106" s="374"/>
      <c r="C106" s="374" t="s">
        <v>2908</v>
      </c>
      <c r="D106" s="374" t="s">
        <v>2909</v>
      </c>
      <c r="E106" s="22">
        <v>120</v>
      </c>
      <c r="F106" s="22">
        <v>350</v>
      </c>
      <c r="G106" s="22">
        <v>500</v>
      </c>
      <c r="H106" s="306">
        <v>2.4</v>
      </c>
      <c r="I106" s="426">
        <v>288</v>
      </c>
      <c r="J106" s="22">
        <v>350</v>
      </c>
      <c r="K106" s="22">
        <v>350</v>
      </c>
      <c r="L106" s="22"/>
      <c r="M106" s="20">
        <f t="shared" si="3"/>
        <v>21.527777777777779</v>
      </c>
      <c r="N106" s="20">
        <f t="shared" si="4"/>
        <v>0</v>
      </c>
      <c r="O106" s="416" t="s">
        <v>263</v>
      </c>
      <c r="P106" s="443">
        <f t="shared" si="5"/>
        <v>62</v>
      </c>
    </row>
    <row r="107" spans="1:16" s="179" customFormat="1" x14ac:dyDescent="0.25">
      <c r="A107" s="370">
        <v>10</v>
      </c>
      <c r="B107" s="374" t="s">
        <v>45</v>
      </c>
      <c r="C107" s="374"/>
      <c r="D107" s="374"/>
      <c r="E107" s="22">
        <v>120</v>
      </c>
      <c r="F107" s="22">
        <v>140</v>
      </c>
      <c r="G107" s="22">
        <v>350</v>
      </c>
      <c r="H107" s="306">
        <v>2.4</v>
      </c>
      <c r="I107" s="426">
        <v>288</v>
      </c>
      <c r="J107" s="22">
        <v>210</v>
      </c>
      <c r="K107" s="49">
        <v>180</v>
      </c>
      <c r="L107" s="22"/>
      <c r="M107" s="20">
        <f t="shared" si="3"/>
        <v>-37.5</v>
      </c>
      <c r="N107" s="20">
        <f t="shared" si="4"/>
        <v>-14.285714285714285</v>
      </c>
      <c r="O107" s="416" t="s">
        <v>263</v>
      </c>
      <c r="P107" s="443">
        <f t="shared" si="5"/>
        <v>-108</v>
      </c>
    </row>
    <row r="108" spans="1:16" s="179" customFormat="1" x14ac:dyDescent="0.25">
      <c r="A108" s="380" t="s">
        <v>2910</v>
      </c>
      <c r="B108" s="44" t="s">
        <v>2911</v>
      </c>
      <c r="C108" s="44"/>
      <c r="D108" s="44"/>
      <c r="E108" s="295"/>
      <c r="F108" s="295"/>
      <c r="G108" s="22"/>
      <c r="H108" s="20"/>
      <c r="I108" s="20"/>
      <c r="J108" s="22"/>
      <c r="K108" s="49"/>
      <c r="L108" s="22"/>
      <c r="M108" s="20"/>
      <c r="N108" s="20"/>
      <c r="O108" s="416"/>
      <c r="P108" s="443"/>
    </row>
    <row r="109" spans="1:16" s="179" customFormat="1" ht="31.5" x14ac:dyDescent="0.25">
      <c r="A109" s="370">
        <v>1</v>
      </c>
      <c r="B109" s="374" t="s">
        <v>382</v>
      </c>
      <c r="C109" s="374" t="s">
        <v>2912</v>
      </c>
      <c r="D109" s="374" t="s">
        <v>2913</v>
      </c>
      <c r="E109" s="22">
        <v>610</v>
      </c>
      <c r="F109" s="22">
        <v>700</v>
      </c>
      <c r="G109" s="22">
        <v>1000</v>
      </c>
      <c r="H109" s="306">
        <v>1.2</v>
      </c>
      <c r="I109" s="426">
        <v>732</v>
      </c>
      <c r="J109" s="22">
        <v>700</v>
      </c>
      <c r="K109" s="22">
        <v>700</v>
      </c>
      <c r="L109" s="22"/>
      <c r="M109" s="20">
        <f t="shared" si="3"/>
        <v>-4.3715846994535523</v>
      </c>
      <c r="N109" s="20">
        <f t="shared" si="4"/>
        <v>0</v>
      </c>
      <c r="O109" s="416" t="s">
        <v>263</v>
      </c>
      <c r="P109" s="443">
        <f t="shared" si="5"/>
        <v>-32</v>
      </c>
    </row>
    <row r="110" spans="1:16" s="179" customFormat="1" x14ac:dyDescent="0.25">
      <c r="A110" s="370"/>
      <c r="B110" s="374"/>
      <c r="C110" s="374" t="s">
        <v>2913</v>
      </c>
      <c r="D110" s="374" t="s">
        <v>2914</v>
      </c>
      <c r="E110" s="22">
        <v>450</v>
      </c>
      <c r="F110" s="22">
        <v>550</v>
      </c>
      <c r="G110" s="22">
        <v>800</v>
      </c>
      <c r="H110" s="306">
        <v>1.2</v>
      </c>
      <c r="I110" s="426">
        <v>540</v>
      </c>
      <c r="J110" s="22">
        <v>550</v>
      </c>
      <c r="K110" s="22">
        <v>550</v>
      </c>
      <c r="L110" s="22"/>
      <c r="M110" s="20">
        <f t="shared" si="3"/>
        <v>1.8518518518518516</v>
      </c>
      <c r="N110" s="20">
        <f t="shared" si="4"/>
        <v>0</v>
      </c>
      <c r="O110" s="416" t="s">
        <v>263</v>
      </c>
      <c r="P110" s="443">
        <f t="shared" si="5"/>
        <v>10</v>
      </c>
    </row>
    <row r="111" spans="1:16" s="179" customFormat="1" x14ac:dyDescent="0.25">
      <c r="A111" s="370"/>
      <c r="B111" s="374"/>
      <c r="C111" s="374" t="s">
        <v>2914</v>
      </c>
      <c r="D111" s="374" t="s">
        <v>2915</v>
      </c>
      <c r="E111" s="22">
        <v>490</v>
      </c>
      <c r="F111" s="22">
        <v>550</v>
      </c>
      <c r="G111" s="22">
        <v>800</v>
      </c>
      <c r="H111" s="306">
        <v>1.2</v>
      </c>
      <c r="I111" s="426">
        <v>588</v>
      </c>
      <c r="J111" s="22">
        <v>550</v>
      </c>
      <c r="K111" s="22">
        <v>550</v>
      </c>
      <c r="L111" s="22"/>
      <c r="M111" s="20">
        <f t="shared" si="3"/>
        <v>-6.462585034013606</v>
      </c>
      <c r="N111" s="20">
        <f t="shared" si="4"/>
        <v>0</v>
      </c>
      <c r="O111" s="416" t="s">
        <v>263</v>
      </c>
      <c r="P111" s="443">
        <f t="shared" si="5"/>
        <v>-38</v>
      </c>
    </row>
    <row r="112" spans="1:16" s="179" customFormat="1" x14ac:dyDescent="0.25">
      <c r="A112" s="370"/>
      <c r="B112" s="374"/>
      <c r="C112" s="374" t="s">
        <v>2915</v>
      </c>
      <c r="D112" s="374" t="s">
        <v>2916</v>
      </c>
      <c r="E112" s="22"/>
      <c r="F112" s="22">
        <v>550</v>
      </c>
      <c r="G112" s="22">
        <v>800</v>
      </c>
      <c r="H112" s="306"/>
      <c r="I112" s="426"/>
      <c r="J112" s="22">
        <v>550</v>
      </c>
      <c r="K112" s="22">
        <v>550</v>
      </c>
      <c r="L112" s="22"/>
      <c r="M112" s="20"/>
      <c r="N112" s="20">
        <f t="shared" si="4"/>
        <v>0</v>
      </c>
      <c r="O112" s="374" t="s">
        <v>271</v>
      </c>
      <c r="P112" s="443">
        <f t="shared" si="5"/>
        <v>550</v>
      </c>
    </row>
    <row r="113" spans="1:16" s="179" customFormat="1" x14ac:dyDescent="0.25">
      <c r="A113" s="370"/>
      <c r="B113" s="374"/>
      <c r="C113" s="374" t="s">
        <v>2916</v>
      </c>
      <c r="D113" s="374" t="s">
        <v>2917</v>
      </c>
      <c r="E113" s="22"/>
      <c r="F113" s="22">
        <v>570</v>
      </c>
      <c r="G113" s="22">
        <v>850</v>
      </c>
      <c r="H113" s="306"/>
      <c r="I113" s="426"/>
      <c r="J113" s="22">
        <v>570</v>
      </c>
      <c r="K113" s="22">
        <v>570</v>
      </c>
      <c r="L113" s="22"/>
      <c r="M113" s="20"/>
      <c r="N113" s="20">
        <f t="shared" si="4"/>
        <v>0</v>
      </c>
      <c r="O113" s="374" t="s">
        <v>271</v>
      </c>
      <c r="P113" s="443">
        <f t="shared" si="5"/>
        <v>570</v>
      </c>
    </row>
    <row r="114" spans="1:16" s="179" customFormat="1" ht="31.5" x14ac:dyDescent="0.25">
      <c r="A114" s="370"/>
      <c r="B114" s="374"/>
      <c r="C114" s="374" t="s">
        <v>2918</v>
      </c>
      <c r="D114" s="374" t="s">
        <v>2919</v>
      </c>
      <c r="E114" s="22">
        <v>600</v>
      </c>
      <c r="F114" s="22">
        <v>700</v>
      </c>
      <c r="G114" s="22">
        <v>1000</v>
      </c>
      <c r="H114" s="306">
        <v>1.2</v>
      </c>
      <c r="I114" s="426">
        <v>720</v>
      </c>
      <c r="J114" s="22">
        <v>700</v>
      </c>
      <c r="K114" s="22">
        <v>700</v>
      </c>
      <c r="L114" s="22"/>
      <c r="M114" s="20">
        <f t="shared" si="3"/>
        <v>-2.7777777777777777</v>
      </c>
      <c r="N114" s="20">
        <f t="shared" si="4"/>
        <v>0</v>
      </c>
      <c r="O114" s="416" t="s">
        <v>263</v>
      </c>
      <c r="P114" s="443">
        <f t="shared" si="5"/>
        <v>-20</v>
      </c>
    </row>
    <row r="115" spans="1:16" s="179" customFormat="1" x14ac:dyDescent="0.25">
      <c r="A115" s="370"/>
      <c r="B115" s="374"/>
      <c r="C115" s="374" t="s">
        <v>2920</v>
      </c>
      <c r="D115" s="374" t="s">
        <v>2921</v>
      </c>
      <c r="E115" s="22">
        <v>400</v>
      </c>
      <c r="F115" s="22">
        <v>500</v>
      </c>
      <c r="G115" s="22">
        <v>700</v>
      </c>
      <c r="H115" s="306">
        <v>1</v>
      </c>
      <c r="I115" s="426">
        <v>400</v>
      </c>
      <c r="J115" s="22">
        <v>500</v>
      </c>
      <c r="K115" s="22">
        <v>500</v>
      </c>
      <c r="L115" s="22"/>
      <c r="M115" s="20">
        <f t="shared" si="3"/>
        <v>25</v>
      </c>
      <c r="N115" s="20">
        <f t="shared" si="4"/>
        <v>0</v>
      </c>
      <c r="O115" s="416" t="s">
        <v>263</v>
      </c>
      <c r="P115" s="443">
        <f t="shared" si="5"/>
        <v>100</v>
      </c>
    </row>
    <row r="116" spans="1:16" s="179" customFormat="1" ht="18" customHeight="1" x14ac:dyDescent="0.25">
      <c r="A116" s="1003">
        <v>2</v>
      </c>
      <c r="B116" s="1000" t="s">
        <v>2922</v>
      </c>
      <c r="C116" s="374" t="s">
        <v>2923</v>
      </c>
      <c r="D116" s="374" t="s">
        <v>2924</v>
      </c>
      <c r="E116" s="22">
        <v>300</v>
      </c>
      <c r="F116" s="22">
        <v>300</v>
      </c>
      <c r="G116" s="22">
        <v>400</v>
      </c>
      <c r="H116" s="306">
        <v>1.4</v>
      </c>
      <c r="I116" s="426">
        <v>420</v>
      </c>
      <c r="J116" s="22">
        <v>300</v>
      </c>
      <c r="K116" s="22">
        <v>300</v>
      </c>
      <c r="L116" s="22"/>
      <c r="M116" s="20">
        <f t="shared" ref="M116:M179" si="6">(K116-I116)/I116*100</f>
        <v>-28.571428571428569</v>
      </c>
      <c r="N116" s="20">
        <f t="shared" ref="N116:N179" si="7">(K116-J116)/J116*100</f>
        <v>0</v>
      </c>
      <c r="O116" s="416" t="s">
        <v>263</v>
      </c>
      <c r="P116" s="443">
        <f t="shared" si="5"/>
        <v>-120</v>
      </c>
    </row>
    <row r="117" spans="1:16" s="179" customFormat="1" x14ac:dyDescent="0.25">
      <c r="A117" s="1004"/>
      <c r="B117" s="1002"/>
      <c r="C117" s="374" t="s">
        <v>2924</v>
      </c>
      <c r="D117" s="374" t="s">
        <v>2925</v>
      </c>
      <c r="E117" s="22">
        <v>270</v>
      </c>
      <c r="F117" s="22">
        <v>270</v>
      </c>
      <c r="G117" s="22">
        <v>340</v>
      </c>
      <c r="H117" s="306">
        <v>1.2</v>
      </c>
      <c r="I117" s="426">
        <v>324</v>
      </c>
      <c r="J117" s="22">
        <v>270</v>
      </c>
      <c r="K117" s="22">
        <v>270</v>
      </c>
      <c r="L117" s="22"/>
      <c r="M117" s="20">
        <f t="shared" si="6"/>
        <v>-16.666666666666664</v>
      </c>
      <c r="N117" s="20">
        <f t="shared" si="7"/>
        <v>0</v>
      </c>
      <c r="O117" s="416" t="s">
        <v>263</v>
      </c>
      <c r="P117" s="443">
        <f t="shared" si="5"/>
        <v>-54</v>
      </c>
    </row>
    <row r="118" spans="1:16" s="179" customFormat="1" ht="18" customHeight="1" x14ac:dyDescent="0.25">
      <c r="A118" s="370">
        <v>3</v>
      </c>
      <c r="B118" s="1010" t="s">
        <v>2926</v>
      </c>
      <c r="C118" s="1012"/>
      <c r="D118" s="1011"/>
      <c r="E118" s="22">
        <v>250</v>
      </c>
      <c r="F118" s="22">
        <v>250</v>
      </c>
      <c r="G118" s="22">
        <v>270</v>
      </c>
      <c r="H118" s="306">
        <v>1.3</v>
      </c>
      <c r="I118" s="426">
        <v>325</v>
      </c>
      <c r="J118" s="22">
        <v>250</v>
      </c>
      <c r="K118" s="22">
        <v>250</v>
      </c>
      <c r="L118" s="22"/>
      <c r="M118" s="20">
        <f t="shared" si="6"/>
        <v>-23.076923076923077</v>
      </c>
      <c r="N118" s="20">
        <f t="shared" si="7"/>
        <v>0</v>
      </c>
      <c r="O118" s="416" t="s">
        <v>263</v>
      </c>
      <c r="P118" s="443">
        <f t="shared" si="5"/>
        <v>-75</v>
      </c>
    </row>
    <row r="119" spans="1:16" s="179" customFormat="1" x14ac:dyDescent="0.25">
      <c r="A119" s="370">
        <v>4</v>
      </c>
      <c r="B119" s="374" t="s">
        <v>2927</v>
      </c>
      <c r="C119" s="374" t="s">
        <v>2928</v>
      </c>
      <c r="D119" s="374" t="s">
        <v>2929</v>
      </c>
      <c r="E119" s="22">
        <v>140</v>
      </c>
      <c r="F119" s="22">
        <v>140</v>
      </c>
      <c r="G119" s="22">
        <v>200</v>
      </c>
      <c r="H119" s="306">
        <v>2</v>
      </c>
      <c r="I119" s="426">
        <v>280</v>
      </c>
      <c r="J119" s="22">
        <v>140</v>
      </c>
      <c r="K119" s="22">
        <v>140</v>
      </c>
      <c r="L119" s="22"/>
      <c r="M119" s="20">
        <f t="shared" si="6"/>
        <v>-50</v>
      </c>
      <c r="N119" s="20">
        <f t="shared" si="7"/>
        <v>0</v>
      </c>
      <c r="O119" s="416" t="s">
        <v>263</v>
      </c>
      <c r="P119" s="443">
        <f t="shared" si="5"/>
        <v>-140</v>
      </c>
    </row>
    <row r="120" spans="1:16" s="179" customFormat="1" x14ac:dyDescent="0.25">
      <c r="A120" s="370">
        <v>5</v>
      </c>
      <c r="B120" s="374" t="s">
        <v>2930</v>
      </c>
      <c r="C120" s="374" t="s">
        <v>2931</v>
      </c>
      <c r="D120" s="374" t="s">
        <v>2932</v>
      </c>
      <c r="E120" s="22"/>
      <c r="F120" s="22">
        <v>140</v>
      </c>
      <c r="G120" s="22">
        <v>200</v>
      </c>
      <c r="H120" s="306"/>
      <c r="I120" s="426"/>
      <c r="J120" s="22">
        <v>140</v>
      </c>
      <c r="K120" s="22">
        <v>140</v>
      </c>
      <c r="L120" s="22"/>
      <c r="M120" s="20"/>
      <c r="N120" s="20">
        <f t="shared" si="7"/>
        <v>0</v>
      </c>
      <c r="O120" s="374" t="s">
        <v>271</v>
      </c>
      <c r="P120" s="443">
        <f t="shared" si="5"/>
        <v>140</v>
      </c>
    </row>
    <row r="121" spans="1:16" s="179" customFormat="1" x14ac:dyDescent="0.25">
      <c r="A121" s="370">
        <v>6</v>
      </c>
      <c r="B121" s="374" t="s">
        <v>45</v>
      </c>
      <c r="C121" s="374"/>
      <c r="D121" s="374"/>
      <c r="E121" s="22">
        <v>100</v>
      </c>
      <c r="F121" s="22">
        <v>100</v>
      </c>
      <c r="G121" s="22">
        <v>160</v>
      </c>
      <c r="H121" s="306">
        <v>2.5</v>
      </c>
      <c r="I121" s="426">
        <v>250</v>
      </c>
      <c r="J121" s="22">
        <v>100</v>
      </c>
      <c r="K121" s="22">
        <v>100</v>
      </c>
      <c r="L121" s="22"/>
      <c r="M121" s="20">
        <f t="shared" si="6"/>
        <v>-60</v>
      </c>
      <c r="N121" s="20">
        <f t="shared" si="7"/>
        <v>0</v>
      </c>
      <c r="O121" s="416" t="s">
        <v>263</v>
      </c>
      <c r="P121" s="443">
        <f t="shared" si="5"/>
        <v>-150</v>
      </c>
    </row>
    <row r="122" spans="1:16" s="179" customFormat="1" x14ac:dyDescent="0.25">
      <c r="A122" s="380" t="s">
        <v>2933</v>
      </c>
      <c r="B122" s="44" t="s">
        <v>2934</v>
      </c>
      <c r="C122" s="44"/>
      <c r="D122" s="44"/>
      <c r="E122" s="33"/>
      <c r="F122" s="430"/>
      <c r="G122" s="22"/>
      <c r="H122" s="306"/>
      <c r="I122" s="47"/>
      <c r="J122" s="22"/>
      <c r="K122" s="49"/>
      <c r="L122" s="22"/>
      <c r="M122" s="20"/>
      <c r="N122" s="20"/>
      <c r="O122" s="416"/>
      <c r="P122" s="443"/>
    </row>
    <row r="123" spans="1:16" s="179" customFormat="1" ht="31.5" x14ac:dyDescent="0.25">
      <c r="A123" s="370">
        <v>1</v>
      </c>
      <c r="B123" s="374" t="s">
        <v>2841</v>
      </c>
      <c r="C123" s="374" t="s">
        <v>2935</v>
      </c>
      <c r="D123" s="374" t="s">
        <v>2936</v>
      </c>
      <c r="E123" s="22">
        <v>360</v>
      </c>
      <c r="F123" s="22">
        <v>700</v>
      </c>
      <c r="G123" s="426">
        <v>1400</v>
      </c>
      <c r="H123" s="427">
        <v>1.2</v>
      </c>
      <c r="I123" s="426">
        <v>432</v>
      </c>
      <c r="J123" s="22">
        <v>840</v>
      </c>
      <c r="K123" s="49">
        <v>500</v>
      </c>
      <c r="L123" s="22"/>
      <c r="M123" s="20">
        <f t="shared" si="6"/>
        <v>15.74074074074074</v>
      </c>
      <c r="N123" s="20">
        <f t="shared" si="7"/>
        <v>-40.476190476190474</v>
      </c>
      <c r="O123" s="416" t="s">
        <v>263</v>
      </c>
      <c r="P123" s="443">
        <f t="shared" si="5"/>
        <v>68</v>
      </c>
    </row>
    <row r="124" spans="1:16" s="179" customFormat="1" x14ac:dyDescent="0.25">
      <c r="A124" s="370"/>
      <c r="B124" s="374"/>
      <c r="C124" s="374" t="s">
        <v>2937</v>
      </c>
      <c r="D124" s="374" t="s">
        <v>2938</v>
      </c>
      <c r="E124" s="22">
        <v>200</v>
      </c>
      <c r="F124" s="22">
        <v>400</v>
      </c>
      <c r="G124" s="426">
        <v>600</v>
      </c>
      <c r="H124" s="427">
        <v>1.3</v>
      </c>
      <c r="I124" s="426">
        <v>260</v>
      </c>
      <c r="J124" s="22">
        <v>400</v>
      </c>
      <c r="K124" s="49">
        <v>300</v>
      </c>
      <c r="L124" s="22"/>
      <c r="M124" s="20">
        <f t="shared" si="6"/>
        <v>15.384615384615385</v>
      </c>
      <c r="N124" s="20">
        <f t="shared" si="7"/>
        <v>-25</v>
      </c>
      <c r="O124" s="377" t="s">
        <v>270</v>
      </c>
      <c r="P124" s="443">
        <f t="shared" si="5"/>
        <v>40</v>
      </c>
    </row>
    <row r="125" spans="1:16" s="179" customFormat="1" ht="31.5" x14ac:dyDescent="0.25">
      <c r="A125" s="370">
        <v>2</v>
      </c>
      <c r="B125" s="374" t="s">
        <v>2939</v>
      </c>
      <c r="C125" s="374" t="s">
        <v>2940</v>
      </c>
      <c r="D125" s="374" t="s">
        <v>2941</v>
      </c>
      <c r="E125" s="22">
        <v>300</v>
      </c>
      <c r="F125" s="22">
        <v>550</v>
      </c>
      <c r="G125" s="426">
        <v>800</v>
      </c>
      <c r="H125" s="427">
        <v>1.4</v>
      </c>
      <c r="I125" s="426">
        <v>420</v>
      </c>
      <c r="J125" s="22">
        <v>550</v>
      </c>
      <c r="K125" s="49">
        <v>400</v>
      </c>
      <c r="L125" s="22"/>
      <c r="M125" s="20">
        <f t="shared" si="6"/>
        <v>-4.7619047619047619</v>
      </c>
      <c r="N125" s="20">
        <f t="shared" si="7"/>
        <v>-27.27272727272727</v>
      </c>
      <c r="O125" s="416" t="s">
        <v>263</v>
      </c>
      <c r="P125" s="443">
        <f t="shared" si="5"/>
        <v>-20</v>
      </c>
    </row>
    <row r="126" spans="1:16" s="179" customFormat="1" x14ac:dyDescent="0.25">
      <c r="A126" s="370"/>
      <c r="B126" s="374"/>
      <c r="C126" s="374" t="s">
        <v>2942</v>
      </c>
      <c r="D126" s="374"/>
      <c r="E126" s="22">
        <v>190</v>
      </c>
      <c r="F126" s="22">
        <v>250</v>
      </c>
      <c r="G126" s="426">
        <v>400</v>
      </c>
      <c r="H126" s="427">
        <v>1.4</v>
      </c>
      <c r="I126" s="426">
        <v>266</v>
      </c>
      <c r="J126" s="22">
        <v>250</v>
      </c>
      <c r="K126" s="22">
        <v>250</v>
      </c>
      <c r="L126" s="22"/>
      <c r="M126" s="20">
        <f t="shared" si="6"/>
        <v>-6.0150375939849621</v>
      </c>
      <c r="N126" s="20">
        <f t="shared" si="7"/>
        <v>0</v>
      </c>
      <c r="O126" s="416" t="s">
        <v>263</v>
      </c>
      <c r="P126" s="443">
        <f t="shared" si="5"/>
        <v>-16</v>
      </c>
    </row>
    <row r="127" spans="1:16" s="179" customFormat="1" x14ac:dyDescent="0.25">
      <c r="A127" s="370">
        <v>3</v>
      </c>
      <c r="B127" s="374" t="s">
        <v>2943</v>
      </c>
      <c r="C127" s="374" t="s">
        <v>2936</v>
      </c>
      <c r="D127" s="374" t="s">
        <v>2944</v>
      </c>
      <c r="E127" s="22">
        <v>190</v>
      </c>
      <c r="F127" s="22">
        <v>250</v>
      </c>
      <c r="G127" s="426">
        <v>700</v>
      </c>
      <c r="H127" s="427">
        <v>1.4</v>
      </c>
      <c r="I127" s="426">
        <v>266</v>
      </c>
      <c r="J127" s="22">
        <v>420</v>
      </c>
      <c r="K127" s="49">
        <v>300</v>
      </c>
      <c r="L127" s="22"/>
      <c r="M127" s="20">
        <f t="shared" si="6"/>
        <v>12.781954887218044</v>
      </c>
      <c r="N127" s="20">
        <f t="shared" si="7"/>
        <v>-28.571428571428569</v>
      </c>
      <c r="O127" s="416" t="s">
        <v>263</v>
      </c>
      <c r="P127" s="443">
        <f t="shared" si="5"/>
        <v>34</v>
      </c>
    </row>
    <row r="128" spans="1:16" s="179" customFormat="1" ht="31.5" x14ac:dyDescent="0.25">
      <c r="A128" s="370">
        <v>4</v>
      </c>
      <c r="B128" s="374" t="s">
        <v>2945</v>
      </c>
      <c r="C128" s="374" t="s">
        <v>2935</v>
      </c>
      <c r="D128" s="374" t="s">
        <v>2946</v>
      </c>
      <c r="E128" s="22">
        <v>180</v>
      </c>
      <c r="F128" s="22">
        <v>250</v>
      </c>
      <c r="G128" s="426">
        <v>700</v>
      </c>
      <c r="H128" s="427">
        <v>1.4</v>
      </c>
      <c r="I128" s="426">
        <v>251.99999999999997</v>
      </c>
      <c r="J128" s="22">
        <v>420</v>
      </c>
      <c r="K128" s="49">
        <v>350</v>
      </c>
      <c r="L128" s="22"/>
      <c r="M128" s="20">
        <f t="shared" si="6"/>
        <v>38.888888888888907</v>
      </c>
      <c r="N128" s="20">
        <f t="shared" si="7"/>
        <v>-16.666666666666664</v>
      </c>
      <c r="O128" s="416" t="s">
        <v>263</v>
      </c>
      <c r="P128" s="443">
        <f t="shared" si="5"/>
        <v>98.000000000000028</v>
      </c>
    </row>
    <row r="129" spans="1:16" s="179" customFormat="1" x14ac:dyDescent="0.25">
      <c r="A129" s="370"/>
      <c r="B129" s="374"/>
      <c r="C129" s="374" t="s">
        <v>2946</v>
      </c>
      <c r="D129" s="374" t="s">
        <v>1469</v>
      </c>
      <c r="E129" s="22">
        <v>190</v>
      </c>
      <c r="F129" s="22">
        <v>200</v>
      </c>
      <c r="G129" s="426">
        <v>300</v>
      </c>
      <c r="H129" s="427">
        <v>1.4</v>
      </c>
      <c r="I129" s="426">
        <v>266</v>
      </c>
      <c r="J129" s="22">
        <v>200</v>
      </c>
      <c r="K129" s="22">
        <v>200</v>
      </c>
      <c r="L129" s="22"/>
      <c r="M129" s="20">
        <f t="shared" si="6"/>
        <v>-24.81203007518797</v>
      </c>
      <c r="N129" s="20">
        <f t="shared" si="7"/>
        <v>0</v>
      </c>
      <c r="O129" s="416" t="s">
        <v>263</v>
      </c>
      <c r="P129" s="443">
        <f t="shared" si="5"/>
        <v>-66</v>
      </c>
    </row>
    <row r="130" spans="1:16" s="179" customFormat="1" ht="18" customHeight="1" x14ac:dyDescent="0.25">
      <c r="A130" s="370">
        <v>5</v>
      </c>
      <c r="B130" s="374" t="s">
        <v>2947</v>
      </c>
      <c r="C130" s="374"/>
      <c r="D130" s="374"/>
      <c r="E130" s="22">
        <v>70</v>
      </c>
      <c r="F130" s="22">
        <v>140</v>
      </c>
      <c r="G130" s="426">
        <v>200</v>
      </c>
      <c r="H130" s="427">
        <v>1.4</v>
      </c>
      <c r="I130" s="426">
        <v>98</v>
      </c>
      <c r="J130" s="22">
        <v>140</v>
      </c>
      <c r="K130" s="49">
        <v>100</v>
      </c>
      <c r="L130" s="22"/>
      <c r="M130" s="20">
        <f t="shared" si="6"/>
        <v>2.0408163265306123</v>
      </c>
      <c r="N130" s="20">
        <f t="shared" si="7"/>
        <v>-28.571428571428569</v>
      </c>
      <c r="O130" s="416" t="s">
        <v>263</v>
      </c>
      <c r="P130" s="443">
        <f t="shared" si="5"/>
        <v>2</v>
      </c>
    </row>
    <row r="131" spans="1:16" s="179" customFormat="1" x14ac:dyDescent="0.25">
      <c r="A131" s="380" t="s">
        <v>2948</v>
      </c>
      <c r="B131" s="44" t="s">
        <v>2949</v>
      </c>
      <c r="C131" s="44"/>
      <c r="D131" s="44"/>
      <c r="E131" s="295"/>
      <c r="F131" s="295"/>
      <c r="G131" s="22"/>
      <c r="H131" s="306"/>
      <c r="I131" s="426"/>
      <c r="J131" s="22"/>
      <c r="K131" s="49"/>
      <c r="L131" s="22"/>
      <c r="M131" s="20"/>
      <c r="N131" s="20"/>
      <c r="O131" s="416"/>
      <c r="P131" s="443"/>
    </row>
    <row r="132" spans="1:16" s="179" customFormat="1" ht="31.5" x14ac:dyDescent="0.25">
      <c r="A132" s="370">
        <v>1</v>
      </c>
      <c r="B132" s="371" t="s">
        <v>382</v>
      </c>
      <c r="C132" s="374" t="s">
        <v>2950</v>
      </c>
      <c r="D132" s="374" t="s">
        <v>2951</v>
      </c>
      <c r="E132" s="22">
        <v>750</v>
      </c>
      <c r="F132" s="22">
        <v>900</v>
      </c>
      <c r="G132" s="22">
        <v>1300</v>
      </c>
      <c r="H132" s="58">
        <v>1.3</v>
      </c>
      <c r="I132" s="426">
        <v>975</v>
      </c>
      <c r="J132" s="22">
        <v>900</v>
      </c>
      <c r="K132" s="22">
        <v>900</v>
      </c>
      <c r="L132" s="22"/>
      <c r="M132" s="20">
        <f t="shared" si="6"/>
        <v>-7.6923076923076925</v>
      </c>
      <c r="N132" s="20">
        <f t="shared" si="7"/>
        <v>0</v>
      </c>
      <c r="O132" s="416" t="s">
        <v>263</v>
      </c>
      <c r="P132" s="443">
        <f t="shared" si="5"/>
        <v>-75</v>
      </c>
    </row>
    <row r="133" spans="1:16" s="179" customFormat="1" ht="31.5" x14ac:dyDescent="0.25">
      <c r="A133" s="370"/>
      <c r="B133" s="372"/>
      <c r="C133" s="374" t="s">
        <v>2950</v>
      </c>
      <c r="D133" s="374" t="s">
        <v>2952</v>
      </c>
      <c r="E133" s="22">
        <v>600</v>
      </c>
      <c r="F133" s="22">
        <v>700</v>
      </c>
      <c r="G133" s="22">
        <v>1000</v>
      </c>
      <c r="H133" s="58">
        <v>1.4</v>
      </c>
      <c r="I133" s="426">
        <v>840</v>
      </c>
      <c r="J133" s="22">
        <v>700</v>
      </c>
      <c r="K133" s="22">
        <v>700</v>
      </c>
      <c r="L133" s="22"/>
      <c r="M133" s="20">
        <f t="shared" si="6"/>
        <v>-16.666666666666664</v>
      </c>
      <c r="N133" s="20">
        <f t="shared" si="7"/>
        <v>0</v>
      </c>
      <c r="O133" s="416" t="s">
        <v>263</v>
      </c>
      <c r="P133" s="443">
        <f t="shared" si="5"/>
        <v>-140</v>
      </c>
    </row>
    <row r="134" spans="1:16" s="179" customFormat="1" ht="31.5" x14ac:dyDescent="0.25">
      <c r="A134" s="370"/>
      <c r="B134" s="372"/>
      <c r="C134" s="374" t="s">
        <v>2953</v>
      </c>
      <c r="D134" s="374" t="s">
        <v>2954</v>
      </c>
      <c r="E134" s="22">
        <v>530</v>
      </c>
      <c r="F134" s="22">
        <v>600</v>
      </c>
      <c r="G134" s="22">
        <v>1000</v>
      </c>
      <c r="H134" s="58">
        <v>1.3</v>
      </c>
      <c r="I134" s="426">
        <v>689</v>
      </c>
      <c r="J134" s="22">
        <v>600</v>
      </c>
      <c r="K134" s="22">
        <v>600</v>
      </c>
      <c r="L134" s="22"/>
      <c r="M134" s="20">
        <f t="shared" si="6"/>
        <v>-12.917271407837447</v>
      </c>
      <c r="N134" s="20">
        <f t="shared" si="7"/>
        <v>0</v>
      </c>
      <c r="O134" s="377" t="s">
        <v>270</v>
      </c>
      <c r="P134" s="443">
        <f t="shared" si="5"/>
        <v>-89</v>
      </c>
    </row>
    <row r="135" spans="1:16" s="179" customFormat="1" x14ac:dyDescent="0.25">
      <c r="A135" s="370"/>
      <c r="B135" s="372"/>
      <c r="C135" s="374" t="s">
        <v>2954</v>
      </c>
      <c r="D135" s="374" t="s">
        <v>2955</v>
      </c>
      <c r="E135" s="22">
        <v>420</v>
      </c>
      <c r="F135" s="22">
        <v>500</v>
      </c>
      <c r="G135" s="22">
        <v>900</v>
      </c>
      <c r="H135" s="58">
        <v>1.6</v>
      </c>
      <c r="I135" s="426">
        <v>672</v>
      </c>
      <c r="J135" s="22">
        <v>540</v>
      </c>
      <c r="K135" s="49">
        <v>500</v>
      </c>
      <c r="L135" s="22"/>
      <c r="M135" s="20">
        <f t="shared" si="6"/>
        <v>-25.595238095238095</v>
      </c>
      <c r="N135" s="20">
        <f t="shared" si="7"/>
        <v>-7.4074074074074066</v>
      </c>
      <c r="O135" s="377" t="s">
        <v>270</v>
      </c>
      <c r="P135" s="443">
        <f t="shared" si="5"/>
        <v>-172</v>
      </c>
    </row>
    <row r="136" spans="1:16" s="179" customFormat="1" x14ac:dyDescent="0.25">
      <c r="A136" s="370"/>
      <c r="B136" s="372"/>
      <c r="C136" s="374" t="s">
        <v>2955</v>
      </c>
      <c r="D136" s="374" t="s">
        <v>2956</v>
      </c>
      <c r="E136" s="22">
        <v>330</v>
      </c>
      <c r="F136" s="22">
        <v>300</v>
      </c>
      <c r="G136" s="22">
        <v>400</v>
      </c>
      <c r="H136" s="58">
        <v>2</v>
      </c>
      <c r="I136" s="426">
        <v>660</v>
      </c>
      <c r="J136" s="22">
        <v>330</v>
      </c>
      <c r="K136" s="22">
        <v>330</v>
      </c>
      <c r="L136" s="22"/>
      <c r="M136" s="20">
        <f t="shared" si="6"/>
        <v>-50</v>
      </c>
      <c r="N136" s="20">
        <f t="shared" si="7"/>
        <v>0</v>
      </c>
      <c r="O136" s="416" t="s">
        <v>263</v>
      </c>
      <c r="P136" s="443">
        <f t="shared" si="5"/>
        <v>-330</v>
      </c>
    </row>
    <row r="137" spans="1:16" s="179" customFormat="1" x14ac:dyDescent="0.25">
      <c r="A137" s="370"/>
      <c r="B137" s="372"/>
      <c r="C137" s="374" t="s">
        <v>2957</v>
      </c>
      <c r="D137" s="374" t="s">
        <v>2958</v>
      </c>
      <c r="E137" s="22">
        <v>800</v>
      </c>
      <c r="F137" s="22">
        <v>1000</v>
      </c>
      <c r="G137" s="22">
        <v>1400</v>
      </c>
      <c r="H137" s="58">
        <v>1.3</v>
      </c>
      <c r="I137" s="426">
        <v>1040</v>
      </c>
      <c r="J137" s="22">
        <v>1000</v>
      </c>
      <c r="K137" s="22">
        <v>1000</v>
      </c>
      <c r="L137" s="22"/>
      <c r="M137" s="20">
        <f t="shared" si="6"/>
        <v>-3.8461538461538463</v>
      </c>
      <c r="N137" s="20">
        <f t="shared" si="7"/>
        <v>0</v>
      </c>
      <c r="O137" s="416" t="s">
        <v>263</v>
      </c>
      <c r="P137" s="443">
        <f t="shared" si="5"/>
        <v>-40</v>
      </c>
    </row>
    <row r="138" spans="1:16" s="179" customFormat="1" x14ac:dyDescent="0.25">
      <c r="A138" s="370"/>
      <c r="B138" s="372"/>
      <c r="C138" s="374" t="s">
        <v>2958</v>
      </c>
      <c r="D138" s="374" t="s">
        <v>2959</v>
      </c>
      <c r="E138" s="22">
        <v>330</v>
      </c>
      <c r="F138" s="22">
        <v>350</v>
      </c>
      <c r="G138" s="22">
        <v>400</v>
      </c>
      <c r="H138" s="58">
        <v>1.1000000000000001</v>
      </c>
      <c r="I138" s="426">
        <v>363.00000000000006</v>
      </c>
      <c r="J138" s="22">
        <v>350</v>
      </c>
      <c r="K138" s="22">
        <v>350</v>
      </c>
      <c r="L138" s="22"/>
      <c r="M138" s="20">
        <f t="shared" si="6"/>
        <v>-3.5812672176308693</v>
      </c>
      <c r="N138" s="20">
        <f t="shared" si="7"/>
        <v>0</v>
      </c>
      <c r="O138" s="377" t="s">
        <v>270</v>
      </c>
      <c r="P138" s="443">
        <f t="shared" si="5"/>
        <v>-13.000000000000057</v>
      </c>
    </row>
    <row r="139" spans="1:16" s="179" customFormat="1" x14ac:dyDescent="0.25">
      <c r="A139" s="370"/>
      <c r="B139" s="372"/>
      <c r="C139" s="374" t="s">
        <v>2959</v>
      </c>
      <c r="D139" s="374" t="s">
        <v>2960</v>
      </c>
      <c r="E139" s="22"/>
      <c r="F139" s="22">
        <v>300</v>
      </c>
      <c r="G139" s="20">
        <v>350</v>
      </c>
      <c r="H139" s="59"/>
      <c r="I139" s="426"/>
      <c r="J139" s="22">
        <v>300</v>
      </c>
      <c r="K139" s="22">
        <v>300</v>
      </c>
      <c r="L139" s="22"/>
      <c r="M139" s="20"/>
      <c r="N139" s="20">
        <f t="shared" si="7"/>
        <v>0</v>
      </c>
      <c r="O139" s="374" t="s">
        <v>271</v>
      </c>
      <c r="P139" s="443">
        <f t="shared" ref="P139:P202" si="8">K139-I139</f>
        <v>300</v>
      </c>
    </row>
    <row r="140" spans="1:16" s="179" customFormat="1" x14ac:dyDescent="0.25">
      <c r="A140" s="370"/>
      <c r="B140" s="373"/>
      <c r="C140" s="374" t="s">
        <v>2960</v>
      </c>
      <c r="D140" s="374" t="s">
        <v>2961</v>
      </c>
      <c r="E140" s="22"/>
      <c r="F140" s="22">
        <v>370</v>
      </c>
      <c r="G140" s="20">
        <v>450</v>
      </c>
      <c r="H140" s="59"/>
      <c r="I140" s="426"/>
      <c r="J140" s="22">
        <v>370</v>
      </c>
      <c r="K140" s="22">
        <v>370</v>
      </c>
      <c r="L140" s="22"/>
      <c r="M140" s="20"/>
      <c r="N140" s="20">
        <f t="shared" si="7"/>
        <v>0</v>
      </c>
      <c r="O140" s="374" t="s">
        <v>271</v>
      </c>
      <c r="P140" s="443">
        <f t="shared" si="8"/>
        <v>370</v>
      </c>
    </row>
    <row r="141" spans="1:16" s="179" customFormat="1" ht="31.5" x14ac:dyDescent="0.25">
      <c r="A141" s="370">
        <v>2</v>
      </c>
      <c r="B141" s="374" t="s">
        <v>2962</v>
      </c>
      <c r="C141" s="374" t="s">
        <v>2963</v>
      </c>
      <c r="D141" s="374" t="s">
        <v>2964</v>
      </c>
      <c r="E141" s="22">
        <v>500</v>
      </c>
      <c r="F141" s="22">
        <v>500</v>
      </c>
      <c r="G141" s="22">
        <v>700</v>
      </c>
      <c r="H141" s="58">
        <v>1.6</v>
      </c>
      <c r="I141" s="426">
        <v>800</v>
      </c>
      <c r="J141" s="22">
        <v>500</v>
      </c>
      <c r="K141" s="22">
        <v>500</v>
      </c>
      <c r="L141" s="22"/>
      <c r="M141" s="20">
        <f t="shared" si="6"/>
        <v>-37.5</v>
      </c>
      <c r="N141" s="20">
        <f t="shared" si="7"/>
        <v>0</v>
      </c>
      <c r="O141" s="416" t="s">
        <v>263</v>
      </c>
      <c r="P141" s="443">
        <f t="shared" si="8"/>
        <v>-300</v>
      </c>
    </row>
    <row r="142" spans="1:16" s="179" customFormat="1" x14ac:dyDescent="0.25">
      <c r="A142" s="370"/>
      <c r="B142" s="374"/>
      <c r="C142" s="374" t="s">
        <v>2964</v>
      </c>
      <c r="D142" s="374" t="s">
        <v>2965</v>
      </c>
      <c r="E142" s="22">
        <v>300</v>
      </c>
      <c r="F142" s="22">
        <v>350</v>
      </c>
      <c r="G142" s="22">
        <v>500</v>
      </c>
      <c r="H142" s="58">
        <v>1.1000000000000001</v>
      </c>
      <c r="I142" s="426">
        <v>330</v>
      </c>
      <c r="J142" s="22">
        <v>350</v>
      </c>
      <c r="K142" s="22">
        <v>350</v>
      </c>
      <c r="L142" s="22"/>
      <c r="M142" s="20">
        <f t="shared" si="6"/>
        <v>6.0606060606060606</v>
      </c>
      <c r="N142" s="20">
        <f t="shared" si="7"/>
        <v>0</v>
      </c>
      <c r="O142" s="416" t="s">
        <v>263</v>
      </c>
      <c r="P142" s="443">
        <f t="shared" si="8"/>
        <v>20</v>
      </c>
    </row>
    <row r="143" spans="1:16" s="179" customFormat="1" x14ac:dyDescent="0.25">
      <c r="A143" s="370"/>
      <c r="B143" s="374"/>
      <c r="C143" s="374" t="s">
        <v>2857</v>
      </c>
      <c r="D143" s="374" t="s">
        <v>2966</v>
      </c>
      <c r="E143" s="22">
        <v>90</v>
      </c>
      <c r="F143" s="22">
        <v>250</v>
      </c>
      <c r="G143" s="22">
        <v>400</v>
      </c>
      <c r="H143" s="58">
        <v>2.2999999999999998</v>
      </c>
      <c r="I143" s="426">
        <v>206.99999999999997</v>
      </c>
      <c r="J143" s="22">
        <v>250</v>
      </c>
      <c r="K143" s="49">
        <v>200</v>
      </c>
      <c r="L143" s="22"/>
      <c r="M143" s="20">
        <f t="shared" si="6"/>
        <v>-3.3816425120772813</v>
      </c>
      <c r="N143" s="20">
        <f t="shared" si="7"/>
        <v>-20</v>
      </c>
      <c r="O143" s="416" t="s">
        <v>263</v>
      </c>
      <c r="P143" s="443">
        <f t="shared" si="8"/>
        <v>-6.9999999999999716</v>
      </c>
    </row>
    <row r="144" spans="1:16" s="179" customFormat="1" x14ac:dyDescent="0.25">
      <c r="A144" s="370"/>
      <c r="B144" s="374"/>
      <c r="C144" s="374" t="s">
        <v>2967</v>
      </c>
      <c r="D144" s="374" t="s">
        <v>2968</v>
      </c>
      <c r="E144" s="22">
        <v>90</v>
      </c>
      <c r="F144" s="22">
        <v>250</v>
      </c>
      <c r="G144" s="22">
        <v>400</v>
      </c>
      <c r="H144" s="58">
        <v>3.3</v>
      </c>
      <c r="I144" s="426">
        <v>297</v>
      </c>
      <c r="J144" s="22">
        <v>250</v>
      </c>
      <c r="K144" s="49">
        <v>120</v>
      </c>
      <c r="L144" s="22"/>
      <c r="M144" s="20">
        <f t="shared" si="6"/>
        <v>-59.595959595959592</v>
      </c>
      <c r="N144" s="20">
        <f t="shared" si="7"/>
        <v>-52</v>
      </c>
      <c r="O144" s="416" t="s">
        <v>263</v>
      </c>
      <c r="P144" s="443">
        <f t="shared" si="8"/>
        <v>-177</v>
      </c>
    </row>
    <row r="145" spans="1:16" s="179" customFormat="1" ht="63" x14ac:dyDescent="0.25">
      <c r="A145" s="370">
        <v>3</v>
      </c>
      <c r="B145" s="374" t="s">
        <v>2969</v>
      </c>
      <c r="C145" s="374"/>
      <c r="D145" s="374"/>
      <c r="E145" s="22">
        <v>80</v>
      </c>
      <c r="F145" s="22">
        <v>100</v>
      </c>
      <c r="G145" s="22">
        <v>200</v>
      </c>
      <c r="H145" s="306">
        <v>1.3</v>
      </c>
      <c r="I145" s="426">
        <v>104</v>
      </c>
      <c r="J145" s="22">
        <v>120</v>
      </c>
      <c r="K145" s="49">
        <v>100</v>
      </c>
      <c r="L145" s="22"/>
      <c r="M145" s="20">
        <f t="shared" si="6"/>
        <v>-3.8461538461538463</v>
      </c>
      <c r="N145" s="20">
        <f t="shared" si="7"/>
        <v>-16.666666666666664</v>
      </c>
      <c r="O145" s="416" t="s">
        <v>263</v>
      </c>
      <c r="P145" s="443">
        <f t="shared" si="8"/>
        <v>-4</v>
      </c>
    </row>
    <row r="146" spans="1:16" s="179" customFormat="1" x14ac:dyDescent="0.25">
      <c r="A146" s="380" t="s">
        <v>2970</v>
      </c>
      <c r="B146" s="44" t="s">
        <v>2971</v>
      </c>
      <c r="C146" s="44"/>
      <c r="D146" s="44"/>
      <c r="E146" s="295"/>
      <c r="F146" s="295"/>
      <c r="G146" s="22"/>
      <c r="H146" s="306"/>
      <c r="I146" s="426"/>
      <c r="J146" s="22"/>
      <c r="K146" s="49"/>
      <c r="L146" s="22"/>
      <c r="M146" s="20"/>
      <c r="N146" s="20"/>
      <c r="O146" s="416"/>
      <c r="P146" s="443"/>
    </row>
    <row r="147" spans="1:16" s="179" customFormat="1" ht="31.5" x14ac:dyDescent="0.25">
      <c r="A147" s="370">
        <v>1</v>
      </c>
      <c r="B147" s="374" t="s">
        <v>382</v>
      </c>
      <c r="C147" s="374" t="s">
        <v>2972</v>
      </c>
      <c r="D147" s="374" t="s">
        <v>2973</v>
      </c>
      <c r="E147" s="22">
        <v>530</v>
      </c>
      <c r="F147" s="22">
        <v>500</v>
      </c>
      <c r="G147" s="22">
        <v>750</v>
      </c>
      <c r="H147" s="306">
        <v>1.3</v>
      </c>
      <c r="I147" s="426">
        <v>689</v>
      </c>
      <c r="J147" s="22">
        <v>530</v>
      </c>
      <c r="K147" s="22">
        <v>530</v>
      </c>
      <c r="L147" s="22"/>
      <c r="M147" s="20">
        <f t="shared" si="6"/>
        <v>-23.076923076923077</v>
      </c>
      <c r="N147" s="20">
        <f t="shared" si="7"/>
        <v>0</v>
      </c>
      <c r="O147" s="377" t="s">
        <v>270</v>
      </c>
      <c r="P147" s="443">
        <f t="shared" si="8"/>
        <v>-159</v>
      </c>
    </row>
    <row r="148" spans="1:16" s="179" customFormat="1" x14ac:dyDescent="0.25">
      <c r="A148" s="370"/>
      <c r="B148" s="374"/>
      <c r="C148" s="374" t="s">
        <v>2973</v>
      </c>
      <c r="D148" s="374" t="s">
        <v>2974</v>
      </c>
      <c r="E148" s="22">
        <v>530</v>
      </c>
      <c r="F148" s="22">
        <v>600</v>
      </c>
      <c r="G148" s="22">
        <v>800</v>
      </c>
      <c r="H148" s="306">
        <v>1.3</v>
      </c>
      <c r="I148" s="426">
        <v>689</v>
      </c>
      <c r="J148" s="22">
        <v>600</v>
      </c>
      <c r="K148" s="22">
        <v>600</v>
      </c>
      <c r="L148" s="22"/>
      <c r="M148" s="20">
        <f t="shared" si="6"/>
        <v>-12.917271407837447</v>
      </c>
      <c r="N148" s="20">
        <f t="shared" si="7"/>
        <v>0</v>
      </c>
      <c r="O148" s="377" t="s">
        <v>270</v>
      </c>
      <c r="P148" s="443">
        <f t="shared" si="8"/>
        <v>-89</v>
      </c>
    </row>
    <row r="149" spans="1:16" s="179" customFormat="1" x14ac:dyDescent="0.25">
      <c r="A149" s="370"/>
      <c r="B149" s="374"/>
      <c r="C149" s="374" t="s">
        <v>2974</v>
      </c>
      <c r="D149" s="374" t="s">
        <v>2975</v>
      </c>
      <c r="E149" s="22">
        <v>390</v>
      </c>
      <c r="F149" s="22">
        <v>500</v>
      </c>
      <c r="G149" s="22">
        <v>600</v>
      </c>
      <c r="H149" s="306">
        <v>1.6</v>
      </c>
      <c r="I149" s="426">
        <v>624</v>
      </c>
      <c r="J149" s="22">
        <v>500</v>
      </c>
      <c r="K149" s="22">
        <v>500</v>
      </c>
      <c r="L149" s="22"/>
      <c r="M149" s="20">
        <f t="shared" si="6"/>
        <v>-19.871794871794872</v>
      </c>
      <c r="N149" s="20">
        <f t="shared" si="7"/>
        <v>0</v>
      </c>
      <c r="O149" s="377" t="s">
        <v>270</v>
      </c>
      <c r="P149" s="443">
        <f t="shared" si="8"/>
        <v>-124</v>
      </c>
    </row>
    <row r="150" spans="1:16" s="179" customFormat="1" ht="31.5" x14ac:dyDescent="0.25">
      <c r="A150" s="370"/>
      <c r="B150" s="374"/>
      <c r="C150" s="374" t="s">
        <v>2975</v>
      </c>
      <c r="D150" s="374" t="s">
        <v>2976</v>
      </c>
      <c r="E150" s="22">
        <v>390</v>
      </c>
      <c r="F150" s="22">
        <v>400</v>
      </c>
      <c r="G150" s="22">
        <v>400</v>
      </c>
      <c r="H150" s="306">
        <v>1.6</v>
      </c>
      <c r="I150" s="426">
        <v>624</v>
      </c>
      <c r="J150" s="22">
        <v>400</v>
      </c>
      <c r="K150" s="22">
        <v>400</v>
      </c>
      <c r="L150" s="22"/>
      <c r="M150" s="20">
        <f t="shared" si="6"/>
        <v>-35.897435897435898</v>
      </c>
      <c r="N150" s="20">
        <f t="shared" si="7"/>
        <v>0</v>
      </c>
      <c r="O150" s="377" t="s">
        <v>270</v>
      </c>
      <c r="P150" s="443">
        <f t="shared" si="8"/>
        <v>-224</v>
      </c>
    </row>
    <row r="151" spans="1:16" s="179" customFormat="1" ht="31.5" x14ac:dyDescent="0.25">
      <c r="A151" s="370">
        <v>2</v>
      </c>
      <c r="B151" s="374" t="s">
        <v>2977</v>
      </c>
      <c r="C151" s="374"/>
      <c r="D151" s="374"/>
      <c r="E151" s="22">
        <v>140</v>
      </c>
      <c r="F151" s="22">
        <v>170</v>
      </c>
      <c r="G151" s="22">
        <v>300</v>
      </c>
      <c r="H151" s="306">
        <v>1.4</v>
      </c>
      <c r="I151" s="426">
        <v>196</v>
      </c>
      <c r="J151" s="22">
        <v>180</v>
      </c>
      <c r="K151" s="22">
        <v>180</v>
      </c>
      <c r="L151" s="22"/>
      <c r="M151" s="20">
        <f t="shared" si="6"/>
        <v>-8.1632653061224492</v>
      </c>
      <c r="N151" s="20">
        <f t="shared" si="7"/>
        <v>0</v>
      </c>
      <c r="O151" s="416" t="s">
        <v>263</v>
      </c>
      <c r="P151" s="443">
        <f t="shared" si="8"/>
        <v>-16</v>
      </c>
    </row>
    <row r="152" spans="1:16" s="179" customFormat="1" ht="31.5" x14ac:dyDescent="0.25">
      <c r="A152" s="370">
        <v>3</v>
      </c>
      <c r="B152" s="374" t="s">
        <v>2978</v>
      </c>
      <c r="C152" s="374" t="s">
        <v>2979</v>
      </c>
      <c r="D152" s="374" t="s">
        <v>2980</v>
      </c>
      <c r="E152" s="22">
        <v>170</v>
      </c>
      <c r="F152" s="22">
        <v>210</v>
      </c>
      <c r="G152" s="22">
        <v>300</v>
      </c>
      <c r="H152" s="58">
        <v>1.2</v>
      </c>
      <c r="I152" s="426">
        <v>204</v>
      </c>
      <c r="J152" s="22">
        <v>210</v>
      </c>
      <c r="K152" s="22">
        <v>210</v>
      </c>
      <c r="L152" s="22"/>
      <c r="M152" s="20">
        <f t="shared" si="6"/>
        <v>2.9411764705882351</v>
      </c>
      <c r="N152" s="20">
        <f t="shared" si="7"/>
        <v>0</v>
      </c>
      <c r="O152" s="416" t="s">
        <v>263</v>
      </c>
      <c r="P152" s="443">
        <f t="shared" si="8"/>
        <v>6</v>
      </c>
    </row>
    <row r="153" spans="1:16" s="179" customFormat="1" x14ac:dyDescent="0.25">
      <c r="A153" s="370"/>
      <c r="B153" s="374"/>
      <c r="C153" s="374" t="s">
        <v>2980</v>
      </c>
      <c r="D153" s="374" t="s">
        <v>2981</v>
      </c>
      <c r="E153" s="22">
        <v>150</v>
      </c>
      <c r="F153" s="22">
        <v>150</v>
      </c>
      <c r="G153" s="22">
        <v>250</v>
      </c>
      <c r="H153" s="58">
        <v>1.8</v>
      </c>
      <c r="I153" s="426">
        <v>270</v>
      </c>
      <c r="J153" s="22">
        <v>150</v>
      </c>
      <c r="K153" s="22">
        <v>150</v>
      </c>
      <c r="L153" s="22"/>
      <c r="M153" s="20">
        <f t="shared" si="6"/>
        <v>-44.444444444444443</v>
      </c>
      <c r="N153" s="20">
        <f t="shared" si="7"/>
        <v>0</v>
      </c>
      <c r="O153" s="377" t="s">
        <v>270</v>
      </c>
      <c r="P153" s="443">
        <f t="shared" si="8"/>
        <v>-120</v>
      </c>
    </row>
    <row r="154" spans="1:16" s="179" customFormat="1" x14ac:dyDescent="0.25">
      <c r="A154" s="370"/>
      <c r="B154" s="374"/>
      <c r="C154" s="374" t="s">
        <v>1943</v>
      </c>
      <c r="D154" s="374" t="s">
        <v>2982</v>
      </c>
      <c r="E154" s="22">
        <v>150</v>
      </c>
      <c r="F154" s="22">
        <v>150</v>
      </c>
      <c r="G154" s="22">
        <v>250</v>
      </c>
      <c r="H154" s="58">
        <v>2.4</v>
      </c>
      <c r="I154" s="426">
        <v>360</v>
      </c>
      <c r="J154" s="22">
        <v>150</v>
      </c>
      <c r="K154" s="22">
        <v>150</v>
      </c>
      <c r="L154" s="22"/>
      <c r="M154" s="20">
        <f t="shared" si="6"/>
        <v>-58.333333333333336</v>
      </c>
      <c r="N154" s="20">
        <f t="shared" si="7"/>
        <v>0</v>
      </c>
      <c r="O154" s="416" t="s">
        <v>263</v>
      </c>
      <c r="P154" s="443">
        <f t="shared" si="8"/>
        <v>-210</v>
      </c>
    </row>
    <row r="155" spans="1:16" s="179" customFormat="1" ht="55.9" customHeight="1" x14ac:dyDescent="0.25">
      <c r="A155" s="370">
        <v>4</v>
      </c>
      <c r="B155" s="374" t="s">
        <v>2983</v>
      </c>
      <c r="C155" s="374" t="s">
        <v>2975</v>
      </c>
      <c r="D155" s="374" t="s">
        <v>2984</v>
      </c>
      <c r="E155" s="22"/>
      <c r="F155" s="22">
        <v>150</v>
      </c>
      <c r="G155" s="22">
        <v>200</v>
      </c>
      <c r="H155" s="306"/>
      <c r="I155" s="426"/>
      <c r="J155" s="22">
        <v>150</v>
      </c>
      <c r="K155" s="22">
        <v>150</v>
      </c>
      <c r="L155" s="22"/>
      <c r="M155" s="20"/>
      <c r="N155" s="20">
        <f t="shared" si="7"/>
        <v>0</v>
      </c>
      <c r="O155" s="374" t="s">
        <v>271</v>
      </c>
      <c r="P155" s="443">
        <f t="shared" si="8"/>
        <v>150</v>
      </c>
    </row>
    <row r="156" spans="1:16" s="179" customFormat="1" x14ac:dyDescent="0.25">
      <c r="A156" s="370"/>
      <c r="B156" s="374"/>
      <c r="C156" s="374" t="s">
        <v>2984</v>
      </c>
      <c r="D156" s="374" t="s">
        <v>2985</v>
      </c>
      <c r="E156" s="22"/>
      <c r="F156" s="22">
        <v>120</v>
      </c>
      <c r="G156" s="22">
        <v>150</v>
      </c>
      <c r="H156" s="306"/>
      <c r="I156" s="426"/>
      <c r="J156" s="22">
        <v>120</v>
      </c>
      <c r="K156" s="22">
        <v>120</v>
      </c>
      <c r="L156" s="22"/>
      <c r="M156" s="20"/>
      <c r="N156" s="20">
        <f t="shared" si="7"/>
        <v>0</v>
      </c>
      <c r="O156" s="374" t="s">
        <v>271</v>
      </c>
      <c r="P156" s="443">
        <f t="shared" si="8"/>
        <v>120</v>
      </c>
    </row>
    <row r="157" spans="1:16" s="179" customFormat="1" ht="38.450000000000003" customHeight="1" x14ac:dyDescent="0.25">
      <c r="A157" s="370">
        <v>5</v>
      </c>
      <c r="B157" s="374" t="s">
        <v>2986</v>
      </c>
      <c r="C157" s="374"/>
      <c r="D157" s="374"/>
      <c r="E157" s="22">
        <v>100</v>
      </c>
      <c r="F157" s="22">
        <v>100</v>
      </c>
      <c r="G157" s="22">
        <v>100</v>
      </c>
      <c r="H157" s="306">
        <v>1.7</v>
      </c>
      <c r="I157" s="426">
        <v>170</v>
      </c>
      <c r="J157" s="22">
        <v>100</v>
      </c>
      <c r="K157" s="22">
        <v>100</v>
      </c>
      <c r="L157" s="22"/>
      <c r="M157" s="20">
        <f t="shared" si="6"/>
        <v>-41.17647058823529</v>
      </c>
      <c r="N157" s="20">
        <f t="shared" si="7"/>
        <v>0</v>
      </c>
      <c r="O157" s="431" t="s">
        <v>263</v>
      </c>
      <c r="P157" s="443">
        <f t="shared" si="8"/>
        <v>-70</v>
      </c>
    </row>
    <row r="158" spans="1:16" s="432" customFormat="1" x14ac:dyDescent="0.25">
      <c r="A158" s="370">
        <v>6</v>
      </c>
      <c r="B158" s="374" t="s">
        <v>45</v>
      </c>
      <c r="C158" s="374"/>
      <c r="D158" s="374"/>
      <c r="E158" s="22">
        <v>100</v>
      </c>
      <c r="F158" s="22">
        <v>100</v>
      </c>
      <c r="G158" s="22">
        <v>120</v>
      </c>
      <c r="H158" s="306">
        <v>2</v>
      </c>
      <c r="I158" s="426">
        <v>200</v>
      </c>
      <c r="J158" s="22">
        <v>100</v>
      </c>
      <c r="K158" s="22">
        <v>100</v>
      </c>
      <c r="L158" s="22"/>
      <c r="M158" s="20">
        <f t="shared" si="6"/>
        <v>-50</v>
      </c>
      <c r="N158" s="20">
        <f t="shared" si="7"/>
        <v>0</v>
      </c>
      <c r="O158" s="416" t="s">
        <v>263</v>
      </c>
      <c r="P158" s="443">
        <f t="shared" si="8"/>
        <v>-100</v>
      </c>
    </row>
    <row r="159" spans="1:16" s="179" customFormat="1" x14ac:dyDescent="0.25">
      <c r="A159" s="380" t="s">
        <v>2987</v>
      </c>
      <c r="B159" s="44" t="s">
        <v>2988</v>
      </c>
      <c r="C159" s="44"/>
      <c r="D159" s="44"/>
      <c r="E159" s="33"/>
      <c r="F159" s="430"/>
      <c r="G159" s="22"/>
      <c r="H159" s="20"/>
      <c r="I159" s="20"/>
      <c r="J159" s="22"/>
      <c r="K159" s="22"/>
      <c r="L159" s="22"/>
      <c r="M159" s="20"/>
      <c r="N159" s="20"/>
      <c r="O159" s="433"/>
      <c r="P159" s="443"/>
    </row>
    <row r="160" spans="1:16" s="179" customFormat="1" x14ac:dyDescent="0.25">
      <c r="A160" s="370">
        <v>1</v>
      </c>
      <c r="B160" s="374" t="s">
        <v>2989</v>
      </c>
      <c r="C160" s="374" t="s">
        <v>2990</v>
      </c>
      <c r="D160" s="374" t="s">
        <v>2991</v>
      </c>
      <c r="E160" s="47">
        <v>530</v>
      </c>
      <c r="F160" s="434">
        <v>530</v>
      </c>
      <c r="G160" s="22">
        <v>550</v>
      </c>
      <c r="H160" s="58">
        <v>1.3</v>
      </c>
      <c r="I160" s="426">
        <v>689</v>
      </c>
      <c r="J160" s="22">
        <v>530</v>
      </c>
      <c r="K160" s="22">
        <v>530</v>
      </c>
      <c r="L160" s="22"/>
      <c r="M160" s="20">
        <f t="shared" si="6"/>
        <v>-23.076923076923077</v>
      </c>
      <c r="N160" s="20">
        <f t="shared" si="7"/>
        <v>0</v>
      </c>
      <c r="O160" s="57" t="s">
        <v>263</v>
      </c>
      <c r="P160" s="443">
        <f t="shared" si="8"/>
        <v>-159</v>
      </c>
    </row>
    <row r="161" spans="1:16" s="179" customFormat="1" x14ac:dyDescent="0.25">
      <c r="A161" s="370"/>
      <c r="B161" s="374"/>
      <c r="C161" s="374" t="s">
        <v>2991</v>
      </c>
      <c r="D161" s="374" t="s">
        <v>2992</v>
      </c>
      <c r="E161" s="47">
        <v>530</v>
      </c>
      <c r="F161" s="434">
        <v>700</v>
      </c>
      <c r="G161" s="22">
        <v>1000</v>
      </c>
      <c r="H161" s="58">
        <v>1.2</v>
      </c>
      <c r="I161" s="426">
        <v>636</v>
      </c>
      <c r="J161" s="22">
        <v>700</v>
      </c>
      <c r="K161" s="49">
        <v>600</v>
      </c>
      <c r="L161" s="22"/>
      <c r="M161" s="20">
        <f t="shared" si="6"/>
        <v>-5.6603773584905666</v>
      </c>
      <c r="N161" s="20">
        <f t="shared" si="7"/>
        <v>-14.285714285714285</v>
      </c>
      <c r="O161" s="57"/>
      <c r="P161" s="443">
        <f t="shared" si="8"/>
        <v>-36</v>
      </c>
    </row>
    <row r="162" spans="1:16" s="179" customFormat="1" x14ac:dyDescent="0.25">
      <c r="A162" s="370"/>
      <c r="B162" s="374"/>
      <c r="C162" s="374" t="s">
        <v>2992</v>
      </c>
      <c r="D162" s="374" t="s">
        <v>2993</v>
      </c>
      <c r="E162" s="47">
        <v>930</v>
      </c>
      <c r="F162" s="434">
        <v>1300</v>
      </c>
      <c r="G162" s="22">
        <v>1900</v>
      </c>
      <c r="H162" s="58">
        <v>1.6</v>
      </c>
      <c r="I162" s="426">
        <v>1488</v>
      </c>
      <c r="J162" s="22">
        <v>1300</v>
      </c>
      <c r="K162" s="49">
        <v>1000</v>
      </c>
      <c r="L162" s="22"/>
      <c r="M162" s="20">
        <f t="shared" si="6"/>
        <v>-32.795698924731184</v>
      </c>
      <c r="N162" s="20">
        <f t="shared" si="7"/>
        <v>-23.076923076923077</v>
      </c>
      <c r="O162" s="57"/>
      <c r="P162" s="443">
        <f t="shared" si="8"/>
        <v>-488</v>
      </c>
    </row>
    <row r="163" spans="1:16" s="179" customFormat="1" x14ac:dyDescent="0.25">
      <c r="A163" s="370"/>
      <c r="B163" s="374"/>
      <c r="C163" s="374" t="s">
        <v>2993</v>
      </c>
      <c r="D163" s="374" t="s">
        <v>2994</v>
      </c>
      <c r="E163" s="47">
        <v>530</v>
      </c>
      <c r="F163" s="434">
        <v>980</v>
      </c>
      <c r="G163" s="22">
        <v>1400</v>
      </c>
      <c r="H163" s="58">
        <v>1.3</v>
      </c>
      <c r="I163" s="426">
        <v>689</v>
      </c>
      <c r="J163" s="22">
        <v>980</v>
      </c>
      <c r="K163" s="49">
        <v>600</v>
      </c>
      <c r="L163" s="22"/>
      <c r="M163" s="20">
        <f t="shared" si="6"/>
        <v>-12.917271407837447</v>
      </c>
      <c r="N163" s="20">
        <f t="shared" si="7"/>
        <v>-38.775510204081634</v>
      </c>
      <c r="O163" s="57"/>
      <c r="P163" s="443">
        <f t="shared" si="8"/>
        <v>-89</v>
      </c>
    </row>
    <row r="164" spans="1:16" s="179" customFormat="1" ht="31.5" x14ac:dyDescent="0.25">
      <c r="A164" s="370">
        <v>2</v>
      </c>
      <c r="B164" s="374" t="s">
        <v>2995</v>
      </c>
      <c r="C164" s="374" t="s">
        <v>2996</v>
      </c>
      <c r="D164" s="374" t="s">
        <v>2997</v>
      </c>
      <c r="E164" s="47">
        <v>290</v>
      </c>
      <c r="F164" s="434">
        <v>290</v>
      </c>
      <c r="G164" s="22">
        <v>400</v>
      </c>
      <c r="H164" s="58">
        <v>1.9</v>
      </c>
      <c r="I164" s="426">
        <v>551</v>
      </c>
      <c r="J164" s="22">
        <v>290</v>
      </c>
      <c r="K164" s="22">
        <v>290</v>
      </c>
      <c r="L164" s="22"/>
      <c r="M164" s="20">
        <f t="shared" si="6"/>
        <v>-47.368421052631575</v>
      </c>
      <c r="N164" s="20">
        <f t="shared" si="7"/>
        <v>0</v>
      </c>
      <c r="O164" s="57"/>
      <c r="P164" s="443">
        <f t="shared" si="8"/>
        <v>-261</v>
      </c>
    </row>
    <row r="165" spans="1:16" s="179" customFormat="1" x14ac:dyDescent="0.25">
      <c r="A165" s="370"/>
      <c r="B165" s="374"/>
      <c r="C165" s="374" t="s">
        <v>2997</v>
      </c>
      <c r="D165" s="374" t="s">
        <v>2998</v>
      </c>
      <c r="E165" s="47">
        <v>110</v>
      </c>
      <c r="F165" s="434">
        <v>140</v>
      </c>
      <c r="G165" s="22">
        <v>200</v>
      </c>
      <c r="H165" s="58">
        <v>2.2000000000000002</v>
      </c>
      <c r="I165" s="426">
        <v>242.00000000000003</v>
      </c>
      <c r="J165" s="22">
        <v>140</v>
      </c>
      <c r="K165" s="22">
        <v>140</v>
      </c>
      <c r="L165" s="22"/>
      <c r="M165" s="20">
        <f t="shared" si="6"/>
        <v>-42.148760330578519</v>
      </c>
      <c r="N165" s="20">
        <f t="shared" si="7"/>
        <v>0</v>
      </c>
      <c r="O165" s="57"/>
      <c r="P165" s="443">
        <f t="shared" si="8"/>
        <v>-102.00000000000003</v>
      </c>
    </row>
    <row r="166" spans="1:16" s="179" customFormat="1" x14ac:dyDescent="0.25">
      <c r="A166" s="370">
        <v>3</v>
      </c>
      <c r="B166" s="374" t="s">
        <v>45</v>
      </c>
      <c r="C166" s="374"/>
      <c r="D166" s="374"/>
      <c r="E166" s="47">
        <v>100</v>
      </c>
      <c r="F166" s="434">
        <v>100</v>
      </c>
      <c r="G166" s="22">
        <v>150</v>
      </c>
      <c r="H166" s="58">
        <v>2.2000000000000002</v>
      </c>
      <c r="I166" s="426">
        <v>220.00000000000003</v>
      </c>
      <c r="J166" s="22">
        <v>100</v>
      </c>
      <c r="K166" s="22">
        <v>100</v>
      </c>
      <c r="L166" s="22"/>
      <c r="M166" s="20">
        <f t="shared" si="6"/>
        <v>-54.545454545454554</v>
      </c>
      <c r="N166" s="20">
        <f t="shared" si="7"/>
        <v>0</v>
      </c>
      <c r="O166" s="57"/>
      <c r="P166" s="443">
        <f t="shared" si="8"/>
        <v>-120.00000000000003</v>
      </c>
    </row>
    <row r="167" spans="1:16" s="179" customFormat="1" x14ac:dyDescent="0.25">
      <c r="A167" s="380" t="s">
        <v>2999</v>
      </c>
      <c r="B167" s="44" t="s">
        <v>3000</v>
      </c>
      <c r="C167" s="44"/>
      <c r="D167" s="44"/>
      <c r="E167" s="295"/>
      <c r="F167" s="295"/>
      <c r="G167" s="22"/>
      <c r="H167" s="306"/>
      <c r="I167" s="426"/>
      <c r="J167" s="22"/>
      <c r="K167" s="22"/>
      <c r="L167" s="22"/>
      <c r="M167" s="20"/>
      <c r="N167" s="20"/>
      <c r="O167" s="416"/>
      <c r="P167" s="443"/>
    </row>
    <row r="168" spans="1:16" s="179" customFormat="1" ht="18" customHeight="1" x14ac:dyDescent="0.25">
      <c r="A168" s="370">
        <v>1</v>
      </c>
      <c r="B168" s="374" t="s">
        <v>3001</v>
      </c>
      <c r="C168" s="374"/>
      <c r="D168" s="374"/>
      <c r="E168" s="22">
        <v>160</v>
      </c>
      <c r="F168" s="22">
        <v>180</v>
      </c>
      <c r="G168" s="22">
        <v>250</v>
      </c>
      <c r="H168" s="58">
        <v>1.3</v>
      </c>
      <c r="I168" s="426">
        <v>208</v>
      </c>
      <c r="J168" s="22">
        <v>180</v>
      </c>
      <c r="K168" s="22">
        <v>180</v>
      </c>
      <c r="L168" s="22"/>
      <c r="M168" s="20">
        <f t="shared" si="6"/>
        <v>-13.461538461538462</v>
      </c>
      <c r="N168" s="20">
        <f t="shared" si="7"/>
        <v>0</v>
      </c>
      <c r="O168" s="377" t="s">
        <v>270</v>
      </c>
      <c r="P168" s="443">
        <f t="shared" si="8"/>
        <v>-28</v>
      </c>
    </row>
    <row r="169" spans="1:16" s="179" customFormat="1" ht="36" customHeight="1" x14ac:dyDescent="0.25">
      <c r="A169" s="370">
        <v>2</v>
      </c>
      <c r="B169" s="374" t="s">
        <v>3002</v>
      </c>
      <c r="C169" s="374"/>
      <c r="D169" s="374"/>
      <c r="E169" s="22">
        <v>180</v>
      </c>
      <c r="F169" s="22">
        <v>160</v>
      </c>
      <c r="G169" s="22">
        <v>200</v>
      </c>
      <c r="H169" s="58">
        <v>1.8</v>
      </c>
      <c r="I169" s="426">
        <v>324</v>
      </c>
      <c r="J169" s="22">
        <v>180</v>
      </c>
      <c r="K169" s="22">
        <v>180</v>
      </c>
      <c r="L169" s="22"/>
      <c r="M169" s="20">
        <f t="shared" si="6"/>
        <v>-44.444444444444443</v>
      </c>
      <c r="N169" s="20">
        <f t="shared" si="7"/>
        <v>0</v>
      </c>
      <c r="O169" s="416" t="s">
        <v>3003</v>
      </c>
      <c r="P169" s="443">
        <f t="shared" si="8"/>
        <v>-144</v>
      </c>
    </row>
    <row r="170" spans="1:16" s="179" customFormat="1" ht="18" customHeight="1" x14ac:dyDescent="0.25">
      <c r="A170" s="370">
        <v>4</v>
      </c>
      <c r="B170" s="374" t="s">
        <v>3004</v>
      </c>
      <c r="C170" s="374"/>
      <c r="D170" s="374"/>
      <c r="E170" s="22"/>
      <c r="F170" s="22">
        <v>150</v>
      </c>
      <c r="G170" s="22">
        <v>160</v>
      </c>
      <c r="H170" s="435"/>
      <c r="I170" s="426"/>
      <c r="J170" s="22">
        <v>150</v>
      </c>
      <c r="K170" s="22">
        <v>150</v>
      </c>
      <c r="L170" s="22"/>
      <c r="M170" s="20"/>
      <c r="N170" s="20">
        <f t="shared" si="7"/>
        <v>0</v>
      </c>
      <c r="O170" s="416" t="s">
        <v>271</v>
      </c>
      <c r="P170" s="443">
        <f t="shared" si="8"/>
        <v>150</v>
      </c>
    </row>
    <row r="171" spans="1:16" s="179" customFormat="1" ht="31.5" x14ac:dyDescent="0.25">
      <c r="A171" s="370">
        <v>5</v>
      </c>
      <c r="B171" s="374" t="s">
        <v>3005</v>
      </c>
      <c r="C171" s="374"/>
      <c r="D171" s="374" t="s">
        <v>3006</v>
      </c>
      <c r="E171" s="22">
        <v>140</v>
      </c>
      <c r="F171" s="22">
        <v>140</v>
      </c>
      <c r="G171" s="22">
        <v>150</v>
      </c>
      <c r="H171" s="58">
        <v>1.4</v>
      </c>
      <c r="I171" s="426">
        <v>196</v>
      </c>
      <c r="J171" s="22">
        <v>140</v>
      </c>
      <c r="K171" s="22">
        <v>140</v>
      </c>
      <c r="L171" s="22"/>
      <c r="M171" s="20">
        <f t="shared" si="6"/>
        <v>-28.571428571428569</v>
      </c>
      <c r="N171" s="20">
        <f t="shared" si="7"/>
        <v>0</v>
      </c>
      <c r="O171" s="377" t="s">
        <v>270</v>
      </c>
      <c r="P171" s="443">
        <f t="shared" si="8"/>
        <v>-56</v>
      </c>
    </row>
    <row r="172" spans="1:16" s="179" customFormat="1" x14ac:dyDescent="0.25">
      <c r="A172" s="370"/>
      <c r="B172" s="374"/>
      <c r="C172" s="374"/>
      <c r="D172" s="374" t="s">
        <v>3007</v>
      </c>
      <c r="E172" s="22">
        <v>140</v>
      </c>
      <c r="F172" s="22">
        <v>140</v>
      </c>
      <c r="G172" s="22">
        <v>150</v>
      </c>
      <c r="H172" s="58">
        <v>1.4</v>
      </c>
      <c r="I172" s="426">
        <v>196</v>
      </c>
      <c r="J172" s="22">
        <v>140</v>
      </c>
      <c r="K172" s="22">
        <v>140</v>
      </c>
      <c r="L172" s="22"/>
      <c r="M172" s="20">
        <f t="shared" si="6"/>
        <v>-28.571428571428569</v>
      </c>
      <c r="N172" s="20">
        <f t="shared" si="7"/>
        <v>0</v>
      </c>
      <c r="O172" s="416" t="s">
        <v>2863</v>
      </c>
      <c r="P172" s="443">
        <f t="shared" si="8"/>
        <v>-56</v>
      </c>
    </row>
    <row r="173" spans="1:16" s="179" customFormat="1" ht="18" customHeight="1" x14ac:dyDescent="0.25">
      <c r="A173" s="370">
        <v>6</v>
      </c>
      <c r="B173" s="374" t="s">
        <v>3008</v>
      </c>
      <c r="C173" s="374"/>
      <c r="D173" s="374"/>
      <c r="E173" s="22">
        <v>120</v>
      </c>
      <c r="F173" s="22">
        <v>120</v>
      </c>
      <c r="G173" s="22">
        <v>130</v>
      </c>
      <c r="H173" s="58">
        <v>1.6</v>
      </c>
      <c r="I173" s="426">
        <v>192</v>
      </c>
      <c r="J173" s="22">
        <v>120</v>
      </c>
      <c r="K173" s="22">
        <v>120</v>
      </c>
      <c r="L173" s="22"/>
      <c r="M173" s="20">
        <f t="shared" si="6"/>
        <v>-37.5</v>
      </c>
      <c r="N173" s="20">
        <f t="shared" si="7"/>
        <v>0</v>
      </c>
      <c r="O173" s="416"/>
      <c r="P173" s="443">
        <f t="shared" si="8"/>
        <v>-72</v>
      </c>
    </row>
    <row r="174" spans="1:16" s="179" customFormat="1" x14ac:dyDescent="0.25">
      <c r="A174" s="370">
        <v>7</v>
      </c>
      <c r="B174" s="374" t="s">
        <v>45</v>
      </c>
      <c r="C174" s="374"/>
      <c r="D174" s="374"/>
      <c r="E174" s="22">
        <v>90</v>
      </c>
      <c r="F174" s="22">
        <v>90</v>
      </c>
      <c r="G174" s="22">
        <v>100</v>
      </c>
      <c r="H174" s="58">
        <v>2.1</v>
      </c>
      <c r="I174" s="426">
        <v>189</v>
      </c>
      <c r="J174" s="22">
        <v>90</v>
      </c>
      <c r="K174" s="22">
        <v>90</v>
      </c>
      <c r="L174" s="22"/>
      <c r="M174" s="20">
        <f t="shared" si="6"/>
        <v>-52.380952380952387</v>
      </c>
      <c r="N174" s="20">
        <f t="shared" si="7"/>
        <v>0</v>
      </c>
      <c r="O174" s="416"/>
      <c r="P174" s="443">
        <f t="shared" si="8"/>
        <v>-99</v>
      </c>
    </row>
    <row r="175" spans="1:16" s="179" customFormat="1" x14ac:dyDescent="0.25">
      <c r="A175" s="380" t="s">
        <v>3009</v>
      </c>
      <c r="B175" s="44" t="s">
        <v>3010</v>
      </c>
      <c r="C175" s="44"/>
      <c r="D175" s="44"/>
      <c r="E175" s="295"/>
      <c r="F175" s="295"/>
      <c r="G175" s="20"/>
      <c r="H175" s="59"/>
      <c r="I175" s="426"/>
      <c r="J175" s="22"/>
      <c r="K175" s="22"/>
      <c r="L175" s="22"/>
      <c r="M175" s="20"/>
      <c r="N175" s="20"/>
      <c r="O175" s="436"/>
      <c r="P175" s="443"/>
    </row>
    <row r="176" spans="1:16" s="179" customFormat="1" ht="31.5" x14ac:dyDescent="0.25">
      <c r="A176" s="370">
        <v>1</v>
      </c>
      <c r="B176" s="374" t="s">
        <v>3011</v>
      </c>
      <c r="C176" s="374" t="s">
        <v>3012</v>
      </c>
      <c r="D176" s="374" t="s">
        <v>3013</v>
      </c>
      <c r="E176" s="22">
        <v>230</v>
      </c>
      <c r="F176" s="22">
        <v>250</v>
      </c>
      <c r="G176" s="20">
        <v>250</v>
      </c>
      <c r="H176" s="58">
        <v>1.8</v>
      </c>
      <c r="I176" s="426">
        <v>414</v>
      </c>
      <c r="J176" s="22">
        <v>250</v>
      </c>
      <c r="K176" s="22">
        <v>250</v>
      </c>
      <c r="L176" s="22"/>
      <c r="M176" s="20">
        <f t="shared" si="6"/>
        <v>-39.613526570048307</v>
      </c>
      <c r="N176" s="20">
        <f t="shared" si="7"/>
        <v>0</v>
      </c>
      <c r="O176" s="416" t="s">
        <v>263</v>
      </c>
      <c r="P176" s="443">
        <f t="shared" si="8"/>
        <v>-164</v>
      </c>
    </row>
    <row r="177" spans="1:16" s="179" customFormat="1" ht="31.5" x14ac:dyDescent="0.25">
      <c r="A177" s="370"/>
      <c r="B177" s="374"/>
      <c r="C177" s="374" t="s">
        <v>3014</v>
      </c>
      <c r="D177" s="374" t="s">
        <v>3015</v>
      </c>
      <c r="E177" s="22">
        <v>320</v>
      </c>
      <c r="F177" s="196">
        <v>400</v>
      </c>
      <c r="G177" s="20">
        <v>1000</v>
      </c>
      <c r="H177" s="58">
        <v>1.2</v>
      </c>
      <c r="I177" s="426">
        <v>384</v>
      </c>
      <c r="J177" s="22">
        <v>600</v>
      </c>
      <c r="K177" s="49">
        <v>450</v>
      </c>
      <c r="L177" s="22"/>
      <c r="M177" s="20">
        <f t="shared" si="6"/>
        <v>17.1875</v>
      </c>
      <c r="N177" s="20">
        <f t="shared" si="7"/>
        <v>-25</v>
      </c>
      <c r="O177" s="416" t="s">
        <v>263</v>
      </c>
      <c r="P177" s="443">
        <f t="shared" si="8"/>
        <v>66</v>
      </c>
    </row>
    <row r="178" spans="1:16" s="179" customFormat="1" ht="31.5" x14ac:dyDescent="0.25">
      <c r="A178" s="370">
        <v>2</v>
      </c>
      <c r="B178" s="374" t="s">
        <v>3011</v>
      </c>
      <c r="C178" s="374" t="s">
        <v>3015</v>
      </c>
      <c r="D178" s="374" t="s">
        <v>3016</v>
      </c>
      <c r="E178" s="22">
        <v>310</v>
      </c>
      <c r="F178" s="196">
        <v>430</v>
      </c>
      <c r="G178" s="20">
        <v>625</v>
      </c>
      <c r="H178" s="58">
        <v>1.5</v>
      </c>
      <c r="I178" s="426">
        <v>465</v>
      </c>
      <c r="J178" s="22">
        <v>430</v>
      </c>
      <c r="K178" s="49">
        <v>340</v>
      </c>
      <c r="L178" s="22"/>
      <c r="M178" s="20">
        <f t="shared" si="6"/>
        <v>-26.881720430107524</v>
      </c>
      <c r="N178" s="20">
        <f t="shared" si="7"/>
        <v>-20.930232558139537</v>
      </c>
      <c r="O178" s="416" t="s">
        <v>2863</v>
      </c>
      <c r="P178" s="443">
        <f t="shared" si="8"/>
        <v>-125</v>
      </c>
    </row>
    <row r="179" spans="1:16" s="179" customFormat="1" x14ac:dyDescent="0.25">
      <c r="A179" s="370"/>
      <c r="B179" s="374"/>
      <c r="C179" s="374" t="s">
        <v>3016</v>
      </c>
      <c r="D179" s="374" t="s">
        <v>3017</v>
      </c>
      <c r="E179" s="22">
        <v>320</v>
      </c>
      <c r="F179" s="196">
        <v>350</v>
      </c>
      <c r="G179" s="20">
        <v>750</v>
      </c>
      <c r="H179" s="58">
        <v>1.2</v>
      </c>
      <c r="I179" s="426">
        <v>384</v>
      </c>
      <c r="J179" s="22">
        <v>450</v>
      </c>
      <c r="K179" s="49">
        <v>360</v>
      </c>
      <c r="L179" s="22"/>
      <c r="M179" s="20">
        <f t="shared" si="6"/>
        <v>-6.25</v>
      </c>
      <c r="N179" s="20">
        <f t="shared" si="7"/>
        <v>-20</v>
      </c>
      <c r="O179" s="416" t="s">
        <v>270</v>
      </c>
      <c r="P179" s="443">
        <f t="shared" si="8"/>
        <v>-24</v>
      </c>
    </row>
    <row r="180" spans="1:16" s="179" customFormat="1" ht="31.5" x14ac:dyDescent="0.25">
      <c r="A180" s="370"/>
      <c r="B180" s="374"/>
      <c r="C180" s="374" t="s">
        <v>3017</v>
      </c>
      <c r="D180" s="374" t="s">
        <v>3018</v>
      </c>
      <c r="E180" s="22">
        <v>750</v>
      </c>
      <c r="F180" s="196">
        <v>900</v>
      </c>
      <c r="G180" s="20">
        <v>2700</v>
      </c>
      <c r="H180" s="58">
        <v>1</v>
      </c>
      <c r="I180" s="426">
        <v>750</v>
      </c>
      <c r="J180" s="22">
        <v>1620</v>
      </c>
      <c r="K180" s="49">
        <v>1000</v>
      </c>
      <c r="L180" s="22"/>
      <c r="M180" s="20">
        <f t="shared" ref="M180:M212" si="9">(K180-I180)/I180*100</f>
        <v>33.333333333333329</v>
      </c>
      <c r="N180" s="20">
        <f t="shared" ref="N180:N212" si="10">(K180-J180)/J180*100</f>
        <v>-38.271604938271601</v>
      </c>
      <c r="O180" s="416" t="s">
        <v>270</v>
      </c>
      <c r="P180" s="443">
        <f t="shared" si="8"/>
        <v>250</v>
      </c>
    </row>
    <row r="181" spans="1:16" s="179" customFormat="1" ht="31.5" x14ac:dyDescent="0.25">
      <c r="A181" s="370"/>
      <c r="B181" s="374"/>
      <c r="C181" s="374" t="s">
        <v>3018</v>
      </c>
      <c r="D181" s="374" t="s">
        <v>3019</v>
      </c>
      <c r="E181" s="22">
        <v>290</v>
      </c>
      <c r="F181" s="196">
        <v>420</v>
      </c>
      <c r="G181" s="20">
        <v>600</v>
      </c>
      <c r="H181" s="58">
        <v>1.9</v>
      </c>
      <c r="I181" s="426">
        <v>551</v>
      </c>
      <c r="J181" s="22">
        <v>420</v>
      </c>
      <c r="K181" s="49">
        <v>320</v>
      </c>
      <c r="L181" s="22"/>
      <c r="M181" s="20">
        <f t="shared" si="9"/>
        <v>-41.923774954627952</v>
      </c>
      <c r="N181" s="20">
        <f t="shared" si="10"/>
        <v>-23.809523809523807</v>
      </c>
      <c r="O181" s="416" t="s">
        <v>270</v>
      </c>
      <c r="P181" s="443">
        <f t="shared" si="8"/>
        <v>-231</v>
      </c>
    </row>
    <row r="182" spans="1:16" s="179" customFormat="1" x14ac:dyDescent="0.25">
      <c r="A182" s="370">
        <v>3</v>
      </c>
      <c r="B182" s="374" t="s">
        <v>3020</v>
      </c>
      <c r="C182" s="374" t="s">
        <v>3021</v>
      </c>
      <c r="D182" s="374" t="s">
        <v>2944</v>
      </c>
      <c r="E182" s="22">
        <v>200</v>
      </c>
      <c r="F182" s="196">
        <v>300</v>
      </c>
      <c r="G182" s="20">
        <v>400</v>
      </c>
      <c r="H182" s="58">
        <v>2.7</v>
      </c>
      <c r="I182" s="426">
        <v>540</v>
      </c>
      <c r="J182" s="22">
        <v>300</v>
      </c>
      <c r="K182" s="49">
        <v>220</v>
      </c>
      <c r="L182" s="22"/>
      <c r="M182" s="20">
        <f t="shared" si="9"/>
        <v>-59.259259259259252</v>
      </c>
      <c r="N182" s="20">
        <f t="shared" si="10"/>
        <v>-26.666666666666668</v>
      </c>
      <c r="O182" s="416" t="s">
        <v>263</v>
      </c>
      <c r="P182" s="443">
        <f t="shared" si="8"/>
        <v>-320</v>
      </c>
    </row>
    <row r="183" spans="1:16" s="179" customFormat="1" x14ac:dyDescent="0.25">
      <c r="A183" s="370">
        <v>4</v>
      </c>
      <c r="B183" s="374" t="s">
        <v>3022</v>
      </c>
      <c r="C183" s="374" t="s">
        <v>3023</v>
      </c>
      <c r="D183" s="374" t="s">
        <v>3024</v>
      </c>
      <c r="E183" s="22">
        <v>190</v>
      </c>
      <c r="F183" s="196">
        <v>350</v>
      </c>
      <c r="G183" s="20">
        <v>600</v>
      </c>
      <c r="H183" s="58">
        <v>2.1</v>
      </c>
      <c r="I183" s="426">
        <v>399</v>
      </c>
      <c r="J183" s="22">
        <v>360</v>
      </c>
      <c r="K183" s="22">
        <v>360</v>
      </c>
      <c r="L183" s="22"/>
      <c r="M183" s="20">
        <f t="shared" si="9"/>
        <v>-9.7744360902255636</v>
      </c>
      <c r="N183" s="20">
        <f t="shared" si="10"/>
        <v>0</v>
      </c>
      <c r="O183" s="416" t="s">
        <v>263</v>
      </c>
      <c r="P183" s="443">
        <f t="shared" si="8"/>
        <v>-39</v>
      </c>
    </row>
    <row r="184" spans="1:16" s="179" customFormat="1" x14ac:dyDescent="0.25">
      <c r="A184" s="370">
        <v>5</v>
      </c>
      <c r="B184" s="374" t="s">
        <v>3025</v>
      </c>
      <c r="C184" s="374" t="s">
        <v>3026</v>
      </c>
      <c r="D184" s="374" t="s">
        <v>3027</v>
      </c>
      <c r="E184" s="22">
        <v>160</v>
      </c>
      <c r="F184" s="196">
        <v>350</v>
      </c>
      <c r="G184" s="20">
        <v>875</v>
      </c>
      <c r="H184" s="58">
        <v>2.6</v>
      </c>
      <c r="I184" s="426">
        <v>416</v>
      </c>
      <c r="J184" s="22">
        <v>530</v>
      </c>
      <c r="K184" s="22">
        <v>530</v>
      </c>
      <c r="L184" s="22"/>
      <c r="M184" s="20">
        <f t="shared" si="9"/>
        <v>27.403846153846157</v>
      </c>
      <c r="N184" s="20">
        <f t="shared" si="10"/>
        <v>0</v>
      </c>
      <c r="O184" s="416" t="s">
        <v>263</v>
      </c>
      <c r="P184" s="443">
        <f t="shared" si="8"/>
        <v>114</v>
      </c>
    </row>
    <row r="185" spans="1:16" s="179" customFormat="1" ht="18" customHeight="1" x14ac:dyDescent="0.25">
      <c r="A185" s="370">
        <v>6</v>
      </c>
      <c r="B185" s="374" t="s">
        <v>3028</v>
      </c>
      <c r="C185" s="374" t="s">
        <v>3029</v>
      </c>
      <c r="D185" s="374" t="s">
        <v>3030</v>
      </c>
      <c r="E185" s="22">
        <v>600</v>
      </c>
      <c r="F185" s="196">
        <v>1500</v>
      </c>
      <c r="G185" s="20">
        <v>1500</v>
      </c>
      <c r="H185" s="59">
        <v>1</v>
      </c>
      <c r="I185" s="426">
        <v>600</v>
      </c>
      <c r="J185" s="22">
        <v>1500</v>
      </c>
      <c r="K185" s="49">
        <v>800</v>
      </c>
      <c r="L185" s="22"/>
      <c r="M185" s="20">
        <f t="shared" si="9"/>
        <v>33.333333333333329</v>
      </c>
      <c r="N185" s="20">
        <f t="shared" si="10"/>
        <v>-46.666666666666664</v>
      </c>
      <c r="O185" s="416" t="s">
        <v>263</v>
      </c>
      <c r="P185" s="443">
        <f t="shared" si="8"/>
        <v>200</v>
      </c>
    </row>
    <row r="186" spans="1:16" s="179" customFormat="1" x14ac:dyDescent="0.25">
      <c r="A186" s="370"/>
      <c r="B186" s="374"/>
      <c r="C186" s="374" t="s">
        <v>3031</v>
      </c>
      <c r="D186" s="374"/>
      <c r="E186" s="22">
        <v>500</v>
      </c>
      <c r="F186" s="196">
        <v>600</v>
      </c>
      <c r="G186" s="196">
        <v>600</v>
      </c>
      <c r="H186" s="306">
        <v>1.2</v>
      </c>
      <c r="I186" s="426">
        <v>600</v>
      </c>
      <c r="J186" s="22">
        <v>600</v>
      </c>
      <c r="K186" s="22">
        <v>600</v>
      </c>
      <c r="L186" s="22"/>
      <c r="M186" s="20">
        <f t="shared" si="9"/>
        <v>0</v>
      </c>
      <c r="N186" s="20">
        <f t="shared" si="10"/>
        <v>0</v>
      </c>
      <c r="O186" s="416" t="s">
        <v>263</v>
      </c>
      <c r="P186" s="443">
        <f t="shared" si="8"/>
        <v>0</v>
      </c>
    </row>
    <row r="187" spans="1:16" s="179" customFormat="1" x14ac:dyDescent="0.25">
      <c r="A187" s="370"/>
      <c r="B187" s="374"/>
      <c r="C187" s="374" t="s">
        <v>3032</v>
      </c>
      <c r="D187" s="374"/>
      <c r="E187" s="22">
        <v>110</v>
      </c>
      <c r="F187" s="196">
        <v>250</v>
      </c>
      <c r="G187" s="22">
        <v>250</v>
      </c>
      <c r="H187" s="306">
        <v>1.2</v>
      </c>
      <c r="I187" s="426">
        <v>132</v>
      </c>
      <c r="J187" s="22">
        <v>250</v>
      </c>
      <c r="K187" s="22">
        <v>250</v>
      </c>
      <c r="L187" s="22"/>
      <c r="M187" s="20">
        <f t="shared" si="9"/>
        <v>89.393939393939391</v>
      </c>
      <c r="N187" s="20">
        <f t="shared" si="10"/>
        <v>0</v>
      </c>
      <c r="O187" s="416" t="s">
        <v>263</v>
      </c>
      <c r="P187" s="443">
        <f t="shared" si="8"/>
        <v>118</v>
      </c>
    </row>
    <row r="188" spans="1:16" s="179" customFormat="1" x14ac:dyDescent="0.25">
      <c r="A188" s="370"/>
      <c r="B188" s="374"/>
      <c r="C188" s="374" t="s">
        <v>3033</v>
      </c>
      <c r="D188" s="374"/>
      <c r="E188" s="22">
        <v>110</v>
      </c>
      <c r="F188" s="196">
        <v>700</v>
      </c>
      <c r="G188" s="22">
        <v>700</v>
      </c>
      <c r="H188" s="306">
        <v>1.2</v>
      </c>
      <c r="I188" s="426">
        <v>132</v>
      </c>
      <c r="J188" s="22">
        <v>700</v>
      </c>
      <c r="K188" s="49">
        <v>600</v>
      </c>
      <c r="L188" s="22"/>
      <c r="M188" s="20">
        <f t="shared" si="9"/>
        <v>354.54545454545456</v>
      </c>
      <c r="N188" s="20">
        <f t="shared" si="10"/>
        <v>-14.285714285714285</v>
      </c>
      <c r="O188" s="416" t="s">
        <v>263</v>
      </c>
      <c r="P188" s="443">
        <f t="shared" si="8"/>
        <v>468</v>
      </c>
    </row>
    <row r="189" spans="1:16" s="179" customFormat="1" x14ac:dyDescent="0.25">
      <c r="A189" s="370"/>
      <c r="B189" s="374"/>
      <c r="C189" s="374" t="s">
        <v>3034</v>
      </c>
      <c r="D189" s="374" t="s">
        <v>3032</v>
      </c>
      <c r="E189" s="22">
        <v>500</v>
      </c>
      <c r="F189" s="196">
        <v>500</v>
      </c>
      <c r="G189" s="22">
        <v>510</v>
      </c>
      <c r="H189" s="306">
        <v>1.2</v>
      </c>
      <c r="I189" s="426">
        <v>600</v>
      </c>
      <c r="J189" s="22">
        <v>500</v>
      </c>
      <c r="K189" s="22">
        <v>500</v>
      </c>
      <c r="L189" s="22"/>
      <c r="M189" s="20">
        <f t="shared" si="9"/>
        <v>-16.666666666666664</v>
      </c>
      <c r="N189" s="20">
        <f t="shared" si="10"/>
        <v>0</v>
      </c>
      <c r="O189" s="416" t="s">
        <v>263</v>
      </c>
      <c r="P189" s="443">
        <f t="shared" si="8"/>
        <v>-100</v>
      </c>
    </row>
    <row r="190" spans="1:16" s="179" customFormat="1" x14ac:dyDescent="0.25">
      <c r="A190" s="370"/>
      <c r="B190" s="374"/>
      <c r="C190" s="374" t="s">
        <v>3032</v>
      </c>
      <c r="D190" s="374" t="s">
        <v>3035</v>
      </c>
      <c r="E190" s="22"/>
      <c r="F190" s="196">
        <v>250</v>
      </c>
      <c r="G190" s="22">
        <v>270</v>
      </c>
      <c r="H190" s="306"/>
      <c r="I190" s="426"/>
      <c r="J190" s="22">
        <v>250</v>
      </c>
      <c r="K190" s="22">
        <v>250</v>
      </c>
      <c r="L190" s="22"/>
      <c r="M190" s="20"/>
      <c r="N190" s="20">
        <f t="shared" si="10"/>
        <v>0</v>
      </c>
      <c r="O190" s="374" t="s">
        <v>271</v>
      </c>
      <c r="P190" s="443">
        <f t="shared" si="8"/>
        <v>250</v>
      </c>
    </row>
    <row r="191" spans="1:16" s="179" customFormat="1" x14ac:dyDescent="0.25">
      <c r="A191" s="370"/>
      <c r="B191" s="374"/>
      <c r="C191" s="374" t="s">
        <v>3036</v>
      </c>
      <c r="D191" s="374"/>
      <c r="E191" s="22"/>
      <c r="F191" s="196">
        <v>600</v>
      </c>
      <c r="G191" s="22">
        <v>600</v>
      </c>
      <c r="H191" s="306"/>
      <c r="I191" s="426"/>
      <c r="J191" s="22">
        <v>600</v>
      </c>
      <c r="K191" s="22">
        <v>600</v>
      </c>
      <c r="L191" s="22"/>
      <c r="M191" s="20"/>
      <c r="N191" s="20">
        <f t="shared" si="10"/>
        <v>0</v>
      </c>
      <c r="O191" s="374" t="s">
        <v>271</v>
      </c>
      <c r="P191" s="443">
        <f t="shared" si="8"/>
        <v>600</v>
      </c>
    </row>
    <row r="192" spans="1:16" s="179" customFormat="1" x14ac:dyDescent="0.25">
      <c r="A192" s="370"/>
      <c r="B192" s="374"/>
      <c r="C192" s="374" t="s">
        <v>3037</v>
      </c>
      <c r="D192" s="374" t="s">
        <v>3032</v>
      </c>
      <c r="E192" s="22">
        <v>110</v>
      </c>
      <c r="F192" s="196">
        <v>250</v>
      </c>
      <c r="G192" s="22">
        <v>250</v>
      </c>
      <c r="H192" s="306">
        <v>1.2</v>
      </c>
      <c r="I192" s="426">
        <v>132</v>
      </c>
      <c r="J192" s="22">
        <v>250</v>
      </c>
      <c r="K192" s="22">
        <v>250</v>
      </c>
      <c r="L192" s="22"/>
      <c r="M192" s="20">
        <f t="shared" si="9"/>
        <v>89.393939393939391</v>
      </c>
      <c r="N192" s="20">
        <f t="shared" si="10"/>
        <v>0</v>
      </c>
      <c r="O192" s="416" t="s">
        <v>263</v>
      </c>
      <c r="P192" s="443">
        <f t="shared" si="8"/>
        <v>118</v>
      </c>
    </row>
    <row r="193" spans="1:16" s="179" customFormat="1" ht="31.5" x14ac:dyDescent="0.25">
      <c r="A193" s="370">
        <v>7</v>
      </c>
      <c r="B193" s="374" t="s">
        <v>3038</v>
      </c>
      <c r="C193" s="374" t="s">
        <v>3039</v>
      </c>
      <c r="D193" s="374" t="s">
        <v>3040</v>
      </c>
      <c r="E193" s="22">
        <v>110</v>
      </c>
      <c r="F193" s="196">
        <v>150</v>
      </c>
      <c r="G193" s="20">
        <v>240</v>
      </c>
      <c r="H193" s="58">
        <v>1.2</v>
      </c>
      <c r="I193" s="426">
        <v>132</v>
      </c>
      <c r="J193" s="22">
        <v>150</v>
      </c>
      <c r="K193" s="22">
        <v>150</v>
      </c>
      <c r="L193" s="22"/>
      <c r="M193" s="20">
        <f t="shared" si="9"/>
        <v>13.636363636363635</v>
      </c>
      <c r="N193" s="20">
        <f t="shared" si="10"/>
        <v>0</v>
      </c>
      <c r="O193" s="416" t="s">
        <v>263</v>
      </c>
      <c r="P193" s="443">
        <f t="shared" si="8"/>
        <v>18</v>
      </c>
    </row>
    <row r="194" spans="1:16" s="179" customFormat="1" x14ac:dyDescent="0.25">
      <c r="A194" s="370"/>
      <c r="B194" s="374"/>
      <c r="C194" s="374" t="s">
        <v>3041</v>
      </c>
      <c r="D194" s="374" t="s">
        <v>3042</v>
      </c>
      <c r="E194" s="22">
        <v>110</v>
      </c>
      <c r="F194" s="196">
        <v>150</v>
      </c>
      <c r="G194" s="20">
        <v>240</v>
      </c>
      <c r="H194" s="58">
        <v>1.2</v>
      </c>
      <c r="I194" s="426">
        <v>132</v>
      </c>
      <c r="J194" s="22">
        <v>150</v>
      </c>
      <c r="K194" s="22">
        <v>150</v>
      </c>
      <c r="L194" s="22"/>
      <c r="M194" s="20">
        <f t="shared" si="9"/>
        <v>13.636363636363635</v>
      </c>
      <c r="N194" s="20">
        <f t="shared" si="10"/>
        <v>0</v>
      </c>
      <c r="O194" s="416" t="s">
        <v>263</v>
      </c>
      <c r="P194" s="443">
        <f t="shared" si="8"/>
        <v>18</v>
      </c>
    </row>
    <row r="195" spans="1:16" s="179" customFormat="1" x14ac:dyDescent="0.25">
      <c r="A195" s="370"/>
      <c r="B195" s="374"/>
      <c r="C195" s="374" t="s">
        <v>3043</v>
      </c>
      <c r="D195" s="374" t="s">
        <v>3044</v>
      </c>
      <c r="E195" s="22">
        <v>110</v>
      </c>
      <c r="F195" s="196">
        <v>150</v>
      </c>
      <c r="G195" s="20">
        <v>250</v>
      </c>
      <c r="H195" s="58">
        <v>1.2</v>
      </c>
      <c r="I195" s="426">
        <v>132</v>
      </c>
      <c r="J195" s="22">
        <v>150</v>
      </c>
      <c r="K195" s="22">
        <v>150</v>
      </c>
      <c r="L195" s="22"/>
      <c r="M195" s="20">
        <f t="shared" si="9"/>
        <v>13.636363636363635</v>
      </c>
      <c r="N195" s="20">
        <f t="shared" si="10"/>
        <v>0</v>
      </c>
      <c r="O195" s="416" t="s">
        <v>263</v>
      </c>
      <c r="P195" s="443">
        <f t="shared" si="8"/>
        <v>18</v>
      </c>
    </row>
    <row r="196" spans="1:16" s="179" customFormat="1" x14ac:dyDescent="0.25">
      <c r="A196" s="370">
        <v>8</v>
      </c>
      <c r="B196" s="374" t="s">
        <v>45</v>
      </c>
      <c r="C196" s="374"/>
      <c r="D196" s="374"/>
      <c r="E196" s="22">
        <v>80</v>
      </c>
      <c r="F196" s="196">
        <v>80</v>
      </c>
      <c r="G196" s="20">
        <v>125</v>
      </c>
      <c r="H196" s="59">
        <v>1.1000000000000001</v>
      </c>
      <c r="I196" s="426">
        <v>88</v>
      </c>
      <c r="J196" s="22">
        <v>80</v>
      </c>
      <c r="K196" s="22">
        <v>80</v>
      </c>
      <c r="L196" s="22"/>
      <c r="M196" s="20">
        <f t="shared" si="9"/>
        <v>-9.0909090909090917</v>
      </c>
      <c r="N196" s="20">
        <f t="shared" si="10"/>
        <v>0</v>
      </c>
      <c r="O196" s="416" t="s">
        <v>263</v>
      </c>
      <c r="P196" s="443">
        <f t="shared" si="8"/>
        <v>-8</v>
      </c>
    </row>
    <row r="197" spans="1:16" s="179" customFormat="1" x14ac:dyDescent="0.25">
      <c r="A197" s="380" t="s">
        <v>3045</v>
      </c>
      <c r="B197" s="44" t="s">
        <v>3046</v>
      </c>
      <c r="C197" s="44"/>
      <c r="D197" s="44"/>
      <c r="E197" s="295"/>
      <c r="F197" s="22"/>
      <c r="G197" s="22"/>
      <c r="H197" s="306"/>
      <c r="I197" s="426"/>
      <c r="J197" s="22"/>
      <c r="K197" s="22"/>
      <c r="L197" s="22"/>
      <c r="M197" s="20"/>
      <c r="N197" s="20"/>
      <c r="O197" s="416"/>
      <c r="P197" s="443"/>
    </row>
    <row r="198" spans="1:16" s="179" customFormat="1" ht="31.5" x14ac:dyDescent="0.25">
      <c r="A198" s="370">
        <v>1</v>
      </c>
      <c r="B198" s="374" t="s">
        <v>3047</v>
      </c>
      <c r="C198" s="374" t="s">
        <v>3048</v>
      </c>
      <c r="D198" s="374" t="s">
        <v>3049</v>
      </c>
      <c r="E198" s="22">
        <v>530</v>
      </c>
      <c r="F198" s="22">
        <v>1300</v>
      </c>
      <c r="G198" s="426">
        <v>1500</v>
      </c>
      <c r="H198" s="427">
        <v>2.7</v>
      </c>
      <c r="I198" s="426">
        <v>1431</v>
      </c>
      <c r="J198" s="22">
        <v>1300</v>
      </c>
      <c r="K198" s="22">
        <v>1300</v>
      </c>
      <c r="L198" s="22"/>
      <c r="M198" s="20">
        <f t="shared" si="9"/>
        <v>-9.1544374563242492</v>
      </c>
      <c r="N198" s="20">
        <f t="shared" si="10"/>
        <v>0</v>
      </c>
      <c r="O198" s="377" t="s">
        <v>270</v>
      </c>
      <c r="P198" s="443">
        <f t="shared" si="8"/>
        <v>-131</v>
      </c>
    </row>
    <row r="199" spans="1:16" s="179" customFormat="1" x14ac:dyDescent="0.25">
      <c r="A199" s="370"/>
      <c r="B199" s="374"/>
      <c r="C199" s="374" t="s">
        <v>3049</v>
      </c>
      <c r="D199" s="374" t="s">
        <v>3050</v>
      </c>
      <c r="E199" s="22">
        <v>360</v>
      </c>
      <c r="F199" s="22">
        <v>600</v>
      </c>
      <c r="G199" s="426">
        <v>800</v>
      </c>
      <c r="H199" s="427">
        <v>2.2000000000000002</v>
      </c>
      <c r="I199" s="426">
        <v>792.00000000000011</v>
      </c>
      <c r="J199" s="22">
        <v>600</v>
      </c>
      <c r="K199" s="22">
        <v>600</v>
      </c>
      <c r="L199" s="22"/>
      <c r="M199" s="20">
        <f t="shared" si="9"/>
        <v>-24.242424242424253</v>
      </c>
      <c r="N199" s="20">
        <f t="shared" si="10"/>
        <v>0</v>
      </c>
      <c r="O199" s="377" t="s">
        <v>270</v>
      </c>
      <c r="P199" s="443">
        <f t="shared" si="8"/>
        <v>-192.00000000000011</v>
      </c>
    </row>
    <row r="200" spans="1:16" s="179" customFormat="1" ht="31.5" x14ac:dyDescent="0.25">
      <c r="A200" s="370">
        <v>2</v>
      </c>
      <c r="B200" s="374" t="s">
        <v>1703</v>
      </c>
      <c r="C200" s="374" t="s">
        <v>3051</v>
      </c>
      <c r="D200" s="374" t="s">
        <v>3052</v>
      </c>
      <c r="E200" s="22">
        <v>400</v>
      </c>
      <c r="F200" s="22">
        <v>1300</v>
      </c>
      <c r="G200" s="426">
        <v>1400</v>
      </c>
      <c r="H200" s="58">
        <v>2.4</v>
      </c>
      <c r="I200" s="426">
        <v>960</v>
      </c>
      <c r="J200" s="22">
        <v>1300</v>
      </c>
      <c r="K200" s="22">
        <v>1300</v>
      </c>
      <c r="L200" s="22"/>
      <c r="M200" s="20">
        <f t="shared" si="9"/>
        <v>35.416666666666671</v>
      </c>
      <c r="N200" s="20">
        <f t="shared" si="10"/>
        <v>0</v>
      </c>
      <c r="O200" s="377" t="s">
        <v>270</v>
      </c>
      <c r="P200" s="443">
        <f t="shared" si="8"/>
        <v>340</v>
      </c>
    </row>
    <row r="201" spans="1:16" s="179" customFormat="1" x14ac:dyDescent="0.25">
      <c r="A201" s="370"/>
      <c r="B201" s="374"/>
      <c r="C201" s="374" t="s">
        <v>3052</v>
      </c>
      <c r="D201" s="374" t="s">
        <v>2897</v>
      </c>
      <c r="E201" s="22">
        <v>300</v>
      </c>
      <c r="F201" s="22">
        <v>750</v>
      </c>
      <c r="G201" s="426">
        <v>600</v>
      </c>
      <c r="H201" s="58">
        <v>2.5</v>
      </c>
      <c r="I201" s="426">
        <v>750</v>
      </c>
      <c r="J201" s="22">
        <v>750</v>
      </c>
      <c r="K201" s="22">
        <v>750</v>
      </c>
      <c r="L201" s="22"/>
      <c r="M201" s="20">
        <f t="shared" si="9"/>
        <v>0</v>
      </c>
      <c r="N201" s="20">
        <f t="shared" si="10"/>
        <v>0</v>
      </c>
      <c r="O201" s="377" t="s">
        <v>270</v>
      </c>
      <c r="P201" s="443">
        <f t="shared" si="8"/>
        <v>0</v>
      </c>
    </row>
    <row r="202" spans="1:16" s="179" customFormat="1" x14ac:dyDescent="0.25">
      <c r="A202" s="370"/>
      <c r="B202" s="374"/>
      <c r="C202" s="374" t="s">
        <v>3053</v>
      </c>
      <c r="D202" s="374" t="s">
        <v>3054</v>
      </c>
      <c r="E202" s="22">
        <v>550</v>
      </c>
      <c r="F202" s="22">
        <v>1000</v>
      </c>
      <c r="G202" s="426">
        <v>1500</v>
      </c>
      <c r="H202" s="58">
        <v>1.8</v>
      </c>
      <c r="I202" s="426">
        <v>990</v>
      </c>
      <c r="J202" s="22">
        <v>1000</v>
      </c>
      <c r="K202" s="22">
        <v>1000</v>
      </c>
      <c r="L202" s="22"/>
      <c r="M202" s="20">
        <f t="shared" si="9"/>
        <v>1.0101010101010102</v>
      </c>
      <c r="N202" s="20">
        <f t="shared" si="10"/>
        <v>0</v>
      </c>
      <c r="O202" s="416" t="s">
        <v>263</v>
      </c>
      <c r="P202" s="443">
        <f t="shared" si="8"/>
        <v>10</v>
      </c>
    </row>
    <row r="203" spans="1:16" s="179" customFormat="1" x14ac:dyDescent="0.25">
      <c r="A203" s="370"/>
      <c r="B203" s="374"/>
      <c r="C203" s="374" t="s">
        <v>3054</v>
      </c>
      <c r="D203" s="374" t="s">
        <v>3055</v>
      </c>
      <c r="E203" s="22">
        <v>300</v>
      </c>
      <c r="F203" s="22">
        <v>750</v>
      </c>
      <c r="G203" s="426">
        <v>800</v>
      </c>
      <c r="H203" s="58">
        <v>2.5</v>
      </c>
      <c r="I203" s="426">
        <v>750</v>
      </c>
      <c r="J203" s="22">
        <v>750</v>
      </c>
      <c r="K203" s="22">
        <v>750</v>
      </c>
      <c r="L203" s="22"/>
      <c r="M203" s="20">
        <f t="shared" si="9"/>
        <v>0</v>
      </c>
      <c r="N203" s="20">
        <f t="shared" si="10"/>
        <v>0</v>
      </c>
      <c r="O203" s="416" t="s">
        <v>263</v>
      </c>
      <c r="P203" s="443">
        <f t="shared" ref="P203:P217" si="11">K203-I203</f>
        <v>0</v>
      </c>
    </row>
    <row r="204" spans="1:16" s="179" customFormat="1" x14ac:dyDescent="0.25">
      <c r="A204" s="370"/>
      <c r="B204" s="374"/>
      <c r="C204" s="374" t="s">
        <v>3055</v>
      </c>
      <c r="D204" s="374" t="s">
        <v>3056</v>
      </c>
      <c r="E204" s="22">
        <v>530</v>
      </c>
      <c r="F204" s="22">
        <v>850</v>
      </c>
      <c r="G204" s="426">
        <v>1200</v>
      </c>
      <c r="H204" s="58">
        <v>1.8</v>
      </c>
      <c r="I204" s="426">
        <v>954</v>
      </c>
      <c r="J204" s="22">
        <v>850</v>
      </c>
      <c r="K204" s="22">
        <v>850</v>
      </c>
      <c r="L204" s="22"/>
      <c r="M204" s="20">
        <f t="shared" si="9"/>
        <v>-10.90146750524109</v>
      </c>
      <c r="N204" s="20">
        <f t="shared" si="10"/>
        <v>0</v>
      </c>
      <c r="O204" s="377" t="s">
        <v>270</v>
      </c>
      <c r="P204" s="443">
        <f t="shared" si="11"/>
        <v>-104</v>
      </c>
    </row>
    <row r="205" spans="1:16" s="179" customFormat="1" x14ac:dyDescent="0.25">
      <c r="A205" s="370"/>
      <c r="B205" s="374"/>
      <c r="C205" s="374" t="s">
        <v>3056</v>
      </c>
      <c r="D205" s="374" t="s">
        <v>3057</v>
      </c>
      <c r="E205" s="22">
        <v>200</v>
      </c>
      <c r="F205" s="22">
        <v>350</v>
      </c>
      <c r="G205" s="426">
        <v>400</v>
      </c>
      <c r="H205" s="58">
        <v>3.2</v>
      </c>
      <c r="I205" s="426">
        <v>640</v>
      </c>
      <c r="J205" s="22">
        <v>350</v>
      </c>
      <c r="K205" s="22">
        <v>350</v>
      </c>
      <c r="L205" s="22"/>
      <c r="M205" s="20">
        <f t="shared" si="9"/>
        <v>-45.3125</v>
      </c>
      <c r="N205" s="20">
        <f t="shared" si="10"/>
        <v>0</v>
      </c>
      <c r="O205" s="377" t="s">
        <v>270</v>
      </c>
      <c r="P205" s="443">
        <f t="shared" si="11"/>
        <v>-290</v>
      </c>
    </row>
    <row r="206" spans="1:16" s="179" customFormat="1" x14ac:dyDescent="0.25">
      <c r="A206" s="370">
        <v>3</v>
      </c>
      <c r="B206" s="374" t="s">
        <v>3058</v>
      </c>
      <c r="C206" s="374" t="s">
        <v>3059</v>
      </c>
      <c r="D206" s="374" t="s">
        <v>3060</v>
      </c>
      <c r="E206" s="22">
        <v>260</v>
      </c>
      <c r="F206" s="22">
        <v>600</v>
      </c>
      <c r="G206" s="426">
        <v>600</v>
      </c>
      <c r="H206" s="306">
        <v>2.4</v>
      </c>
      <c r="I206" s="426">
        <v>624</v>
      </c>
      <c r="J206" s="22">
        <v>600</v>
      </c>
      <c r="K206" s="22">
        <v>600</v>
      </c>
      <c r="L206" s="22"/>
      <c r="M206" s="20">
        <f t="shared" si="9"/>
        <v>-3.8461538461538463</v>
      </c>
      <c r="N206" s="20">
        <f t="shared" si="10"/>
        <v>0</v>
      </c>
      <c r="O206" s="377" t="s">
        <v>270</v>
      </c>
      <c r="P206" s="443">
        <f t="shared" si="11"/>
        <v>-24</v>
      </c>
    </row>
    <row r="207" spans="1:16" s="179" customFormat="1" x14ac:dyDescent="0.25">
      <c r="A207" s="370"/>
      <c r="B207" s="374"/>
      <c r="C207" s="374" t="s">
        <v>3060</v>
      </c>
      <c r="D207" s="374" t="s">
        <v>3061</v>
      </c>
      <c r="E207" s="22">
        <v>120</v>
      </c>
      <c r="F207" s="22">
        <v>350</v>
      </c>
      <c r="G207" s="426">
        <v>350</v>
      </c>
      <c r="H207" s="427">
        <v>1.2</v>
      </c>
      <c r="I207" s="426">
        <v>144</v>
      </c>
      <c r="J207" s="22">
        <v>350</v>
      </c>
      <c r="K207" s="22">
        <v>350</v>
      </c>
      <c r="L207" s="22"/>
      <c r="M207" s="20">
        <f t="shared" si="9"/>
        <v>143.05555555555557</v>
      </c>
      <c r="N207" s="20">
        <f t="shared" si="10"/>
        <v>0</v>
      </c>
      <c r="O207" s="377" t="s">
        <v>270</v>
      </c>
      <c r="P207" s="443">
        <f t="shared" si="11"/>
        <v>206</v>
      </c>
    </row>
    <row r="208" spans="1:16" s="179" customFormat="1" x14ac:dyDescent="0.25">
      <c r="A208" s="370">
        <v>4</v>
      </c>
      <c r="B208" s="374" t="s">
        <v>3062</v>
      </c>
      <c r="C208" s="374" t="s">
        <v>3063</v>
      </c>
      <c r="D208" s="374" t="s">
        <v>3064</v>
      </c>
      <c r="E208" s="22">
        <v>120</v>
      </c>
      <c r="F208" s="22">
        <v>500</v>
      </c>
      <c r="G208" s="426">
        <v>500</v>
      </c>
      <c r="H208" s="427">
        <v>2.1</v>
      </c>
      <c r="I208" s="426">
        <v>252</v>
      </c>
      <c r="J208" s="22">
        <v>500</v>
      </c>
      <c r="K208" s="22">
        <v>500</v>
      </c>
      <c r="L208" s="22"/>
      <c r="M208" s="20">
        <f t="shared" si="9"/>
        <v>98.412698412698404</v>
      </c>
      <c r="N208" s="20">
        <f t="shared" si="10"/>
        <v>0</v>
      </c>
      <c r="O208" s="416" t="s">
        <v>263</v>
      </c>
      <c r="P208" s="443">
        <f t="shared" si="11"/>
        <v>248</v>
      </c>
    </row>
    <row r="209" spans="1:16" s="179" customFormat="1" x14ac:dyDescent="0.25">
      <c r="A209" s="370"/>
      <c r="B209" s="374"/>
      <c r="C209" s="374" t="s">
        <v>3064</v>
      </c>
      <c r="D209" s="374" t="s">
        <v>3065</v>
      </c>
      <c r="E209" s="22"/>
      <c r="F209" s="22">
        <v>350</v>
      </c>
      <c r="G209" s="426">
        <v>350</v>
      </c>
      <c r="H209" s="427"/>
      <c r="I209" s="426"/>
      <c r="J209" s="22">
        <v>350</v>
      </c>
      <c r="K209" s="22">
        <v>350</v>
      </c>
      <c r="L209" s="22"/>
      <c r="M209" s="20"/>
      <c r="N209" s="20">
        <f t="shared" si="10"/>
        <v>0</v>
      </c>
      <c r="O209" s="374" t="s">
        <v>271</v>
      </c>
      <c r="P209" s="443">
        <f t="shared" si="11"/>
        <v>350</v>
      </c>
    </row>
    <row r="210" spans="1:16" s="179" customFormat="1" x14ac:dyDescent="0.25">
      <c r="A210" s="370">
        <v>5</v>
      </c>
      <c r="B210" s="374" t="s">
        <v>3066</v>
      </c>
      <c r="C210" s="374"/>
      <c r="D210" s="374"/>
      <c r="E210" s="22"/>
      <c r="F210" s="22">
        <v>200</v>
      </c>
      <c r="G210" s="426">
        <v>250</v>
      </c>
      <c r="H210" s="427"/>
      <c r="I210" s="426"/>
      <c r="J210" s="22">
        <v>200</v>
      </c>
      <c r="K210" s="22">
        <v>200</v>
      </c>
      <c r="L210" s="22"/>
      <c r="M210" s="20"/>
      <c r="N210" s="20">
        <f t="shared" si="10"/>
        <v>0</v>
      </c>
      <c r="O210" s="374" t="s">
        <v>271</v>
      </c>
      <c r="P210" s="443">
        <f t="shared" si="11"/>
        <v>200</v>
      </c>
    </row>
    <row r="211" spans="1:16" s="179" customFormat="1" x14ac:dyDescent="0.25">
      <c r="A211" s="370">
        <v>6</v>
      </c>
      <c r="B211" s="374" t="s">
        <v>3067</v>
      </c>
      <c r="C211" s="374" t="s">
        <v>3063</v>
      </c>
      <c r="D211" s="374" t="s">
        <v>3068</v>
      </c>
      <c r="E211" s="22"/>
      <c r="F211" s="22">
        <v>350</v>
      </c>
      <c r="G211" s="426">
        <v>400</v>
      </c>
      <c r="H211" s="427"/>
      <c r="I211" s="426"/>
      <c r="J211" s="22">
        <v>350</v>
      </c>
      <c r="K211" s="22">
        <v>350</v>
      </c>
      <c r="L211" s="22"/>
      <c r="M211" s="20"/>
      <c r="N211" s="20">
        <f t="shared" si="10"/>
        <v>0</v>
      </c>
      <c r="O211" s="374" t="s">
        <v>271</v>
      </c>
      <c r="P211" s="443">
        <f t="shared" si="11"/>
        <v>350</v>
      </c>
    </row>
    <row r="212" spans="1:16" s="179" customFormat="1" x14ac:dyDescent="0.25">
      <c r="A212" s="370">
        <v>7</v>
      </c>
      <c r="B212" s="374" t="s">
        <v>45</v>
      </c>
      <c r="C212" s="374"/>
      <c r="D212" s="374"/>
      <c r="E212" s="22">
        <v>80</v>
      </c>
      <c r="F212" s="22">
        <v>120</v>
      </c>
      <c r="G212" s="426">
        <v>120</v>
      </c>
      <c r="H212" s="427">
        <v>1.3</v>
      </c>
      <c r="I212" s="426">
        <v>104</v>
      </c>
      <c r="J212" s="22">
        <v>120</v>
      </c>
      <c r="K212" s="22">
        <v>120</v>
      </c>
      <c r="L212" s="22"/>
      <c r="M212" s="20">
        <f t="shared" si="9"/>
        <v>15.384615384615385</v>
      </c>
      <c r="N212" s="20">
        <f t="shared" si="10"/>
        <v>0</v>
      </c>
      <c r="O212" s="416" t="s">
        <v>263</v>
      </c>
      <c r="P212" s="443">
        <f t="shared" si="11"/>
        <v>16</v>
      </c>
    </row>
    <row r="213" spans="1:16" s="294" customFormat="1" x14ac:dyDescent="0.25">
      <c r="A213" s="380" t="s">
        <v>3069</v>
      </c>
      <c r="B213" s="44" t="s">
        <v>3070</v>
      </c>
      <c r="C213" s="44"/>
      <c r="D213" s="44"/>
      <c r="E213" s="295"/>
      <c r="F213" s="437"/>
      <c r="G213" s="67"/>
      <c r="H213" s="438"/>
      <c r="I213" s="426"/>
      <c r="J213" s="22"/>
      <c r="K213" s="22"/>
      <c r="L213" s="22"/>
      <c r="M213" s="20"/>
      <c r="N213" s="20"/>
      <c r="O213" s="439"/>
      <c r="P213" s="443"/>
    </row>
    <row r="214" spans="1:16" s="179" customFormat="1" x14ac:dyDescent="0.25">
      <c r="A214" s="370">
        <v>1</v>
      </c>
      <c r="B214" s="374" t="s">
        <v>381</v>
      </c>
      <c r="C214" s="374" t="s">
        <v>3071</v>
      </c>
      <c r="D214" s="374" t="s">
        <v>3072</v>
      </c>
      <c r="E214" s="22">
        <v>450</v>
      </c>
      <c r="F214" s="22">
        <v>1000</v>
      </c>
      <c r="G214" s="20">
        <v>1500</v>
      </c>
      <c r="H214" s="59">
        <v>1.5</v>
      </c>
      <c r="I214" s="426">
        <v>675</v>
      </c>
      <c r="J214" s="22">
        <v>1000</v>
      </c>
      <c r="K214" s="49">
        <v>600</v>
      </c>
      <c r="L214" s="22"/>
      <c r="M214" s="20">
        <f t="shared" ref="M214:M217" si="12">(K214-I214)/I214*100</f>
        <v>-11.111111111111111</v>
      </c>
      <c r="N214" s="20">
        <f t="shared" ref="N214:N217" si="13">(K214-J214)/J214*100</f>
        <v>-40</v>
      </c>
      <c r="O214" s="416" t="s">
        <v>263</v>
      </c>
      <c r="P214" s="443">
        <f t="shared" si="11"/>
        <v>-75</v>
      </c>
    </row>
    <row r="215" spans="1:16" s="179" customFormat="1" x14ac:dyDescent="0.25">
      <c r="A215" s="370"/>
      <c r="B215" s="374"/>
      <c r="C215" s="1081" t="s">
        <v>3073</v>
      </c>
      <c r="D215" s="1082"/>
      <c r="E215" s="20"/>
      <c r="F215" s="22">
        <v>500</v>
      </c>
      <c r="G215" s="20">
        <v>750</v>
      </c>
      <c r="H215" s="59"/>
      <c r="I215" s="426"/>
      <c r="J215" s="22">
        <v>500</v>
      </c>
      <c r="K215" s="49">
        <v>400</v>
      </c>
      <c r="L215" s="22"/>
      <c r="M215" s="20"/>
      <c r="N215" s="20">
        <f t="shared" si="13"/>
        <v>-20</v>
      </c>
      <c r="O215" s="374" t="s">
        <v>271</v>
      </c>
      <c r="P215" s="443">
        <f t="shared" si="11"/>
        <v>400</v>
      </c>
    </row>
    <row r="216" spans="1:16" s="179" customFormat="1" ht="18" customHeight="1" x14ac:dyDescent="0.25">
      <c r="A216" s="370">
        <v>2</v>
      </c>
      <c r="B216" s="1010" t="s">
        <v>3074</v>
      </c>
      <c r="C216" s="1012"/>
      <c r="D216" s="1011"/>
      <c r="E216" s="22">
        <v>300</v>
      </c>
      <c r="F216" s="22">
        <v>500</v>
      </c>
      <c r="G216" s="20">
        <v>750</v>
      </c>
      <c r="H216" s="59">
        <v>2.1</v>
      </c>
      <c r="I216" s="426">
        <v>630</v>
      </c>
      <c r="J216" s="22">
        <v>500</v>
      </c>
      <c r="K216" s="49">
        <v>350</v>
      </c>
      <c r="L216" s="22"/>
      <c r="M216" s="20">
        <f t="shared" si="12"/>
        <v>-44.444444444444443</v>
      </c>
      <c r="N216" s="20">
        <f t="shared" si="13"/>
        <v>-30</v>
      </c>
      <c r="O216" s="416" t="s">
        <v>263</v>
      </c>
      <c r="P216" s="443">
        <f t="shared" si="11"/>
        <v>-280</v>
      </c>
    </row>
    <row r="217" spans="1:16" s="179" customFormat="1" x14ac:dyDescent="0.25">
      <c r="A217" s="370">
        <v>3</v>
      </c>
      <c r="B217" s="374" t="s">
        <v>45</v>
      </c>
      <c r="C217" s="374"/>
      <c r="D217" s="374"/>
      <c r="E217" s="22">
        <v>70</v>
      </c>
      <c r="F217" s="22">
        <v>100</v>
      </c>
      <c r="G217" s="20">
        <v>350</v>
      </c>
      <c r="H217" s="59">
        <v>2.1</v>
      </c>
      <c r="I217" s="426">
        <v>147</v>
      </c>
      <c r="J217" s="22">
        <v>210</v>
      </c>
      <c r="K217" s="49">
        <v>120</v>
      </c>
      <c r="L217" s="22"/>
      <c r="M217" s="20">
        <f t="shared" si="12"/>
        <v>-18.367346938775512</v>
      </c>
      <c r="N217" s="20">
        <f t="shared" si="13"/>
        <v>-42.857142857142854</v>
      </c>
      <c r="O217" s="416" t="s">
        <v>263</v>
      </c>
      <c r="P217" s="443">
        <f t="shared" si="11"/>
        <v>-27</v>
      </c>
    </row>
  </sheetData>
  <autoFilter ref="A6:P217"/>
  <mergeCells count="42">
    <mergeCell ref="B67:D67"/>
    <mergeCell ref="B97:D97"/>
    <mergeCell ref="B116:B117"/>
    <mergeCell ref="A116:A117"/>
    <mergeCell ref="B118:D118"/>
    <mergeCell ref="B216:D216"/>
    <mergeCell ref="C215:D215"/>
    <mergeCell ref="A1:O1"/>
    <mergeCell ref="A2:O2"/>
    <mergeCell ref="E3:O3"/>
    <mergeCell ref="A4:A6"/>
    <mergeCell ref="B4:O4"/>
    <mergeCell ref="B5:B6"/>
    <mergeCell ref="C5:D5"/>
    <mergeCell ref="E5:E6"/>
    <mergeCell ref="F5:F6"/>
    <mergeCell ref="G5:G6"/>
    <mergeCell ref="A10:A11"/>
    <mergeCell ref="B10:B11"/>
    <mergeCell ref="N5:N6"/>
    <mergeCell ref="O5:O6"/>
    <mergeCell ref="M5:M6"/>
    <mergeCell ref="A12:A13"/>
    <mergeCell ref="B12:B13"/>
    <mergeCell ref="A17:A18"/>
    <mergeCell ref="B17:B18"/>
    <mergeCell ref="H5:H6"/>
    <mergeCell ref="I5:I6"/>
    <mergeCell ref="J5:J6"/>
    <mergeCell ref="K5:K6"/>
    <mergeCell ref="L5:L6"/>
    <mergeCell ref="A19:A24"/>
    <mergeCell ref="B19:B24"/>
    <mergeCell ref="B47:D47"/>
    <mergeCell ref="B49:D49"/>
    <mergeCell ref="B50:D50"/>
    <mergeCell ref="A28:A29"/>
    <mergeCell ref="B28:B29"/>
    <mergeCell ref="B43:D43"/>
    <mergeCell ref="B44:D44"/>
    <mergeCell ref="B45:D45"/>
    <mergeCell ref="B46:D46"/>
  </mergeCells>
  <conditionalFormatting sqref="E8:F8 J8:L8">
    <cfRule type="containsText" dxfId="54" priority="55" operator="containsText" text="Hủy bỏ">
      <formula>NOT(ISERROR(SEARCH("Hủy bỏ",E8)))</formula>
    </cfRule>
  </conditionalFormatting>
  <conditionalFormatting sqref="E9:E50">
    <cfRule type="containsText" dxfId="53" priority="54" operator="containsText" text="Hủy bỏ">
      <formula>NOT(ISERROR(SEARCH("Hủy bỏ",E9)))</formula>
    </cfRule>
  </conditionalFormatting>
  <conditionalFormatting sqref="F9:F50">
    <cfRule type="containsText" dxfId="52" priority="53" operator="containsText" text="Hủy bỏ">
      <formula>NOT(ISERROR(SEARCH("Hủy bỏ",F9)))</formula>
    </cfRule>
  </conditionalFormatting>
  <conditionalFormatting sqref="J9:L50">
    <cfRule type="containsText" dxfId="51" priority="52" operator="containsText" text="Hủy bỏ">
      <formula>NOT(ISERROR(SEARCH("Hủy bỏ",J9)))</formula>
    </cfRule>
  </conditionalFormatting>
  <conditionalFormatting sqref="E122:F130 E52:F64 F66:F76 E66:E74">
    <cfRule type="containsText" dxfId="50" priority="50" operator="containsText" text="Hủy bỏ">
      <formula>NOT(ISERROR(SEARCH("Hủy bỏ",E52)))</formula>
    </cfRule>
  </conditionalFormatting>
  <conditionalFormatting sqref="O92 O100 O103 O112:O113 O120 O139:O140 O155:O156 O190:O191 O209">
    <cfRule type="containsText" dxfId="49" priority="51" operator="containsText" text="Hủy bỏ">
      <formula>NOT(ISERROR(SEARCH("Hủy bỏ",O92)))</formula>
    </cfRule>
  </conditionalFormatting>
  <conditionalFormatting sqref="E51 F197">
    <cfRule type="containsText" dxfId="48" priority="49" operator="containsText" text="Hủy bỏ">
      <formula>NOT(ISERROR(SEARCH("Hủy bỏ",E51)))</formula>
    </cfRule>
  </conditionalFormatting>
  <conditionalFormatting sqref="E204:E212 E197:E202">
    <cfRule type="containsText" dxfId="47" priority="48" operator="containsText" text="Hủy bỏ">
      <formula>NOT(ISERROR(SEARCH("Hủy bỏ",E197)))</formula>
    </cfRule>
  </conditionalFormatting>
  <conditionalFormatting sqref="E131:E141 E143:E145">
    <cfRule type="containsText" dxfId="46" priority="47" operator="containsText" text="Hủy bỏ">
      <formula>NOT(ISERROR(SEARCH("Hủy bỏ",E131)))</formula>
    </cfRule>
  </conditionalFormatting>
  <conditionalFormatting sqref="E86 E80:E84 E88:E107">
    <cfRule type="containsText" dxfId="45" priority="46" operator="containsText" text="Hủy bỏ">
      <formula>NOT(ISERROR(SEARCH("Hủy bỏ",E80)))</formula>
    </cfRule>
  </conditionalFormatting>
  <conditionalFormatting sqref="E108:E111 E114 E121 E117:E119">
    <cfRule type="containsText" dxfId="44" priority="45" operator="containsText" text="Hủy bỏ">
      <formula>NOT(ISERROR(SEARCH("Hủy bỏ",E108)))</formula>
    </cfRule>
  </conditionalFormatting>
  <conditionalFormatting sqref="E120">
    <cfRule type="containsText" dxfId="43" priority="44" operator="containsText" text="Hủy bỏ">
      <formula>NOT(ISERROR(SEARCH("Hủy bỏ",E120)))</formula>
    </cfRule>
  </conditionalFormatting>
  <conditionalFormatting sqref="E152 E146:E150 E157:E158">
    <cfRule type="containsText" dxfId="42" priority="43" operator="containsText" text="Hủy bỏ">
      <formula>NOT(ISERROR(SEARCH("Hủy bỏ",E146)))</formula>
    </cfRule>
  </conditionalFormatting>
  <conditionalFormatting sqref="E175:E181 E183:E196 E213">
    <cfRule type="containsText" dxfId="41" priority="42" operator="containsText" text="Hủy bỏ">
      <formula>NOT(ISERROR(SEARCH("Hủy bỏ",E175)))</formula>
    </cfRule>
  </conditionalFormatting>
  <conditionalFormatting sqref="E79 E76">
    <cfRule type="containsText" dxfId="40" priority="41" operator="containsText" text="Hủy bỏ">
      <formula>NOT(ISERROR(SEARCH("Hủy bỏ",E76)))</formula>
    </cfRule>
  </conditionalFormatting>
  <conditionalFormatting sqref="E75">
    <cfRule type="containsText" dxfId="39" priority="40" operator="containsText" text="Hủy bỏ">
      <formula>NOT(ISERROR(SEARCH("Hủy bỏ",E75)))</formula>
    </cfRule>
  </conditionalFormatting>
  <conditionalFormatting sqref="E167:E169 E174">
    <cfRule type="containsText" dxfId="38" priority="39" operator="containsText" text="Hủy bỏ">
      <formula>NOT(ISERROR(SEARCH("Hủy bỏ",E167)))</formula>
    </cfRule>
  </conditionalFormatting>
  <conditionalFormatting sqref="E159:E166">
    <cfRule type="containsText" dxfId="37" priority="38" operator="containsText" text="Hủy bỏ">
      <formula>NOT(ISERROR(SEARCH("Hủy bỏ",E159)))</formula>
    </cfRule>
  </conditionalFormatting>
  <conditionalFormatting sqref="F51">
    <cfRule type="containsText" dxfId="36" priority="37" operator="containsText" text="Hủy bỏ">
      <formula>NOT(ISERROR(SEARCH("Hủy bỏ",F51)))</formula>
    </cfRule>
  </conditionalFormatting>
  <conditionalFormatting sqref="F204:F212 F198:F202">
    <cfRule type="containsText" dxfId="35" priority="36" operator="containsText" text="Hủy bỏ">
      <formula>NOT(ISERROR(SEARCH("Hủy bỏ",F198)))</formula>
    </cfRule>
  </conditionalFormatting>
  <conditionalFormatting sqref="F143:F145 F131:F141">
    <cfRule type="containsText" dxfId="34" priority="35" operator="containsText" text="Hủy bỏ">
      <formula>NOT(ISERROR(SEARCH("Hủy bỏ",F131)))</formula>
    </cfRule>
  </conditionalFormatting>
  <conditionalFormatting sqref="F88:F107 F80:F84 F86">
    <cfRule type="containsText" dxfId="33" priority="34" operator="containsText" text="Hủy bỏ">
      <formula>NOT(ISERROR(SEARCH("Hủy bỏ",F80)))</formula>
    </cfRule>
  </conditionalFormatting>
  <conditionalFormatting sqref="F117:F119 F121 F114 F108:F111">
    <cfRule type="containsText" dxfId="32" priority="33" operator="containsText" text="Hủy bỏ">
      <formula>NOT(ISERROR(SEARCH("Hủy bỏ",F108)))</formula>
    </cfRule>
  </conditionalFormatting>
  <conditionalFormatting sqref="F120">
    <cfRule type="containsText" dxfId="31" priority="32" operator="containsText" text="Hủy bỏ">
      <formula>NOT(ISERROR(SEARCH("Hủy bỏ",F120)))</formula>
    </cfRule>
  </conditionalFormatting>
  <conditionalFormatting sqref="F157:F158 F146:F150 F152">
    <cfRule type="containsText" dxfId="30" priority="31" operator="containsText" text="Hủy bỏ">
      <formula>NOT(ISERROR(SEARCH("Hủy bỏ",F146)))</formula>
    </cfRule>
  </conditionalFormatting>
  <conditionalFormatting sqref="F175:F181 F183:F196 F213">
    <cfRule type="containsText" dxfId="29" priority="30" operator="containsText" text="Hủy bỏ">
      <formula>NOT(ISERROR(SEARCH("Hủy bỏ",F175)))</formula>
    </cfRule>
  </conditionalFormatting>
  <conditionalFormatting sqref="F79">
    <cfRule type="containsText" dxfId="28" priority="29" operator="containsText" text="Hủy bỏ">
      <formula>NOT(ISERROR(SEARCH("Hủy bỏ",F79)))</formula>
    </cfRule>
  </conditionalFormatting>
  <conditionalFormatting sqref="F174 F167:F169">
    <cfRule type="containsText" dxfId="27" priority="28" operator="containsText" text="Hủy bỏ">
      <formula>NOT(ISERROR(SEARCH("Hủy bỏ",F167)))</formula>
    </cfRule>
  </conditionalFormatting>
  <conditionalFormatting sqref="F159:F166">
    <cfRule type="containsText" dxfId="26" priority="27" operator="containsText" text="Hủy bỏ">
      <formula>NOT(ISERROR(SEARCH("Hủy bỏ",F159)))</formula>
    </cfRule>
  </conditionalFormatting>
  <conditionalFormatting sqref="O52 O58:O60 O62:O64 O71:O76 O101:O102 O105 O124 O134:O135 O138 O147:O150 O153 O168 O171 O198 O66:O67">
    <cfRule type="containsText" dxfId="25" priority="26" operator="containsText" text="Hủy bỏ">
      <formula>NOT(ISERROR(SEARCH("Hủy bỏ",O52)))</formula>
    </cfRule>
  </conditionalFormatting>
  <conditionalFormatting sqref="O199:O201 O204:O207">
    <cfRule type="containsText" dxfId="24" priority="25" operator="containsText" text="Hủy bỏ">
      <formula>NOT(ISERROR(SEARCH("Hủy bỏ",O199)))</formula>
    </cfRule>
  </conditionalFormatting>
  <conditionalFormatting sqref="O210:O211 O215">
    <cfRule type="containsText" dxfId="23" priority="24" operator="containsText" text="Hủy bỏ">
      <formula>NOT(ISERROR(SEARCH("Hủy bỏ",O210)))</formula>
    </cfRule>
  </conditionalFormatting>
  <conditionalFormatting sqref="G187">
    <cfRule type="containsText" dxfId="22" priority="23" operator="containsText" text="Hủy bỏ">
      <formula>NOT(ISERROR(SEARCH("Hủy bỏ",G187)))</formula>
    </cfRule>
  </conditionalFormatting>
  <conditionalFormatting sqref="G188">
    <cfRule type="containsText" dxfId="21" priority="22" operator="containsText" text="Hủy bỏ">
      <formula>NOT(ISERROR(SEARCH("Hủy bỏ",G188)))</formula>
    </cfRule>
  </conditionalFormatting>
  <conditionalFormatting sqref="G189">
    <cfRule type="containsText" dxfId="20" priority="21" operator="containsText" text="Hủy bỏ">
      <formula>NOT(ISERROR(SEARCH("Hủy bỏ",G189)))</formula>
    </cfRule>
  </conditionalFormatting>
  <conditionalFormatting sqref="G192">
    <cfRule type="containsText" dxfId="19" priority="20" operator="containsText" text="Hủy bỏ">
      <formula>NOT(ISERROR(SEARCH("Hủy bỏ",G192)))</formula>
    </cfRule>
  </conditionalFormatting>
  <conditionalFormatting sqref="G186">
    <cfRule type="containsText" dxfId="18" priority="19" operator="containsText" text="Hủy bỏ">
      <formula>NOT(ISERROR(SEARCH("Hủy bỏ",G186)))</formula>
    </cfRule>
  </conditionalFormatting>
  <conditionalFormatting sqref="H88:H91">
    <cfRule type="containsText" dxfId="17" priority="18" operator="containsText" text="Hủy bỏ">
      <formula>NOT(ISERROR(SEARCH("Hủy bỏ",H88)))</formula>
    </cfRule>
  </conditionalFormatting>
  <conditionalFormatting sqref="H93:H96">
    <cfRule type="containsText" dxfId="16" priority="17" operator="containsText" text="Hủy bỏ">
      <formula>NOT(ISERROR(SEARCH("Hủy bỏ",H93)))</formula>
    </cfRule>
  </conditionalFormatting>
  <conditionalFormatting sqref="H53:H61">
    <cfRule type="containsText" dxfId="15" priority="16" operator="containsText" text="Hủy bỏ">
      <formula>NOT(ISERROR(SEARCH("Hủy bỏ",H53)))</formula>
    </cfRule>
  </conditionalFormatting>
  <conditionalFormatting sqref="H62:H64">
    <cfRule type="containsText" dxfId="14" priority="15" operator="containsText" text="Hủy bỏ">
      <formula>NOT(ISERROR(SEARCH("Hủy bỏ",H62)))</formula>
    </cfRule>
  </conditionalFormatting>
  <conditionalFormatting sqref="H70:H72">
    <cfRule type="containsText" dxfId="13" priority="14" operator="containsText" text="Hủy bỏ">
      <formula>NOT(ISERROR(SEARCH("Hủy bỏ",H70)))</formula>
    </cfRule>
  </conditionalFormatting>
  <conditionalFormatting sqref="H132:H138">
    <cfRule type="containsText" dxfId="12" priority="13" operator="containsText" text="Hủy bỏ">
      <formula>NOT(ISERROR(SEARCH("Hủy bỏ",H132)))</formula>
    </cfRule>
  </conditionalFormatting>
  <conditionalFormatting sqref="H141 H143:H144">
    <cfRule type="containsText" dxfId="11" priority="12" operator="containsText" text="Hủy bỏ">
      <formula>NOT(ISERROR(SEARCH("Hủy bỏ",H141)))</formula>
    </cfRule>
  </conditionalFormatting>
  <conditionalFormatting sqref="H152">
    <cfRule type="containsText" dxfId="10" priority="11" operator="containsText" text="Hủy bỏ">
      <formula>NOT(ISERROR(SEARCH("Hủy bỏ",H152)))</formula>
    </cfRule>
  </conditionalFormatting>
  <conditionalFormatting sqref="H200:H202 H204:H205">
    <cfRule type="containsText" dxfId="9" priority="10" operator="containsText" text="Hủy bỏ">
      <formula>NOT(ISERROR(SEARCH("Hủy bỏ",H200)))</formula>
    </cfRule>
  </conditionalFormatting>
  <conditionalFormatting sqref="H168:H169 H174">
    <cfRule type="containsText" dxfId="8" priority="6" operator="containsText" text="Hủy bỏ">
      <formula>NOT(ISERROR(SEARCH("Hủy bỏ",H168)))</formula>
    </cfRule>
  </conditionalFormatting>
  <conditionalFormatting sqref="H176:H181">
    <cfRule type="containsText" dxfId="7" priority="9" operator="containsText" text="Hủy bỏ">
      <formula>NOT(ISERROR(SEARCH("Hủy bỏ",H176)))</formula>
    </cfRule>
  </conditionalFormatting>
  <conditionalFormatting sqref="H183:H184">
    <cfRule type="containsText" dxfId="6" priority="8" operator="containsText" text="Hủy bỏ">
      <formula>NOT(ISERROR(SEARCH("Hủy bỏ",H183)))</formula>
    </cfRule>
  </conditionalFormatting>
  <conditionalFormatting sqref="H193:H195">
    <cfRule type="containsText" dxfId="5" priority="7" operator="containsText" text="Hủy bỏ">
      <formula>NOT(ISERROR(SEARCH("Hủy bỏ",H193)))</formula>
    </cfRule>
  </conditionalFormatting>
  <conditionalFormatting sqref="H160:H163">
    <cfRule type="containsText" dxfId="4" priority="5" operator="containsText" text="Hủy bỏ">
      <formula>NOT(ISERROR(SEARCH("Hủy bỏ",H160)))</formula>
    </cfRule>
  </conditionalFormatting>
  <conditionalFormatting sqref="H164:H166">
    <cfRule type="containsText" dxfId="3" priority="4" operator="containsText" text="Hủy bỏ">
      <formula>NOT(ISERROR(SEARCH("Hủy bỏ",H164)))</formula>
    </cfRule>
  </conditionalFormatting>
  <conditionalFormatting sqref="E65:F65">
    <cfRule type="containsText" dxfId="2" priority="3" operator="containsText" text="Hủy bỏ">
      <formula>NOT(ISERROR(SEARCH("Hủy bỏ",E65)))</formula>
    </cfRule>
  </conditionalFormatting>
  <conditionalFormatting sqref="H65">
    <cfRule type="containsText" dxfId="1" priority="2" operator="containsText" text="Hủy bỏ">
      <formula>NOT(ISERROR(SEARCH("Hủy bỏ",H65)))</formula>
    </cfRule>
  </conditionalFormatting>
  <conditionalFormatting sqref="O65">
    <cfRule type="containsText" dxfId="0" priority="1" operator="containsText" text="Hủy bỏ">
      <formula>NOT(ISERROR(SEARCH("Hủy bỏ",O65)))</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4"/>
  <sheetViews>
    <sheetView zoomScale="73" zoomScaleNormal="73" workbookViewId="0">
      <selection activeCell="D16" sqref="D16"/>
    </sheetView>
  </sheetViews>
  <sheetFormatPr defaultRowHeight="15" x14ac:dyDescent="0.25"/>
  <cols>
    <col min="1" max="1" width="10.7109375" customWidth="1"/>
    <col min="2" max="2" width="14.85546875" customWidth="1"/>
    <col min="3" max="3" width="28.5703125" customWidth="1"/>
    <col min="4" max="4" width="27.42578125" customWidth="1"/>
    <col min="5" max="5" width="10.28515625" customWidth="1"/>
    <col min="6" max="10" width="10.7109375" hidden="1" customWidth="1"/>
    <col min="11" max="11" width="10.5703125" hidden="1" customWidth="1"/>
    <col min="12" max="14" width="10.7109375" hidden="1" customWidth="1"/>
    <col min="15" max="16" width="10.7109375" customWidth="1"/>
    <col min="17" max="17" width="0.28515625" customWidth="1"/>
    <col min="18" max="18" width="10.7109375" customWidth="1"/>
  </cols>
  <sheetData>
    <row r="1" spans="1:22" ht="27.75" customHeight="1" x14ac:dyDescent="0.3">
      <c r="A1" s="1062" t="s">
        <v>3169</v>
      </c>
      <c r="B1" s="1062"/>
      <c r="C1" s="1062"/>
      <c r="D1" s="1062"/>
      <c r="E1" s="1062"/>
      <c r="F1" s="1062"/>
      <c r="G1" s="1062"/>
      <c r="H1" s="1062"/>
      <c r="I1" s="1062"/>
      <c r="J1" s="1062"/>
      <c r="K1" s="1062"/>
      <c r="L1" s="1062"/>
      <c r="M1" s="1062"/>
      <c r="N1" s="1062"/>
      <c r="O1" s="1062"/>
      <c r="P1" s="1062"/>
      <c r="Q1" s="1062"/>
      <c r="R1" s="618"/>
      <c r="S1" s="618"/>
    </row>
    <row r="2" spans="1:22" ht="15.75" x14ac:dyDescent="0.25">
      <c r="O2" s="650" t="s">
        <v>304</v>
      </c>
      <c r="P2" s="650"/>
      <c r="Q2" s="650"/>
    </row>
    <row r="3" spans="1:22" ht="20.25" customHeight="1" x14ac:dyDescent="0.25">
      <c r="A3" s="939" t="s">
        <v>0</v>
      </c>
      <c r="B3" s="939" t="s">
        <v>306</v>
      </c>
      <c r="C3" s="939"/>
      <c r="D3" s="939"/>
      <c r="E3" s="939"/>
      <c r="F3" s="939"/>
      <c r="G3" s="939"/>
      <c r="H3" s="939"/>
      <c r="I3" s="939"/>
      <c r="J3" s="939"/>
      <c r="K3" s="939"/>
      <c r="L3" s="939"/>
      <c r="M3" s="939"/>
      <c r="N3" s="939"/>
      <c r="O3" s="939"/>
      <c r="P3" s="939"/>
      <c r="Q3" s="939"/>
      <c r="R3" s="939"/>
    </row>
    <row r="4" spans="1:22" ht="18.75" customHeight="1" x14ac:dyDescent="0.25">
      <c r="A4" s="939"/>
      <c r="B4" s="939" t="s">
        <v>1</v>
      </c>
      <c r="C4" s="939" t="s">
        <v>2</v>
      </c>
      <c r="D4" s="939"/>
      <c r="E4" s="940" t="s">
        <v>3181</v>
      </c>
      <c r="F4" s="939" t="s">
        <v>305</v>
      </c>
      <c r="G4" s="950" t="s">
        <v>307</v>
      </c>
      <c r="H4" s="949" t="s">
        <v>361</v>
      </c>
      <c r="I4" s="938" t="s">
        <v>431</v>
      </c>
      <c r="J4" s="938" t="s">
        <v>871</v>
      </c>
      <c r="K4" s="938" t="s">
        <v>3170</v>
      </c>
      <c r="L4" s="938" t="s">
        <v>898</v>
      </c>
      <c r="M4" s="939" t="s">
        <v>362</v>
      </c>
      <c r="N4" s="939" t="s">
        <v>362</v>
      </c>
      <c r="O4" s="939" t="s">
        <v>3179</v>
      </c>
      <c r="P4" s="939" t="s">
        <v>3180</v>
      </c>
      <c r="Q4" s="939" t="s">
        <v>3180</v>
      </c>
      <c r="R4" s="939" t="s">
        <v>3</v>
      </c>
    </row>
    <row r="5" spans="1:22" ht="103.5" customHeight="1" x14ac:dyDescent="0.25">
      <c r="A5" s="939"/>
      <c r="B5" s="939"/>
      <c r="C5" s="609" t="s">
        <v>4</v>
      </c>
      <c r="D5" s="609" t="s">
        <v>5</v>
      </c>
      <c r="E5" s="941"/>
      <c r="F5" s="939"/>
      <c r="G5" s="950"/>
      <c r="H5" s="949"/>
      <c r="I5" s="938"/>
      <c r="J5" s="938"/>
      <c r="K5" s="938"/>
      <c r="L5" s="938"/>
      <c r="M5" s="939"/>
      <c r="N5" s="939"/>
      <c r="O5" s="939"/>
      <c r="P5" s="939"/>
      <c r="Q5" s="939"/>
      <c r="R5" s="939"/>
    </row>
    <row r="6" spans="1:22" ht="21" customHeight="1" x14ac:dyDescent="0.25">
      <c r="A6" s="446">
        <v>1</v>
      </c>
      <c r="B6" s="447">
        <v>2</v>
      </c>
      <c r="C6" s="446">
        <v>3</v>
      </c>
      <c r="D6" s="447">
        <v>4</v>
      </c>
      <c r="E6" s="446">
        <v>5</v>
      </c>
      <c r="F6" s="447">
        <v>6</v>
      </c>
      <c r="G6" s="446"/>
      <c r="H6" s="478">
        <v>6</v>
      </c>
      <c r="I6" s="478">
        <v>6</v>
      </c>
      <c r="J6" s="446">
        <v>7</v>
      </c>
      <c r="K6" s="447">
        <v>6</v>
      </c>
      <c r="L6" s="446">
        <v>9</v>
      </c>
      <c r="M6" s="478" t="s">
        <v>3145</v>
      </c>
      <c r="N6" s="478" t="s">
        <v>3146</v>
      </c>
      <c r="O6" s="478">
        <v>7</v>
      </c>
      <c r="P6" s="478" t="s">
        <v>3164</v>
      </c>
      <c r="Q6" s="478" t="s">
        <v>3165</v>
      </c>
      <c r="R6" s="446">
        <v>10</v>
      </c>
    </row>
    <row r="7" spans="1:22" ht="18.75" x14ac:dyDescent="0.25">
      <c r="A7" s="609" t="s">
        <v>863</v>
      </c>
      <c r="B7" s="926" t="s">
        <v>3157</v>
      </c>
      <c r="C7" s="1102"/>
      <c r="D7" s="927"/>
      <c r="E7" s="100"/>
      <c r="F7" s="164"/>
      <c r="G7" s="251"/>
      <c r="H7" s="456"/>
      <c r="I7" s="456"/>
      <c r="J7" s="456"/>
      <c r="K7" s="456"/>
      <c r="L7" s="456"/>
      <c r="M7" s="456"/>
      <c r="N7" s="456"/>
      <c r="O7" s="456"/>
      <c r="P7" s="456"/>
      <c r="Q7" s="456"/>
      <c r="R7" s="605"/>
    </row>
    <row r="8" spans="1:22" ht="18.75" x14ac:dyDescent="0.25">
      <c r="A8" s="609" t="s">
        <v>6</v>
      </c>
      <c r="B8" s="926" t="s">
        <v>7</v>
      </c>
      <c r="C8" s="927"/>
      <c r="D8" s="480"/>
      <c r="E8" s="100"/>
      <c r="F8" s="164"/>
      <c r="G8" s="251"/>
      <c r="H8" s="456"/>
      <c r="I8" s="456"/>
      <c r="J8" s="456"/>
      <c r="K8" s="456"/>
      <c r="L8" s="456"/>
      <c r="M8" s="456"/>
      <c r="N8" s="456"/>
      <c r="O8" s="456"/>
      <c r="P8" s="456"/>
      <c r="Q8" s="456"/>
      <c r="R8" s="605"/>
    </row>
    <row r="9" spans="1:22" ht="37.5" x14ac:dyDescent="0.25">
      <c r="A9" s="883">
        <v>1</v>
      </c>
      <c r="B9" s="880" t="s">
        <v>8</v>
      </c>
      <c r="C9" s="603" t="s">
        <v>310</v>
      </c>
      <c r="D9" s="603" t="s">
        <v>367</v>
      </c>
      <c r="E9" s="98">
        <v>2300</v>
      </c>
      <c r="F9" s="83">
        <v>7500</v>
      </c>
      <c r="G9" s="251">
        <v>6500</v>
      </c>
      <c r="H9" s="481">
        <v>1.8</v>
      </c>
      <c r="I9" s="98">
        <v>4140</v>
      </c>
      <c r="J9" s="83">
        <v>7500</v>
      </c>
      <c r="K9" s="482">
        <v>4500</v>
      </c>
      <c r="L9" s="482"/>
      <c r="M9" s="98">
        <f>(K9-I9)/I9*100</f>
        <v>8.695652173913043</v>
      </c>
      <c r="N9" s="98">
        <f>(K9-J9)/J9*100</f>
        <v>-40</v>
      </c>
      <c r="O9" s="98">
        <f>E9*1.2</f>
        <v>2760</v>
      </c>
      <c r="P9" s="98">
        <f>(O9-E9)/E9*100</f>
        <v>20</v>
      </c>
      <c r="Q9" s="98">
        <f>(O9-K9)/K9*100</f>
        <v>-38.666666666666664</v>
      </c>
      <c r="R9" s="605" t="s">
        <v>3147</v>
      </c>
      <c r="T9">
        <f>(O9-I9)/I9*100</f>
        <v>-33.333333333333329</v>
      </c>
      <c r="U9">
        <f>E9*1.5</f>
        <v>3450</v>
      </c>
    </row>
    <row r="10" spans="1:22" ht="37.5" x14ac:dyDescent="0.25">
      <c r="A10" s="885"/>
      <c r="B10" s="882"/>
      <c r="C10" s="603" t="s">
        <v>367</v>
      </c>
      <c r="D10" s="603" t="s">
        <v>10</v>
      </c>
      <c r="E10" s="98">
        <v>2400</v>
      </c>
      <c r="F10" s="83">
        <v>6250</v>
      </c>
      <c r="G10" s="251">
        <v>5700</v>
      </c>
      <c r="H10" s="481">
        <v>1.8</v>
      </c>
      <c r="I10" s="98">
        <v>4320</v>
      </c>
      <c r="J10" s="83">
        <v>6250</v>
      </c>
      <c r="K10" s="482">
        <v>4600</v>
      </c>
      <c r="L10" s="482"/>
      <c r="M10" s="98">
        <f t="shared" ref="M10:M73" si="0">(K10-I10)/I10*100</f>
        <v>6.481481481481481</v>
      </c>
      <c r="N10" s="98">
        <f t="shared" ref="N10:N73" si="1">(K10-J10)/J10*100</f>
        <v>-26.400000000000002</v>
      </c>
      <c r="O10" s="98">
        <f t="shared" ref="O10:O50" si="2">E10*1.2</f>
        <v>2880</v>
      </c>
      <c r="P10" s="98">
        <f t="shared" ref="P10:P73" si="3">(O10-E10)/E10*100</f>
        <v>20</v>
      </c>
      <c r="Q10" s="98">
        <f t="shared" ref="Q10:Q73" si="4">(O10-K10)/K10*100</f>
        <v>-37.391304347826086</v>
      </c>
      <c r="R10" s="605" t="s">
        <v>3147</v>
      </c>
      <c r="T10">
        <f t="shared" ref="T10:T73" si="5">(O10-I10)/I10*100</f>
        <v>-33.333333333333329</v>
      </c>
      <c r="U10">
        <f t="shared" ref="U10:U73" si="6">E10*1.5</f>
        <v>3600</v>
      </c>
    </row>
    <row r="11" spans="1:22" ht="37.5" x14ac:dyDescent="0.25">
      <c r="A11" s="606">
        <v>2</v>
      </c>
      <c r="B11" s="605" t="s">
        <v>9</v>
      </c>
      <c r="C11" s="603" t="s">
        <v>10</v>
      </c>
      <c r="D11" s="603" t="s">
        <v>3171</v>
      </c>
      <c r="E11" s="98">
        <v>1500</v>
      </c>
      <c r="F11" s="83">
        <v>5000</v>
      </c>
      <c r="G11" s="251">
        <v>5000</v>
      </c>
      <c r="H11" s="481">
        <v>2</v>
      </c>
      <c r="I11" s="98">
        <v>3000</v>
      </c>
      <c r="J11" s="83">
        <v>5000</v>
      </c>
      <c r="K11" s="482">
        <v>2500</v>
      </c>
      <c r="L11" s="482"/>
      <c r="M11" s="98">
        <f t="shared" si="0"/>
        <v>-16.666666666666664</v>
      </c>
      <c r="N11" s="98">
        <f t="shared" si="1"/>
        <v>-50</v>
      </c>
      <c r="O11" s="98">
        <f t="shared" si="2"/>
        <v>1800</v>
      </c>
      <c r="P11" s="98">
        <f t="shared" si="3"/>
        <v>20</v>
      </c>
      <c r="Q11" s="98">
        <f t="shared" si="4"/>
        <v>-28.000000000000004</v>
      </c>
      <c r="R11" s="605" t="s">
        <v>3147</v>
      </c>
      <c r="T11">
        <f t="shared" si="5"/>
        <v>-40</v>
      </c>
      <c r="U11">
        <f t="shared" si="6"/>
        <v>2250</v>
      </c>
    </row>
    <row r="12" spans="1:22" ht="56.25" x14ac:dyDescent="0.25">
      <c r="A12" s="883">
        <v>3</v>
      </c>
      <c r="B12" s="880" t="s">
        <v>18</v>
      </c>
      <c r="C12" s="603" t="s">
        <v>12</v>
      </c>
      <c r="D12" s="603" t="s">
        <v>312</v>
      </c>
      <c r="E12" s="98">
        <v>2300</v>
      </c>
      <c r="F12" s="83">
        <v>12500</v>
      </c>
      <c r="G12" s="251">
        <v>12500</v>
      </c>
      <c r="H12" s="481">
        <v>3.1</v>
      </c>
      <c r="I12" s="98">
        <v>7130</v>
      </c>
      <c r="J12" s="83">
        <v>12500</v>
      </c>
      <c r="K12" s="482">
        <v>9500</v>
      </c>
      <c r="L12" s="482"/>
      <c r="M12" s="98">
        <f>(K12-I12)/I12*100</f>
        <v>33.239831697054697</v>
      </c>
      <c r="N12" s="98">
        <f t="shared" si="1"/>
        <v>-24</v>
      </c>
      <c r="O12" s="98">
        <f t="shared" si="2"/>
        <v>2760</v>
      </c>
      <c r="P12" s="98">
        <f t="shared" si="3"/>
        <v>20</v>
      </c>
      <c r="Q12" s="98">
        <f t="shared" si="4"/>
        <v>-70.94736842105263</v>
      </c>
      <c r="R12" s="605" t="s">
        <v>3147</v>
      </c>
      <c r="S12" s="647"/>
      <c r="T12" s="647">
        <f t="shared" si="5"/>
        <v>-61.29032258064516</v>
      </c>
      <c r="U12" s="647">
        <f t="shared" si="6"/>
        <v>3450</v>
      </c>
      <c r="V12" s="647"/>
    </row>
    <row r="13" spans="1:22" s="646" customFormat="1" ht="24.75" customHeight="1" x14ac:dyDescent="0.25">
      <c r="A13" s="885"/>
      <c r="B13" s="882"/>
      <c r="C13" s="603" t="s">
        <v>312</v>
      </c>
      <c r="D13" s="603" t="s">
        <v>13</v>
      </c>
      <c r="E13" s="98">
        <v>4000</v>
      </c>
      <c r="F13" s="83">
        <v>20000</v>
      </c>
      <c r="G13" s="251">
        <v>25000</v>
      </c>
      <c r="H13" s="481">
        <v>2.7</v>
      </c>
      <c r="I13" s="98">
        <v>10800</v>
      </c>
      <c r="J13" s="83">
        <v>20000</v>
      </c>
      <c r="K13" s="482">
        <v>12500</v>
      </c>
      <c r="L13" s="482"/>
      <c r="M13" s="98">
        <f t="shared" si="0"/>
        <v>15.74074074074074</v>
      </c>
      <c r="N13" s="98">
        <f t="shared" si="1"/>
        <v>-37.5</v>
      </c>
      <c r="O13" s="649">
        <f>E13*1.5</f>
        <v>6000</v>
      </c>
      <c r="P13" s="98">
        <f t="shared" si="3"/>
        <v>50</v>
      </c>
      <c r="Q13" s="98">
        <f t="shared" si="4"/>
        <v>-52</v>
      </c>
      <c r="R13" s="605" t="s">
        <v>3147</v>
      </c>
      <c r="S13" s="648"/>
      <c r="T13" s="648">
        <f>E13*2</f>
        <v>8000</v>
      </c>
      <c r="U13" s="647">
        <f t="shared" si="6"/>
        <v>6000</v>
      </c>
      <c r="V13" s="648">
        <v>50</v>
      </c>
    </row>
    <row r="14" spans="1:22" ht="37.5" x14ac:dyDescent="0.25">
      <c r="A14" s="883">
        <v>4</v>
      </c>
      <c r="B14" s="883" t="s">
        <v>14</v>
      </c>
      <c r="C14" s="603" t="s">
        <v>15</v>
      </c>
      <c r="D14" s="603" t="s">
        <v>16</v>
      </c>
      <c r="E14" s="98"/>
      <c r="F14" s="83"/>
      <c r="G14" s="251"/>
      <c r="H14" s="481"/>
      <c r="I14" s="98"/>
      <c r="J14" s="83"/>
      <c r="K14" s="83"/>
      <c r="L14" s="83"/>
      <c r="M14" s="98"/>
      <c r="N14" s="98"/>
      <c r="O14" s="98"/>
      <c r="P14" s="98"/>
      <c r="Q14" s="98"/>
      <c r="R14" s="605"/>
      <c r="U14">
        <f t="shared" si="6"/>
        <v>0</v>
      </c>
    </row>
    <row r="15" spans="1:22" ht="37.5" x14ac:dyDescent="0.25">
      <c r="A15" s="884"/>
      <c r="B15" s="884"/>
      <c r="C15" s="603"/>
      <c r="D15" s="603" t="s">
        <v>39</v>
      </c>
      <c r="E15" s="98">
        <v>2000</v>
      </c>
      <c r="F15" s="83">
        <v>6600</v>
      </c>
      <c r="G15" s="251">
        <v>6000</v>
      </c>
      <c r="H15" s="481">
        <v>1.3</v>
      </c>
      <c r="I15" s="98">
        <v>2600</v>
      </c>
      <c r="J15" s="83">
        <v>6600</v>
      </c>
      <c r="K15" s="482">
        <v>3200</v>
      </c>
      <c r="L15" s="482"/>
      <c r="M15" s="98">
        <f t="shared" si="0"/>
        <v>23.076923076923077</v>
      </c>
      <c r="N15" s="98"/>
      <c r="O15" s="98">
        <f t="shared" si="2"/>
        <v>2400</v>
      </c>
      <c r="P15" s="98">
        <f t="shared" si="3"/>
        <v>20</v>
      </c>
      <c r="Q15" s="98">
        <f t="shared" si="4"/>
        <v>-25</v>
      </c>
      <c r="R15" s="605" t="s">
        <v>3147</v>
      </c>
      <c r="T15">
        <f t="shared" si="5"/>
        <v>-7.6923076923076925</v>
      </c>
      <c r="U15">
        <f t="shared" si="6"/>
        <v>3000</v>
      </c>
    </row>
    <row r="16" spans="1:22" ht="37.5" x14ac:dyDescent="0.25">
      <c r="A16" s="885"/>
      <c r="B16" s="885"/>
      <c r="C16" s="603"/>
      <c r="D16" s="603" t="s">
        <v>40</v>
      </c>
      <c r="E16" s="98"/>
      <c r="F16" s="83">
        <v>6600</v>
      </c>
      <c r="G16" s="251">
        <v>6000</v>
      </c>
      <c r="H16" s="481">
        <v>1.3</v>
      </c>
      <c r="I16" s="98">
        <v>2600</v>
      </c>
      <c r="J16" s="83">
        <v>6600</v>
      </c>
      <c r="K16" s="482">
        <v>3100</v>
      </c>
      <c r="L16" s="482"/>
      <c r="M16" s="98">
        <f t="shared" si="0"/>
        <v>19.230769230769234</v>
      </c>
      <c r="N16" s="98"/>
      <c r="O16" s="231">
        <v>2000</v>
      </c>
      <c r="P16" s="98"/>
      <c r="Q16" s="98">
        <f t="shared" si="4"/>
        <v>-35.483870967741936</v>
      </c>
      <c r="R16" s="605" t="s">
        <v>3147</v>
      </c>
      <c r="T16">
        <f t="shared" si="5"/>
        <v>-23.076923076923077</v>
      </c>
      <c r="U16">
        <f t="shared" si="6"/>
        <v>0</v>
      </c>
    </row>
    <row r="17" spans="1:22" ht="37.5" x14ac:dyDescent="0.25">
      <c r="A17" s="883">
        <v>5</v>
      </c>
      <c r="B17" s="883" t="s">
        <v>17</v>
      </c>
      <c r="C17" s="603" t="s">
        <v>18</v>
      </c>
      <c r="D17" s="603" t="s">
        <v>368</v>
      </c>
      <c r="E17" s="98"/>
      <c r="F17" s="83"/>
      <c r="G17" s="251"/>
      <c r="H17" s="481"/>
      <c r="I17" s="98"/>
      <c r="J17" s="83"/>
      <c r="K17" s="482"/>
      <c r="L17" s="482"/>
      <c r="M17" s="98"/>
      <c r="N17" s="98"/>
      <c r="O17" s="98"/>
      <c r="P17" s="98"/>
      <c r="Q17" s="98"/>
      <c r="R17" s="605"/>
      <c r="U17">
        <f t="shared" si="6"/>
        <v>0</v>
      </c>
      <c r="V17">
        <v>50</v>
      </c>
    </row>
    <row r="18" spans="1:22" ht="37.5" x14ac:dyDescent="0.25">
      <c r="A18" s="884"/>
      <c r="B18" s="884"/>
      <c r="C18" s="603"/>
      <c r="D18" s="603" t="s">
        <v>39</v>
      </c>
      <c r="E18" s="98">
        <v>2200</v>
      </c>
      <c r="F18" s="83">
        <v>12500</v>
      </c>
      <c r="G18" s="251">
        <v>12500</v>
      </c>
      <c r="H18" s="481">
        <v>4.5</v>
      </c>
      <c r="I18" s="98">
        <v>9900</v>
      </c>
      <c r="J18" s="83">
        <v>12500</v>
      </c>
      <c r="K18" s="482">
        <v>9900</v>
      </c>
      <c r="L18" s="482"/>
      <c r="M18" s="98">
        <f t="shared" si="0"/>
        <v>0</v>
      </c>
      <c r="N18" s="98"/>
      <c r="O18" s="649">
        <f>E18*1.5</f>
        <v>3300</v>
      </c>
      <c r="P18" s="98">
        <f t="shared" si="3"/>
        <v>50</v>
      </c>
      <c r="Q18" s="98">
        <f t="shared" si="4"/>
        <v>-66.666666666666657</v>
      </c>
      <c r="R18" s="605" t="s">
        <v>3147</v>
      </c>
      <c r="S18" s="647"/>
      <c r="T18" s="647">
        <f t="shared" si="5"/>
        <v>-66.666666666666657</v>
      </c>
      <c r="U18" s="647">
        <f t="shared" si="6"/>
        <v>3300</v>
      </c>
      <c r="V18" s="647"/>
    </row>
    <row r="19" spans="1:22" ht="37.5" x14ac:dyDescent="0.25">
      <c r="A19" s="884"/>
      <c r="B19" s="884"/>
      <c r="C19" s="603"/>
      <c r="D19" s="603" t="s">
        <v>40</v>
      </c>
      <c r="E19" s="98"/>
      <c r="F19" s="83">
        <v>12500</v>
      </c>
      <c r="G19" s="251">
        <v>12500</v>
      </c>
      <c r="H19" s="481">
        <v>4.5</v>
      </c>
      <c r="I19" s="98">
        <v>9900</v>
      </c>
      <c r="J19" s="83">
        <v>12500</v>
      </c>
      <c r="K19" s="482">
        <v>9800</v>
      </c>
      <c r="L19" s="482"/>
      <c r="M19" s="98">
        <f t="shared" si="0"/>
        <v>-1.0101010101010102</v>
      </c>
      <c r="N19" s="98"/>
      <c r="O19" s="649">
        <v>2800</v>
      </c>
      <c r="P19" s="98"/>
      <c r="Q19" s="98">
        <f t="shared" si="4"/>
        <v>-71.428571428571431</v>
      </c>
      <c r="R19" s="605" t="s">
        <v>3147</v>
      </c>
      <c r="S19" s="647"/>
      <c r="T19" s="647">
        <f t="shared" si="5"/>
        <v>-71.717171717171709</v>
      </c>
      <c r="U19" s="647">
        <f t="shared" si="6"/>
        <v>0</v>
      </c>
      <c r="V19" s="647"/>
    </row>
    <row r="20" spans="1:22" ht="37.5" x14ac:dyDescent="0.25">
      <c r="A20" s="885"/>
      <c r="B20" s="885"/>
      <c r="C20" s="603" t="s">
        <v>368</v>
      </c>
      <c r="D20" s="603" t="s">
        <v>19</v>
      </c>
      <c r="E20" s="98">
        <v>1800</v>
      </c>
      <c r="F20" s="83">
        <v>8750</v>
      </c>
      <c r="G20" s="251">
        <v>8750</v>
      </c>
      <c r="H20" s="481">
        <v>2.5</v>
      </c>
      <c r="I20" s="98">
        <v>4500</v>
      </c>
      <c r="J20" s="83">
        <v>8750</v>
      </c>
      <c r="K20" s="482">
        <v>4900</v>
      </c>
      <c r="L20" s="482"/>
      <c r="M20" s="98">
        <f t="shared" si="0"/>
        <v>8.8888888888888893</v>
      </c>
      <c r="N20" s="98">
        <f t="shared" si="1"/>
        <v>-44</v>
      </c>
      <c r="O20" s="98">
        <f t="shared" si="2"/>
        <v>2160</v>
      </c>
      <c r="P20" s="98">
        <f t="shared" si="3"/>
        <v>20</v>
      </c>
      <c r="Q20" s="98">
        <f t="shared" si="4"/>
        <v>-55.91836734693878</v>
      </c>
      <c r="R20" s="605" t="s">
        <v>3147</v>
      </c>
      <c r="T20">
        <f t="shared" si="5"/>
        <v>-52</v>
      </c>
      <c r="U20">
        <f t="shared" si="6"/>
        <v>2700</v>
      </c>
    </row>
    <row r="21" spans="1:22" ht="75" x14ac:dyDescent="0.25">
      <c r="A21" s="883">
        <v>6</v>
      </c>
      <c r="B21" s="880" t="s">
        <v>20</v>
      </c>
      <c r="C21" s="603" t="s">
        <v>21</v>
      </c>
      <c r="D21" s="603" t="s">
        <v>313</v>
      </c>
      <c r="E21" s="98">
        <v>1400</v>
      </c>
      <c r="F21" s="83">
        <v>6250</v>
      </c>
      <c r="G21" s="251">
        <v>6250</v>
      </c>
      <c r="H21" s="481">
        <v>2.7</v>
      </c>
      <c r="I21" s="98">
        <v>3780.0000000000005</v>
      </c>
      <c r="J21" s="83">
        <v>6250</v>
      </c>
      <c r="K21" s="482">
        <v>4100</v>
      </c>
      <c r="L21" s="482"/>
      <c r="M21" s="98">
        <f t="shared" si="0"/>
        <v>8.4656084656084527</v>
      </c>
      <c r="N21" s="98">
        <f t="shared" si="1"/>
        <v>-34.4</v>
      </c>
      <c r="O21" s="649">
        <f>E21*1.3</f>
        <v>1820</v>
      </c>
      <c r="P21" s="98">
        <f t="shared" si="3"/>
        <v>30</v>
      </c>
      <c r="Q21" s="98">
        <f t="shared" si="4"/>
        <v>-55.609756097560982</v>
      </c>
      <c r="R21" s="605" t="s">
        <v>3147</v>
      </c>
      <c r="T21">
        <f t="shared" si="5"/>
        <v>-51.851851851851862</v>
      </c>
      <c r="U21">
        <f t="shared" si="6"/>
        <v>2100</v>
      </c>
      <c r="V21">
        <v>30</v>
      </c>
    </row>
    <row r="22" spans="1:22" ht="75" x14ac:dyDescent="0.25">
      <c r="A22" s="885"/>
      <c r="B22" s="882"/>
      <c r="C22" s="603" t="s">
        <v>313</v>
      </c>
      <c r="D22" s="603" t="s">
        <v>22</v>
      </c>
      <c r="E22" s="98">
        <v>730</v>
      </c>
      <c r="F22" s="83">
        <v>2500</v>
      </c>
      <c r="G22" s="251">
        <v>2500</v>
      </c>
      <c r="H22" s="481">
        <v>1.6</v>
      </c>
      <c r="I22" s="98">
        <v>1168</v>
      </c>
      <c r="J22" s="83">
        <v>2500</v>
      </c>
      <c r="K22" s="482">
        <v>1500</v>
      </c>
      <c r="L22" s="482"/>
      <c r="M22" s="98">
        <f t="shared" si="0"/>
        <v>28.424657534246577</v>
      </c>
      <c r="N22" s="98">
        <f>(K22-J22)/J22*100</f>
        <v>-40</v>
      </c>
      <c r="O22" s="98">
        <f t="shared" si="2"/>
        <v>876</v>
      </c>
      <c r="P22" s="98">
        <f t="shared" si="3"/>
        <v>20</v>
      </c>
      <c r="Q22" s="98">
        <f t="shared" si="4"/>
        <v>-41.6</v>
      </c>
      <c r="R22" s="605" t="s">
        <v>3147</v>
      </c>
      <c r="T22">
        <f t="shared" si="5"/>
        <v>-25</v>
      </c>
      <c r="U22">
        <f t="shared" si="6"/>
        <v>1095</v>
      </c>
    </row>
    <row r="23" spans="1:22" ht="56.25" x14ac:dyDescent="0.25">
      <c r="A23" s="883">
        <v>7</v>
      </c>
      <c r="B23" s="883" t="s">
        <v>27</v>
      </c>
      <c r="C23" s="603" t="s">
        <v>25</v>
      </c>
      <c r="D23" s="603" t="s">
        <v>314</v>
      </c>
      <c r="E23" s="98"/>
      <c r="F23" s="83"/>
      <c r="G23" s="251"/>
      <c r="H23" s="481"/>
      <c r="I23" s="98"/>
      <c r="J23" s="83"/>
      <c r="K23" s="482"/>
      <c r="L23" s="482"/>
      <c r="M23" s="98"/>
      <c r="N23" s="98"/>
      <c r="O23" s="98"/>
      <c r="P23" s="98"/>
      <c r="Q23" s="98"/>
      <c r="R23" s="605"/>
      <c r="U23">
        <f t="shared" si="6"/>
        <v>0</v>
      </c>
    </row>
    <row r="24" spans="1:22" ht="37.5" x14ac:dyDescent="0.25">
      <c r="A24" s="884"/>
      <c r="B24" s="884"/>
      <c r="C24" s="603"/>
      <c r="D24" s="603" t="s">
        <v>39</v>
      </c>
      <c r="E24" s="98">
        <v>1500</v>
      </c>
      <c r="F24" s="83">
        <v>3750</v>
      </c>
      <c r="G24" s="251">
        <v>4500</v>
      </c>
      <c r="H24" s="481">
        <v>2.5</v>
      </c>
      <c r="I24" s="98">
        <v>3750</v>
      </c>
      <c r="J24" s="83">
        <v>3750</v>
      </c>
      <c r="K24" s="482">
        <v>3750</v>
      </c>
      <c r="L24" s="482"/>
      <c r="M24" s="98">
        <f t="shared" si="0"/>
        <v>0</v>
      </c>
      <c r="N24" s="98"/>
      <c r="O24" s="98">
        <f t="shared" si="2"/>
        <v>1800</v>
      </c>
      <c r="P24" s="98">
        <f t="shared" si="3"/>
        <v>20</v>
      </c>
      <c r="Q24" s="98">
        <f t="shared" si="4"/>
        <v>-52</v>
      </c>
      <c r="R24" s="605" t="s">
        <v>3147</v>
      </c>
      <c r="T24">
        <f t="shared" si="5"/>
        <v>-52</v>
      </c>
      <c r="U24">
        <f t="shared" si="6"/>
        <v>2250</v>
      </c>
    </row>
    <row r="25" spans="1:22" ht="37.5" x14ac:dyDescent="0.25">
      <c r="A25" s="885"/>
      <c r="B25" s="885"/>
      <c r="C25" s="603"/>
      <c r="D25" s="603" t="s">
        <v>40</v>
      </c>
      <c r="E25" s="98"/>
      <c r="F25" s="83">
        <v>3750</v>
      </c>
      <c r="G25" s="251">
        <v>4500</v>
      </c>
      <c r="H25" s="481">
        <v>2.5</v>
      </c>
      <c r="I25" s="98">
        <v>3750</v>
      </c>
      <c r="J25" s="83">
        <v>3750</v>
      </c>
      <c r="K25" s="482">
        <v>3600</v>
      </c>
      <c r="L25" s="482"/>
      <c r="M25" s="98">
        <f t="shared" si="0"/>
        <v>-4</v>
      </c>
      <c r="N25" s="98"/>
      <c r="O25" s="231">
        <v>1500</v>
      </c>
      <c r="P25" s="98"/>
      <c r="Q25" s="98">
        <f t="shared" si="4"/>
        <v>-58.333333333333336</v>
      </c>
      <c r="R25" s="605" t="s">
        <v>3147</v>
      </c>
      <c r="T25">
        <f t="shared" si="5"/>
        <v>-60</v>
      </c>
      <c r="U25">
        <f t="shared" si="6"/>
        <v>0</v>
      </c>
    </row>
    <row r="26" spans="1:22" ht="18.75" x14ac:dyDescent="0.25">
      <c r="A26" s="883">
        <v>8</v>
      </c>
      <c r="B26" s="883" t="s">
        <v>3172</v>
      </c>
      <c r="C26" s="603" t="s">
        <v>17</v>
      </c>
      <c r="D26" s="603" t="s">
        <v>23</v>
      </c>
      <c r="E26" s="98"/>
      <c r="F26" s="83"/>
      <c r="G26" s="251"/>
      <c r="H26" s="481"/>
      <c r="I26" s="98"/>
      <c r="J26" s="83"/>
      <c r="K26" s="482"/>
      <c r="L26" s="482"/>
      <c r="M26" s="98"/>
      <c r="N26" s="98"/>
      <c r="O26" s="98"/>
      <c r="P26" s="98"/>
      <c r="Q26" s="98"/>
      <c r="R26" s="605"/>
      <c r="U26">
        <f t="shared" si="6"/>
        <v>0</v>
      </c>
    </row>
    <row r="27" spans="1:22" ht="37.5" x14ac:dyDescent="0.25">
      <c r="A27" s="884"/>
      <c r="B27" s="884"/>
      <c r="C27" s="603"/>
      <c r="D27" s="603" t="s">
        <v>39</v>
      </c>
      <c r="E27" s="98">
        <v>1500</v>
      </c>
      <c r="F27" s="83">
        <v>7500</v>
      </c>
      <c r="G27" s="251">
        <v>7500</v>
      </c>
      <c r="H27" s="481">
        <v>3.5</v>
      </c>
      <c r="I27" s="98">
        <v>5250</v>
      </c>
      <c r="J27" s="83">
        <v>7500</v>
      </c>
      <c r="K27" s="482">
        <v>5300</v>
      </c>
      <c r="L27" s="482"/>
      <c r="M27" s="98">
        <f t="shared" si="0"/>
        <v>0.95238095238095244</v>
      </c>
      <c r="N27" s="98"/>
      <c r="O27" s="98">
        <f t="shared" si="2"/>
        <v>1800</v>
      </c>
      <c r="P27" s="98">
        <f t="shared" si="3"/>
        <v>20</v>
      </c>
      <c r="Q27" s="98">
        <f t="shared" si="4"/>
        <v>-66.037735849056602</v>
      </c>
      <c r="R27" s="605" t="s">
        <v>3147</v>
      </c>
      <c r="T27">
        <f t="shared" si="5"/>
        <v>-65.714285714285708</v>
      </c>
      <c r="U27">
        <f t="shared" si="6"/>
        <v>2250</v>
      </c>
    </row>
    <row r="28" spans="1:22" ht="37.5" x14ac:dyDescent="0.25">
      <c r="A28" s="885"/>
      <c r="B28" s="885"/>
      <c r="C28" s="603"/>
      <c r="D28" s="603" t="s">
        <v>40</v>
      </c>
      <c r="E28" s="98"/>
      <c r="F28" s="83">
        <v>7500</v>
      </c>
      <c r="G28" s="251">
        <v>7500</v>
      </c>
      <c r="H28" s="481">
        <v>3.5</v>
      </c>
      <c r="I28" s="98">
        <v>5250</v>
      </c>
      <c r="J28" s="83">
        <v>7500</v>
      </c>
      <c r="K28" s="482">
        <v>5200</v>
      </c>
      <c r="L28" s="482"/>
      <c r="M28" s="98">
        <f t="shared" si="0"/>
        <v>-0.95238095238095244</v>
      </c>
      <c r="N28" s="98"/>
      <c r="O28" s="231">
        <v>1500</v>
      </c>
      <c r="P28" s="98"/>
      <c r="Q28" s="98">
        <f t="shared" si="4"/>
        <v>-71.15384615384616</v>
      </c>
      <c r="R28" s="605" t="s">
        <v>3147</v>
      </c>
      <c r="T28">
        <f t="shared" si="5"/>
        <v>-71.428571428571431</v>
      </c>
      <c r="U28">
        <f t="shared" si="6"/>
        <v>0</v>
      </c>
    </row>
    <row r="29" spans="1:22" ht="56.25" x14ac:dyDescent="0.25">
      <c r="A29" s="606">
        <v>9</v>
      </c>
      <c r="B29" s="605" t="s">
        <v>24</v>
      </c>
      <c r="C29" s="603" t="s">
        <v>25</v>
      </c>
      <c r="D29" s="603" t="s">
        <v>452</v>
      </c>
      <c r="E29" s="98">
        <v>1500</v>
      </c>
      <c r="F29" s="83">
        <v>4500</v>
      </c>
      <c r="G29" s="251">
        <v>4500</v>
      </c>
      <c r="H29" s="481">
        <v>2</v>
      </c>
      <c r="I29" s="98">
        <v>3000</v>
      </c>
      <c r="J29" s="83">
        <v>4500</v>
      </c>
      <c r="K29" s="482">
        <v>3000</v>
      </c>
      <c r="L29" s="482"/>
      <c r="M29" s="98">
        <f t="shared" si="0"/>
        <v>0</v>
      </c>
      <c r="N29" s="98">
        <f t="shared" si="1"/>
        <v>-33.333333333333329</v>
      </c>
      <c r="O29" s="98">
        <f t="shared" si="2"/>
        <v>1800</v>
      </c>
      <c r="P29" s="98">
        <f t="shared" si="3"/>
        <v>20</v>
      </c>
      <c r="Q29" s="98">
        <f t="shared" si="4"/>
        <v>-40</v>
      </c>
      <c r="R29" s="605" t="s">
        <v>3147</v>
      </c>
      <c r="T29">
        <f t="shared" si="5"/>
        <v>-40</v>
      </c>
      <c r="U29">
        <f t="shared" si="6"/>
        <v>2250</v>
      </c>
    </row>
    <row r="30" spans="1:22" ht="37.5" x14ac:dyDescent="0.25">
      <c r="A30" s="883">
        <v>10</v>
      </c>
      <c r="B30" s="883" t="s">
        <v>26</v>
      </c>
      <c r="C30" s="603" t="s">
        <v>27</v>
      </c>
      <c r="D30" s="603" t="s">
        <v>453</v>
      </c>
      <c r="E30" s="98"/>
      <c r="F30" s="83"/>
      <c r="G30" s="251"/>
      <c r="H30" s="481"/>
      <c r="I30" s="98"/>
      <c r="J30" s="83"/>
      <c r="K30" s="482"/>
      <c r="L30" s="482"/>
      <c r="M30" s="98"/>
      <c r="N30" s="98"/>
      <c r="O30" s="98"/>
      <c r="P30" s="98"/>
      <c r="Q30" s="98"/>
      <c r="R30" s="605"/>
      <c r="U30">
        <f t="shared" si="6"/>
        <v>0</v>
      </c>
    </row>
    <row r="31" spans="1:22" ht="37.5" x14ac:dyDescent="0.25">
      <c r="A31" s="884"/>
      <c r="B31" s="884"/>
      <c r="C31" s="603"/>
      <c r="D31" s="603" t="s">
        <v>39</v>
      </c>
      <c r="E31" s="98">
        <v>1500</v>
      </c>
      <c r="F31" s="83">
        <v>4500</v>
      </c>
      <c r="G31" s="251">
        <v>5000</v>
      </c>
      <c r="H31" s="481">
        <v>2.2000000000000002</v>
      </c>
      <c r="I31" s="98">
        <v>3300.0000000000005</v>
      </c>
      <c r="J31" s="83">
        <v>4500</v>
      </c>
      <c r="K31" s="482">
        <v>3500</v>
      </c>
      <c r="L31" s="482"/>
      <c r="M31" s="98">
        <f t="shared" si="0"/>
        <v>6.0606060606060463</v>
      </c>
      <c r="N31" s="98"/>
      <c r="O31" s="98">
        <f t="shared" si="2"/>
        <v>1800</v>
      </c>
      <c r="P31" s="98">
        <f t="shared" si="3"/>
        <v>20</v>
      </c>
      <c r="Q31" s="98">
        <f t="shared" si="4"/>
        <v>-48.571428571428569</v>
      </c>
      <c r="R31" s="605" t="s">
        <v>3147</v>
      </c>
      <c r="T31">
        <f t="shared" si="5"/>
        <v>-45.454545454545467</v>
      </c>
      <c r="U31">
        <f t="shared" si="6"/>
        <v>2250</v>
      </c>
    </row>
    <row r="32" spans="1:22" ht="37.5" x14ac:dyDescent="0.25">
      <c r="A32" s="885"/>
      <c r="B32" s="885"/>
      <c r="C32" s="603"/>
      <c r="D32" s="603" t="s">
        <v>40</v>
      </c>
      <c r="E32" s="98"/>
      <c r="F32" s="83">
        <v>4500</v>
      </c>
      <c r="G32" s="251">
        <v>5000</v>
      </c>
      <c r="H32" s="481">
        <v>2.2000000000000002</v>
      </c>
      <c r="I32" s="98">
        <v>3300.0000000000005</v>
      </c>
      <c r="J32" s="83">
        <v>4500</v>
      </c>
      <c r="K32" s="482">
        <v>3400</v>
      </c>
      <c r="L32" s="482"/>
      <c r="M32" s="98">
        <f t="shared" si="0"/>
        <v>3.0303030303030161</v>
      </c>
      <c r="N32" s="98"/>
      <c r="O32" s="231">
        <v>1500</v>
      </c>
      <c r="P32" s="98"/>
      <c r="Q32" s="98">
        <f t="shared" si="4"/>
        <v>-55.882352941176471</v>
      </c>
      <c r="R32" s="605" t="s">
        <v>3147</v>
      </c>
      <c r="T32">
        <f t="shared" si="5"/>
        <v>-54.545454545454554</v>
      </c>
      <c r="U32">
        <f t="shared" si="6"/>
        <v>0</v>
      </c>
    </row>
    <row r="33" spans="1:21" ht="37.5" x14ac:dyDescent="0.25">
      <c r="A33" s="883">
        <v>11</v>
      </c>
      <c r="B33" s="880" t="s">
        <v>19</v>
      </c>
      <c r="C33" s="603" t="s">
        <v>17</v>
      </c>
      <c r="D33" s="603" t="s">
        <v>26</v>
      </c>
      <c r="E33" s="98">
        <v>1000</v>
      </c>
      <c r="F33" s="83">
        <v>3750</v>
      </c>
      <c r="G33" s="251">
        <v>3750</v>
      </c>
      <c r="H33" s="481">
        <v>1.6</v>
      </c>
      <c r="I33" s="98">
        <v>1600</v>
      </c>
      <c r="J33" s="83">
        <v>3750</v>
      </c>
      <c r="K33" s="482">
        <v>3000</v>
      </c>
      <c r="L33" s="482"/>
      <c r="M33" s="98">
        <f t="shared" si="0"/>
        <v>87.5</v>
      </c>
      <c r="N33" s="98">
        <f t="shared" si="1"/>
        <v>-20</v>
      </c>
      <c r="O33" s="98">
        <f t="shared" si="2"/>
        <v>1200</v>
      </c>
      <c r="P33" s="98">
        <f t="shared" si="3"/>
        <v>20</v>
      </c>
      <c r="Q33" s="98">
        <f t="shared" si="4"/>
        <v>-60</v>
      </c>
      <c r="R33" s="605" t="s">
        <v>3147</v>
      </c>
      <c r="T33">
        <f t="shared" si="5"/>
        <v>-25</v>
      </c>
      <c r="U33">
        <f t="shared" si="6"/>
        <v>1500</v>
      </c>
    </row>
    <row r="34" spans="1:21" ht="37.5" x14ac:dyDescent="0.25">
      <c r="A34" s="885"/>
      <c r="B34" s="882"/>
      <c r="C34" s="603" t="s">
        <v>26</v>
      </c>
      <c r="D34" s="603" t="s">
        <v>25</v>
      </c>
      <c r="E34" s="98">
        <v>1500</v>
      </c>
      <c r="F34" s="83">
        <v>5000</v>
      </c>
      <c r="G34" s="251">
        <v>5000</v>
      </c>
      <c r="H34" s="481">
        <v>2.2000000000000002</v>
      </c>
      <c r="I34" s="98">
        <v>3300.0000000000005</v>
      </c>
      <c r="J34" s="83">
        <v>5000</v>
      </c>
      <c r="K34" s="482">
        <v>3000</v>
      </c>
      <c r="L34" s="482"/>
      <c r="M34" s="98">
        <f t="shared" si="0"/>
        <v>-9.0909090909091042</v>
      </c>
      <c r="N34" s="98">
        <f t="shared" si="1"/>
        <v>-40</v>
      </c>
      <c r="O34" s="98">
        <f t="shared" si="2"/>
        <v>1800</v>
      </c>
      <c r="P34" s="98">
        <f t="shared" si="3"/>
        <v>20</v>
      </c>
      <c r="Q34" s="98">
        <f t="shared" si="4"/>
        <v>-40</v>
      </c>
      <c r="R34" s="605" t="s">
        <v>3147</v>
      </c>
      <c r="T34">
        <f t="shared" si="5"/>
        <v>-45.454545454545467</v>
      </c>
      <c r="U34">
        <f t="shared" si="6"/>
        <v>2250</v>
      </c>
    </row>
    <row r="35" spans="1:21" ht="56.25" x14ac:dyDescent="0.25">
      <c r="A35" s="883">
        <v>12</v>
      </c>
      <c r="B35" s="883" t="s">
        <v>28</v>
      </c>
      <c r="C35" s="603" t="s">
        <v>29</v>
      </c>
      <c r="D35" s="603" t="s">
        <v>30</v>
      </c>
      <c r="E35" s="98"/>
      <c r="F35" s="83"/>
      <c r="G35" s="251"/>
      <c r="H35" s="481"/>
      <c r="I35" s="98"/>
      <c r="J35" s="83"/>
      <c r="K35" s="482"/>
      <c r="L35" s="482"/>
      <c r="M35" s="98"/>
      <c r="N35" s="98"/>
      <c r="O35" s="98"/>
      <c r="P35" s="98"/>
      <c r="Q35" s="98"/>
      <c r="R35" s="605"/>
      <c r="U35">
        <f t="shared" si="6"/>
        <v>0</v>
      </c>
    </row>
    <row r="36" spans="1:21" ht="37.5" x14ac:dyDescent="0.25">
      <c r="A36" s="884"/>
      <c r="B36" s="884"/>
      <c r="C36" s="603"/>
      <c r="D36" s="603" t="s">
        <v>39</v>
      </c>
      <c r="E36" s="98">
        <v>1040</v>
      </c>
      <c r="F36" s="83">
        <v>4250</v>
      </c>
      <c r="G36" s="251">
        <v>4250</v>
      </c>
      <c r="H36" s="481">
        <v>1.9</v>
      </c>
      <c r="I36" s="98">
        <v>1976</v>
      </c>
      <c r="J36" s="83">
        <v>4250</v>
      </c>
      <c r="K36" s="482">
        <v>3100</v>
      </c>
      <c r="L36" s="482"/>
      <c r="M36" s="98">
        <f t="shared" si="0"/>
        <v>56.882591093117405</v>
      </c>
      <c r="N36" s="98"/>
      <c r="O36" s="98">
        <f t="shared" si="2"/>
        <v>1248</v>
      </c>
      <c r="P36" s="98">
        <f t="shared" si="3"/>
        <v>20</v>
      </c>
      <c r="Q36" s="98">
        <f t="shared" si="4"/>
        <v>-59.741935483870968</v>
      </c>
      <c r="R36" s="605" t="s">
        <v>3147</v>
      </c>
      <c r="T36">
        <f t="shared" si="5"/>
        <v>-36.84210526315789</v>
      </c>
      <c r="U36">
        <f t="shared" si="6"/>
        <v>1560</v>
      </c>
    </row>
    <row r="37" spans="1:21" ht="37.5" x14ac:dyDescent="0.25">
      <c r="A37" s="885"/>
      <c r="B37" s="885"/>
      <c r="C37" s="603"/>
      <c r="D37" s="603" t="s">
        <v>40</v>
      </c>
      <c r="E37" s="98"/>
      <c r="F37" s="83">
        <v>4250</v>
      </c>
      <c r="G37" s="251">
        <v>4250</v>
      </c>
      <c r="H37" s="481">
        <v>1.9</v>
      </c>
      <c r="I37" s="98">
        <v>1976</v>
      </c>
      <c r="J37" s="83">
        <v>4250</v>
      </c>
      <c r="K37" s="482">
        <v>3000</v>
      </c>
      <c r="L37" s="482"/>
      <c r="M37" s="98">
        <f t="shared" si="0"/>
        <v>51.821862348178136</v>
      </c>
      <c r="N37" s="98"/>
      <c r="O37" s="231">
        <v>1040</v>
      </c>
      <c r="P37" s="98"/>
      <c r="Q37" s="98">
        <f t="shared" si="4"/>
        <v>-65.333333333333329</v>
      </c>
      <c r="R37" s="605" t="s">
        <v>3147</v>
      </c>
      <c r="T37">
        <f t="shared" si="5"/>
        <v>-47.368421052631575</v>
      </c>
      <c r="U37">
        <f t="shared" si="6"/>
        <v>0</v>
      </c>
    </row>
    <row r="38" spans="1:21" ht="37.5" x14ac:dyDescent="0.25">
      <c r="A38" s="606">
        <v>13</v>
      </c>
      <c r="B38" s="605" t="s">
        <v>31</v>
      </c>
      <c r="C38" s="603" t="s">
        <v>28</v>
      </c>
      <c r="D38" s="603" t="s">
        <v>27</v>
      </c>
      <c r="E38" s="98">
        <v>1040</v>
      </c>
      <c r="F38" s="83">
        <v>3750</v>
      </c>
      <c r="G38" s="251">
        <v>3750</v>
      </c>
      <c r="H38" s="481">
        <v>1.9</v>
      </c>
      <c r="I38" s="98">
        <v>1976</v>
      </c>
      <c r="J38" s="83">
        <v>3750</v>
      </c>
      <c r="K38" s="482">
        <v>3100</v>
      </c>
      <c r="L38" s="482"/>
      <c r="M38" s="98">
        <f t="shared" si="0"/>
        <v>56.882591093117405</v>
      </c>
      <c r="N38" s="98">
        <f t="shared" si="1"/>
        <v>-17.333333333333336</v>
      </c>
      <c r="O38" s="98">
        <f t="shared" si="2"/>
        <v>1248</v>
      </c>
      <c r="P38" s="98">
        <f t="shared" si="3"/>
        <v>20</v>
      </c>
      <c r="Q38" s="98">
        <f t="shared" si="4"/>
        <v>-59.741935483870968</v>
      </c>
      <c r="R38" s="605" t="s">
        <v>3147</v>
      </c>
      <c r="T38">
        <f t="shared" si="5"/>
        <v>-36.84210526315789</v>
      </c>
      <c r="U38">
        <f t="shared" si="6"/>
        <v>1560</v>
      </c>
    </row>
    <row r="39" spans="1:21" ht="37.5" x14ac:dyDescent="0.25">
      <c r="A39" s="606">
        <v>14</v>
      </c>
      <c r="B39" s="605" t="s">
        <v>32</v>
      </c>
      <c r="C39" s="603" t="s">
        <v>22</v>
      </c>
      <c r="D39" s="604"/>
      <c r="E39" s="98">
        <v>1040</v>
      </c>
      <c r="F39" s="83">
        <v>2500</v>
      </c>
      <c r="G39" s="251">
        <v>2500</v>
      </c>
      <c r="H39" s="481">
        <v>1.9</v>
      </c>
      <c r="I39" s="98">
        <v>1976</v>
      </c>
      <c r="J39" s="83">
        <v>2500</v>
      </c>
      <c r="K39" s="482">
        <v>2100</v>
      </c>
      <c r="L39" s="482"/>
      <c r="M39" s="98">
        <f t="shared" si="0"/>
        <v>6.2753036437246958</v>
      </c>
      <c r="N39" s="98">
        <f t="shared" si="1"/>
        <v>-16</v>
      </c>
      <c r="O39" s="98">
        <f t="shared" si="2"/>
        <v>1248</v>
      </c>
      <c r="P39" s="98">
        <f t="shared" si="3"/>
        <v>20</v>
      </c>
      <c r="Q39" s="98">
        <f t="shared" si="4"/>
        <v>-40.571428571428569</v>
      </c>
      <c r="R39" s="605" t="s">
        <v>3147</v>
      </c>
      <c r="T39">
        <f t="shared" si="5"/>
        <v>-36.84210526315789</v>
      </c>
      <c r="U39">
        <f t="shared" si="6"/>
        <v>1560</v>
      </c>
    </row>
    <row r="40" spans="1:21" ht="37.5" x14ac:dyDescent="0.25">
      <c r="A40" s="883">
        <v>15</v>
      </c>
      <c r="B40" s="883" t="s">
        <v>423</v>
      </c>
      <c r="C40" s="603" t="s">
        <v>8</v>
      </c>
      <c r="D40" s="603" t="s">
        <v>33</v>
      </c>
      <c r="E40" s="98"/>
      <c r="F40" s="83"/>
      <c r="G40" s="251"/>
      <c r="H40" s="481"/>
      <c r="I40" s="98"/>
      <c r="J40" s="83"/>
      <c r="K40" s="482"/>
      <c r="L40" s="482"/>
      <c r="M40" s="98"/>
      <c r="N40" s="98"/>
      <c r="O40" s="98"/>
      <c r="P40" s="98"/>
      <c r="Q40" s="98"/>
      <c r="R40" s="605"/>
      <c r="U40">
        <f t="shared" si="6"/>
        <v>0</v>
      </c>
    </row>
    <row r="41" spans="1:21" ht="37.5" x14ac:dyDescent="0.25">
      <c r="A41" s="884"/>
      <c r="B41" s="884"/>
      <c r="C41" s="603"/>
      <c r="D41" s="603" t="s">
        <v>39</v>
      </c>
      <c r="E41" s="98">
        <v>845</v>
      </c>
      <c r="F41" s="83">
        <v>1750</v>
      </c>
      <c r="G41" s="251">
        <v>1750</v>
      </c>
      <c r="H41" s="481">
        <v>1.6</v>
      </c>
      <c r="I41" s="98">
        <v>1352</v>
      </c>
      <c r="J41" s="83">
        <v>1750</v>
      </c>
      <c r="K41" s="482">
        <v>1400</v>
      </c>
      <c r="L41" s="482"/>
      <c r="M41" s="98">
        <f t="shared" si="0"/>
        <v>3.5502958579881656</v>
      </c>
      <c r="N41" s="98"/>
      <c r="O41" s="98">
        <f t="shared" si="2"/>
        <v>1014</v>
      </c>
      <c r="P41" s="98">
        <f t="shared" si="3"/>
        <v>20</v>
      </c>
      <c r="Q41" s="98">
        <f t="shared" si="4"/>
        <v>-27.571428571428569</v>
      </c>
      <c r="R41" s="605" t="s">
        <v>3147</v>
      </c>
      <c r="T41">
        <f t="shared" si="5"/>
        <v>-25</v>
      </c>
      <c r="U41">
        <f t="shared" si="6"/>
        <v>1267.5</v>
      </c>
    </row>
    <row r="42" spans="1:21" ht="37.5" x14ac:dyDescent="0.25">
      <c r="A42" s="885"/>
      <c r="B42" s="885"/>
      <c r="C42" s="603"/>
      <c r="D42" s="603" t="s">
        <v>40</v>
      </c>
      <c r="E42" s="98"/>
      <c r="F42" s="83">
        <v>1750</v>
      </c>
      <c r="G42" s="251">
        <v>1750</v>
      </c>
      <c r="H42" s="481">
        <v>1.6</v>
      </c>
      <c r="I42" s="98">
        <v>1352</v>
      </c>
      <c r="J42" s="83">
        <v>1750</v>
      </c>
      <c r="K42" s="482">
        <v>1300</v>
      </c>
      <c r="L42" s="482"/>
      <c r="M42" s="98">
        <f t="shared" si="0"/>
        <v>-3.8461538461538463</v>
      </c>
      <c r="N42" s="98"/>
      <c r="O42" s="231">
        <v>845</v>
      </c>
      <c r="P42" s="98"/>
      <c r="Q42" s="98">
        <f t="shared" si="4"/>
        <v>-35</v>
      </c>
      <c r="R42" s="605" t="s">
        <v>3147</v>
      </c>
      <c r="T42">
        <f t="shared" si="5"/>
        <v>-37.5</v>
      </c>
      <c r="U42">
        <f t="shared" si="6"/>
        <v>0</v>
      </c>
    </row>
    <row r="43" spans="1:21" ht="37.5" x14ac:dyDescent="0.25">
      <c r="A43" s="883">
        <v>16</v>
      </c>
      <c r="B43" s="880" t="s">
        <v>34</v>
      </c>
      <c r="C43" s="603" t="s">
        <v>35</v>
      </c>
      <c r="D43" s="603" t="s">
        <v>315</v>
      </c>
      <c r="E43" s="98">
        <v>600</v>
      </c>
      <c r="F43" s="83">
        <v>875</v>
      </c>
      <c r="G43" s="251">
        <v>875</v>
      </c>
      <c r="H43" s="481">
        <v>1.2</v>
      </c>
      <c r="I43" s="98">
        <v>720</v>
      </c>
      <c r="J43" s="83">
        <v>875</v>
      </c>
      <c r="K43" s="482">
        <v>750</v>
      </c>
      <c r="L43" s="482"/>
      <c r="M43" s="98">
        <f t="shared" si="0"/>
        <v>4.1666666666666661</v>
      </c>
      <c r="N43" s="98">
        <f t="shared" si="1"/>
        <v>-14.285714285714285</v>
      </c>
      <c r="O43" s="98">
        <f t="shared" si="2"/>
        <v>720</v>
      </c>
      <c r="P43" s="98">
        <f t="shared" si="3"/>
        <v>20</v>
      </c>
      <c r="Q43" s="98">
        <f t="shared" si="4"/>
        <v>-4</v>
      </c>
      <c r="R43" s="605" t="s">
        <v>3147</v>
      </c>
      <c r="T43">
        <f t="shared" si="5"/>
        <v>0</v>
      </c>
      <c r="U43">
        <f t="shared" si="6"/>
        <v>900</v>
      </c>
    </row>
    <row r="44" spans="1:21" ht="56.25" x14ac:dyDescent="0.25">
      <c r="A44" s="885"/>
      <c r="B44" s="882"/>
      <c r="C44" s="603" t="s">
        <v>397</v>
      </c>
      <c r="D44" s="603" t="s">
        <v>36</v>
      </c>
      <c r="E44" s="98">
        <v>450</v>
      </c>
      <c r="F44" s="83">
        <v>1250</v>
      </c>
      <c r="G44" s="251">
        <v>1250</v>
      </c>
      <c r="H44" s="481">
        <v>1.4</v>
      </c>
      <c r="I44" s="98">
        <v>630</v>
      </c>
      <c r="J44" s="83">
        <v>1250</v>
      </c>
      <c r="K44" s="482">
        <v>700</v>
      </c>
      <c r="L44" s="482"/>
      <c r="M44" s="98">
        <f t="shared" si="0"/>
        <v>11.111111111111111</v>
      </c>
      <c r="N44" s="98">
        <f t="shared" si="1"/>
        <v>-44</v>
      </c>
      <c r="O44" s="98">
        <f t="shared" si="2"/>
        <v>540</v>
      </c>
      <c r="P44" s="98">
        <f t="shared" si="3"/>
        <v>20</v>
      </c>
      <c r="Q44" s="98">
        <f t="shared" si="4"/>
        <v>-22.857142857142858</v>
      </c>
      <c r="R44" s="605" t="s">
        <v>3147</v>
      </c>
      <c r="T44">
        <f t="shared" si="5"/>
        <v>-14.285714285714285</v>
      </c>
      <c r="U44">
        <f t="shared" si="6"/>
        <v>675</v>
      </c>
    </row>
    <row r="45" spans="1:21" ht="37.5" x14ac:dyDescent="0.25">
      <c r="A45" s="883">
        <v>17</v>
      </c>
      <c r="B45" s="880" t="s">
        <v>37</v>
      </c>
      <c r="C45" s="603" t="s">
        <v>38</v>
      </c>
      <c r="D45" s="604"/>
      <c r="E45" s="98"/>
      <c r="F45" s="83"/>
      <c r="G45" s="251"/>
      <c r="H45" s="481"/>
      <c r="I45" s="98"/>
      <c r="J45" s="83"/>
      <c r="K45" s="482"/>
      <c r="L45" s="482"/>
      <c r="M45" s="98"/>
      <c r="N45" s="98"/>
      <c r="O45" s="98"/>
      <c r="P45" s="98"/>
      <c r="Q45" s="98"/>
      <c r="R45" s="605"/>
      <c r="U45">
        <f t="shared" si="6"/>
        <v>0</v>
      </c>
    </row>
    <row r="46" spans="1:21" ht="37.5" x14ac:dyDescent="0.25">
      <c r="A46" s="884"/>
      <c r="B46" s="881"/>
      <c r="C46" s="603" t="s">
        <v>39</v>
      </c>
      <c r="D46" s="604"/>
      <c r="E46" s="98">
        <v>700</v>
      </c>
      <c r="F46" s="83">
        <v>4500</v>
      </c>
      <c r="G46" s="251">
        <v>4500</v>
      </c>
      <c r="H46" s="481">
        <v>2.1</v>
      </c>
      <c r="I46" s="98">
        <v>1470</v>
      </c>
      <c r="J46" s="83">
        <v>4500</v>
      </c>
      <c r="K46" s="482">
        <v>1500</v>
      </c>
      <c r="L46" s="482"/>
      <c r="M46" s="98">
        <f t="shared" si="0"/>
        <v>2.0408163265306123</v>
      </c>
      <c r="N46" s="98">
        <f t="shared" si="1"/>
        <v>-66.666666666666657</v>
      </c>
      <c r="O46" s="98">
        <f t="shared" si="2"/>
        <v>840</v>
      </c>
      <c r="P46" s="98">
        <f t="shared" si="3"/>
        <v>20</v>
      </c>
      <c r="Q46" s="98">
        <f t="shared" si="4"/>
        <v>-44</v>
      </c>
      <c r="R46" s="605" t="s">
        <v>3147</v>
      </c>
      <c r="T46">
        <f t="shared" si="5"/>
        <v>-42.857142857142854</v>
      </c>
      <c r="U46">
        <f t="shared" si="6"/>
        <v>1050</v>
      </c>
    </row>
    <row r="47" spans="1:21" ht="37.5" x14ac:dyDescent="0.25">
      <c r="A47" s="885"/>
      <c r="B47" s="882"/>
      <c r="C47" s="603" t="s">
        <v>40</v>
      </c>
      <c r="D47" s="604"/>
      <c r="E47" s="98">
        <v>650</v>
      </c>
      <c r="F47" s="83">
        <v>4300</v>
      </c>
      <c r="G47" s="251">
        <v>4300</v>
      </c>
      <c r="H47" s="481">
        <v>2.1</v>
      </c>
      <c r="I47" s="98">
        <v>1365</v>
      </c>
      <c r="J47" s="83">
        <v>4300</v>
      </c>
      <c r="K47" s="482">
        <v>1400</v>
      </c>
      <c r="L47" s="482"/>
      <c r="M47" s="98">
        <f t="shared" si="0"/>
        <v>2.5641025641025639</v>
      </c>
      <c r="N47" s="98">
        <f t="shared" si="1"/>
        <v>-67.441860465116278</v>
      </c>
      <c r="O47" s="231">
        <v>650</v>
      </c>
      <c r="P47" s="98">
        <f t="shared" si="3"/>
        <v>0</v>
      </c>
      <c r="Q47" s="98">
        <f t="shared" si="4"/>
        <v>-53.571428571428569</v>
      </c>
      <c r="R47" s="605" t="s">
        <v>3147</v>
      </c>
      <c r="T47">
        <f t="shared" si="5"/>
        <v>-52.380952380952387</v>
      </c>
      <c r="U47">
        <f t="shared" si="6"/>
        <v>975</v>
      </c>
    </row>
    <row r="48" spans="1:21" ht="41.25" customHeight="1" x14ac:dyDescent="0.25">
      <c r="A48" s="606">
        <v>18</v>
      </c>
      <c r="B48" s="886" t="s">
        <v>41</v>
      </c>
      <c r="C48" s="887"/>
      <c r="D48" s="603" t="s">
        <v>369</v>
      </c>
      <c r="E48" s="98">
        <v>420</v>
      </c>
      <c r="F48" s="83">
        <v>1300</v>
      </c>
      <c r="G48" s="251">
        <v>2000</v>
      </c>
      <c r="H48" s="481">
        <v>3.2</v>
      </c>
      <c r="I48" s="98">
        <v>1344</v>
      </c>
      <c r="J48" s="83">
        <v>1300</v>
      </c>
      <c r="K48" s="482">
        <v>1350</v>
      </c>
      <c r="L48" s="482"/>
      <c r="M48" s="98">
        <f t="shared" si="0"/>
        <v>0.4464285714285714</v>
      </c>
      <c r="N48" s="98">
        <f t="shared" si="1"/>
        <v>3.8461538461538463</v>
      </c>
      <c r="O48" s="98">
        <f t="shared" si="2"/>
        <v>504</v>
      </c>
      <c r="P48" s="98">
        <f t="shared" si="3"/>
        <v>20</v>
      </c>
      <c r="Q48" s="98">
        <f t="shared" si="4"/>
        <v>-62.666666666666671</v>
      </c>
      <c r="R48" s="605" t="s">
        <v>3147</v>
      </c>
      <c r="T48">
        <f t="shared" si="5"/>
        <v>-62.5</v>
      </c>
      <c r="U48">
        <f t="shared" si="6"/>
        <v>630</v>
      </c>
    </row>
    <row r="49" spans="1:22" ht="37.5" x14ac:dyDescent="0.25">
      <c r="A49" s="606">
        <v>19</v>
      </c>
      <c r="B49" s="886" t="s">
        <v>42</v>
      </c>
      <c r="C49" s="887"/>
      <c r="D49" s="603" t="s">
        <v>128</v>
      </c>
      <c r="E49" s="98">
        <v>910</v>
      </c>
      <c r="F49" s="83">
        <v>4300</v>
      </c>
      <c r="G49" s="251">
        <v>4500</v>
      </c>
      <c r="H49" s="481">
        <v>1.8</v>
      </c>
      <c r="I49" s="98">
        <v>1638</v>
      </c>
      <c r="J49" s="83">
        <v>4300</v>
      </c>
      <c r="K49" s="482">
        <v>1700</v>
      </c>
      <c r="L49" s="482"/>
      <c r="M49" s="98">
        <f t="shared" si="0"/>
        <v>3.785103785103785</v>
      </c>
      <c r="N49" s="98">
        <f t="shared" si="1"/>
        <v>-60.465116279069761</v>
      </c>
      <c r="O49" s="98">
        <f t="shared" si="2"/>
        <v>1092</v>
      </c>
      <c r="P49" s="98">
        <f t="shared" si="3"/>
        <v>20</v>
      </c>
      <c r="Q49" s="98">
        <f t="shared" si="4"/>
        <v>-35.764705882352942</v>
      </c>
      <c r="R49" s="605" t="s">
        <v>3147</v>
      </c>
      <c r="T49">
        <f t="shared" si="5"/>
        <v>-33.333333333333329</v>
      </c>
      <c r="U49">
        <f t="shared" si="6"/>
        <v>1365</v>
      </c>
    </row>
    <row r="50" spans="1:22" ht="43.5" customHeight="1" x14ac:dyDescent="0.25">
      <c r="A50" s="606">
        <v>20</v>
      </c>
      <c r="B50" s="886" t="s">
        <v>370</v>
      </c>
      <c r="C50" s="887"/>
      <c r="D50" s="603" t="s">
        <v>128</v>
      </c>
      <c r="E50" s="98">
        <v>845</v>
      </c>
      <c r="F50" s="83">
        <v>4500</v>
      </c>
      <c r="G50" s="251">
        <v>4800</v>
      </c>
      <c r="H50" s="481">
        <v>2.6</v>
      </c>
      <c r="I50" s="98">
        <v>2197</v>
      </c>
      <c r="J50" s="83">
        <v>4500</v>
      </c>
      <c r="K50" s="482">
        <v>2200</v>
      </c>
      <c r="L50" s="482"/>
      <c r="M50" s="98">
        <f t="shared" si="0"/>
        <v>0.13654984069185253</v>
      </c>
      <c r="N50" s="98">
        <f t="shared" si="1"/>
        <v>-51.111111111111107</v>
      </c>
      <c r="O50" s="98">
        <f t="shared" si="2"/>
        <v>1014</v>
      </c>
      <c r="P50" s="98">
        <f t="shared" si="3"/>
        <v>20</v>
      </c>
      <c r="Q50" s="98">
        <f t="shared" si="4"/>
        <v>-53.909090909090907</v>
      </c>
      <c r="R50" s="605" t="s">
        <v>3147</v>
      </c>
      <c r="T50">
        <f t="shared" si="5"/>
        <v>-53.846153846153847</v>
      </c>
      <c r="U50">
        <f t="shared" si="6"/>
        <v>1267.5</v>
      </c>
    </row>
    <row r="51" spans="1:22" s="646" customFormat="1" ht="75" x14ac:dyDescent="0.25">
      <c r="A51" s="606">
        <v>21</v>
      </c>
      <c r="B51" s="605" t="s">
        <v>43</v>
      </c>
      <c r="C51" s="603" t="s">
        <v>18</v>
      </c>
      <c r="D51" s="603" t="s">
        <v>44</v>
      </c>
      <c r="E51" s="98">
        <v>3100</v>
      </c>
      <c r="F51" s="83">
        <v>20000</v>
      </c>
      <c r="G51" s="251">
        <v>26000</v>
      </c>
      <c r="H51" s="481">
        <v>2.9</v>
      </c>
      <c r="I51" s="98">
        <v>8990</v>
      </c>
      <c r="J51" s="83">
        <v>20000</v>
      </c>
      <c r="K51" s="482">
        <v>12000</v>
      </c>
      <c r="L51" s="482"/>
      <c r="M51" s="98">
        <f t="shared" si="0"/>
        <v>33.481646273637374</v>
      </c>
      <c r="N51" s="98">
        <f t="shared" si="1"/>
        <v>-40</v>
      </c>
      <c r="O51" s="649">
        <f>E51*1.75</f>
        <v>5425</v>
      </c>
      <c r="P51" s="98">
        <f t="shared" si="3"/>
        <v>75</v>
      </c>
      <c r="Q51" s="98">
        <f t="shared" si="4"/>
        <v>-54.791666666666671</v>
      </c>
      <c r="R51" s="605" t="s">
        <v>3147</v>
      </c>
      <c r="S51" s="648"/>
      <c r="T51" s="648">
        <f>E51*2</f>
        <v>6200</v>
      </c>
      <c r="U51" s="647">
        <f t="shared" si="6"/>
        <v>4650</v>
      </c>
      <c r="V51" s="648">
        <v>75</v>
      </c>
    </row>
    <row r="52" spans="1:22" ht="18.75" x14ac:dyDescent="0.25">
      <c r="A52" s="606">
        <v>22</v>
      </c>
      <c r="B52" s="886" t="s">
        <v>45</v>
      </c>
      <c r="C52" s="890"/>
      <c r="D52" s="887"/>
      <c r="E52" s="98"/>
      <c r="F52" s="83"/>
      <c r="G52" s="251"/>
      <c r="H52" s="481"/>
      <c r="I52" s="98"/>
      <c r="J52" s="98"/>
      <c r="K52" s="482"/>
      <c r="L52" s="482"/>
      <c r="M52" s="98"/>
      <c r="N52" s="98"/>
      <c r="O52" s="98"/>
      <c r="P52" s="98"/>
      <c r="Q52" s="98"/>
      <c r="R52" s="605"/>
      <c r="U52">
        <f t="shared" si="6"/>
        <v>0</v>
      </c>
    </row>
    <row r="53" spans="1:22" ht="37.5" x14ac:dyDescent="0.25">
      <c r="A53" s="883" t="s">
        <v>46</v>
      </c>
      <c r="B53" s="880" t="s">
        <v>47</v>
      </c>
      <c r="C53" s="605" t="s">
        <v>48</v>
      </c>
      <c r="D53" s="603"/>
      <c r="E53" s="98">
        <v>530</v>
      </c>
      <c r="F53" s="83">
        <v>1200</v>
      </c>
      <c r="G53" s="251">
        <v>1200</v>
      </c>
      <c r="H53" s="481">
        <v>2.2000000000000002</v>
      </c>
      <c r="I53" s="98">
        <v>1166</v>
      </c>
      <c r="J53" s="83">
        <v>1200</v>
      </c>
      <c r="K53" s="482">
        <v>1000</v>
      </c>
      <c r="L53" s="482"/>
      <c r="M53" s="98">
        <f t="shared" si="0"/>
        <v>-14.236706689536879</v>
      </c>
      <c r="N53" s="98">
        <f t="shared" si="1"/>
        <v>-16.666666666666664</v>
      </c>
      <c r="O53" s="98">
        <f>E53</f>
        <v>530</v>
      </c>
      <c r="P53" s="98">
        <f t="shared" si="3"/>
        <v>0</v>
      </c>
      <c r="Q53" s="98">
        <f t="shared" si="4"/>
        <v>-47</v>
      </c>
      <c r="R53" s="605" t="s">
        <v>3147</v>
      </c>
      <c r="T53">
        <f t="shared" si="5"/>
        <v>-54.54545454545454</v>
      </c>
      <c r="U53">
        <f t="shared" si="6"/>
        <v>795</v>
      </c>
    </row>
    <row r="54" spans="1:22" ht="37.5" x14ac:dyDescent="0.25">
      <c r="A54" s="885"/>
      <c r="B54" s="882"/>
      <c r="C54" s="607" t="s">
        <v>49</v>
      </c>
      <c r="D54" s="604"/>
      <c r="E54" s="98">
        <v>520</v>
      </c>
      <c r="F54" s="83">
        <v>1000</v>
      </c>
      <c r="G54" s="251">
        <v>1000</v>
      </c>
      <c r="H54" s="481">
        <v>1.9</v>
      </c>
      <c r="I54" s="98">
        <v>988</v>
      </c>
      <c r="J54" s="83">
        <v>1000</v>
      </c>
      <c r="K54" s="482">
        <v>800</v>
      </c>
      <c r="L54" s="482"/>
      <c r="M54" s="98">
        <f t="shared" si="0"/>
        <v>-19.02834008097166</v>
      </c>
      <c r="N54" s="98">
        <f t="shared" si="1"/>
        <v>-20</v>
      </c>
      <c r="O54" s="98">
        <f t="shared" ref="O54:O58" si="7">E54</f>
        <v>520</v>
      </c>
      <c r="P54" s="98">
        <f t="shared" si="3"/>
        <v>0</v>
      </c>
      <c r="Q54" s="98">
        <f t="shared" si="4"/>
        <v>-35</v>
      </c>
      <c r="R54" s="605" t="s">
        <v>3147</v>
      </c>
      <c r="T54">
        <f t="shared" si="5"/>
        <v>-47.368421052631575</v>
      </c>
      <c r="U54">
        <f t="shared" si="6"/>
        <v>780</v>
      </c>
    </row>
    <row r="55" spans="1:22" ht="37.5" x14ac:dyDescent="0.25">
      <c r="A55" s="883" t="s">
        <v>50</v>
      </c>
      <c r="B55" s="880" t="s">
        <v>51</v>
      </c>
      <c r="C55" s="605" t="s">
        <v>48</v>
      </c>
      <c r="D55" s="603"/>
      <c r="E55" s="98">
        <v>390</v>
      </c>
      <c r="F55" s="83">
        <v>900</v>
      </c>
      <c r="G55" s="251">
        <v>1000</v>
      </c>
      <c r="H55" s="481">
        <v>2.2999999999999998</v>
      </c>
      <c r="I55" s="98">
        <v>896.99999999999989</v>
      </c>
      <c r="J55" s="83">
        <v>900</v>
      </c>
      <c r="K55" s="482">
        <v>800</v>
      </c>
      <c r="L55" s="482"/>
      <c r="M55" s="98">
        <f t="shared" si="0"/>
        <v>-10.813823857302108</v>
      </c>
      <c r="N55" s="98">
        <f t="shared" si="1"/>
        <v>-11.111111111111111</v>
      </c>
      <c r="O55" s="98">
        <f t="shared" si="7"/>
        <v>390</v>
      </c>
      <c r="P55" s="98">
        <f t="shared" si="3"/>
        <v>0</v>
      </c>
      <c r="Q55" s="98">
        <f t="shared" si="4"/>
        <v>-51.249999999999993</v>
      </c>
      <c r="R55" s="605" t="s">
        <v>3147</v>
      </c>
      <c r="T55">
        <f t="shared" si="5"/>
        <v>-56.521739130434781</v>
      </c>
      <c r="U55">
        <f t="shared" si="6"/>
        <v>585</v>
      </c>
    </row>
    <row r="56" spans="1:22" ht="37.5" x14ac:dyDescent="0.25">
      <c r="A56" s="885"/>
      <c r="B56" s="882"/>
      <c r="C56" s="607" t="s">
        <v>49</v>
      </c>
      <c r="D56" s="604"/>
      <c r="E56" s="98">
        <v>340</v>
      </c>
      <c r="F56" s="83">
        <v>780</v>
      </c>
      <c r="G56" s="251">
        <v>850</v>
      </c>
      <c r="H56" s="481">
        <v>2.2999999999999998</v>
      </c>
      <c r="I56" s="98">
        <v>781.99999999999989</v>
      </c>
      <c r="J56" s="83">
        <v>780</v>
      </c>
      <c r="K56" s="482">
        <v>650</v>
      </c>
      <c r="L56" s="482"/>
      <c r="M56" s="98">
        <f t="shared" si="0"/>
        <v>-16.879795396419425</v>
      </c>
      <c r="N56" s="98">
        <f t="shared" si="1"/>
        <v>-16.666666666666664</v>
      </c>
      <c r="O56" s="98">
        <f t="shared" si="7"/>
        <v>340</v>
      </c>
      <c r="P56" s="98">
        <f t="shared" si="3"/>
        <v>0</v>
      </c>
      <c r="Q56" s="98">
        <f t="shared" si="4"/>
        <v>-47.692307692307693</v>
      </c>
      <c r="R56" s="605" t="s">
        <v>3147</v>
      </c>
      <c r="T56">
        <f t="shared" si="5"/>
        <v>-56.521739130434781</v>
      </c>
      <c r="U56">
        <f t="shared" si="6"/>
        <v>510</v>
      </c>
    </row>
    <row r="57" spans="1:22" ht="37.5" x14ac:dyDescent="0.25">
      <c r="A57" s="883" t="s">
        <v>52</v>
      </c>
      <c r="B57" s="880" t="s">
        <v>53</v>
      </c>
      <c r="C57" s="605" t="s">
        <v>48</v>
      </c>
      <c r="D57" s="603"/>
      <c r="E57" s="98">
        <v>260</v>
      </c>
      <c r="F57" s="83">
        <v>700</v>
      </c>
      <c r="G57" s="251">
        <v>750</v>
      </c>
      <c r="H57" s="481">
        <v>1.8</v>
      </c>
      <c r="I57" s="98">
        <v>468</v>
      </c>
      <c r="J57" s="83">
        <v>700</v>
      </c>
      <c r="K57" s="482">
        <v>650</v>
      </c>
      <c r="L57" s="482"/>
      <c r="M57" s="98">
        <f t="shared" si="0"/>
        <v>38.888888888888893</v>
      </c>
      <c r="N57" s="98">
        <f t="shared" si="1"/>
        <v>-7.1428571428571423</v>
      </c>
      <c r="O57" s="98">
        <f t="shared" si="7"/>
        <v>260</v>
      </c>
      <c r="P57" s="98">
        <f t="shared" si="3"/>
        <v>0</v>
      </c>
      <c r="Q57" s="98">
        <f t="shared" si="4"/>
        <v>-60</v>
      </c>
      <c r="R57" s="605" t="s">
        <v>3147</v>
      </c>
      <c r="T57">
        <f t="shared" si="5"/>
        <v>-44.444444444444443</v>
      </c>
      <c r="U57">
        <f t="shared" si="6"/>
        <v>390</v>
      </c>
    </row>
    <row r="58" spans="1:22" ht="37.5" x14ac:dyDescent="0.25">
      <c r="A58" s="885"/>
      <c r="B58" s="882"/>
      <c r="C58" s="607" t="s">
        <v>49</v>
      </c>
      <c r="D58" s="604"/>
      <c r="E58" s="98">
        <v>270</v>
      </c>
      <c r="F58" s="83">
        <v>650</v>
      </c>
      <c r="G58" s="251">
        <v>700</v>
      </c>
      <c r="H58" s="481">
        <v>1.3</v>
      </c>
      <c r="I58" s="98">
        <v>351</v>
      </c>
      <c r="J58" s="83">
        <v>650</v>
      </c>
      <c r="K58" s="482">
        <v>600</v>
      </c>
      <c r="L58" s="482"/>
      <c r="M58" s="98">
        <f t="shared" si="0"/>
        <v>70.940170940170944</v>
      </c>
      <c r="N58" s="98">
        <f t="shared" si="1"/>
        <v>-7.6923076923076925</v>
      </c>
      <c r="O58" s="98">
        <f t="shared" si="7"/>
        <v>270</v>
      </c>
      <c r="P58" s="98">
        <f t="shared" si="3"/>
        <v>0</v>
      </c>
      <c r="Q58" s="98">
        <f t="shared" si="4"/>
        <v>-55.000000000000007</v>
      </c>
      <c r="R58" s="605" t="s">
        <v>3147</v>
      </c>
      <c r="T58">
        <f t="shared" si="5"/>
        <v>-23.076923076923077</v>
      </c>
      <c r="U58">
        <f t="shared" si="6"/>
        <v>405</v>
      </c>
    </row>
    <row r="59" spans="1:22" ht="187.5" x14ac:dyDescent="0.25">
      <c r="A59" s="606">
        <v>23</v>
      </c>
      <c r="B59" s="605" t="s">
        <v>55</v>
      </c>
      <c r="C59" s="603" t="s">
        <v>8</v>
      </c>
      <c r="D59" s="603" t="s">
        <v>56</v>
      </c>
      <c r="E59" s="98">
        <v>1530</v>
      </c>
      <c r="F59" s="83">
        <v>2800</v>
      </c>
      <c r="G59" s="251">
        <v>3500</v>
      </c>
      <c r="H59" s="481">
        <v>1.3</v>
      </c>
      <c r="I59" s="98">
        <v>1989</v>
      </c>
      <c r="J59" s="83">
        <v>2800</v>
      </c>
      <c r="K59" s="482">
        <v>2000</v>
      </c>
      <c r="L59" s="482"/>
      <c r="M59" s="98">
        <f t="shared" si="0"/>
        <v>0.55304172951231778</v>
      </c>
      <c r="N59" s="98">
        <f t="shared" si="1"/>
        <v>-28.571428571428569</v>
      </c>
      <c r="O59" s="98">
        <f>E59*1.2</f>
        <v>1836</v>
      </c>
      <c r="P59" s="98">
        <f t="shared" si="3"/>
        <v>20</v>
      </c>
      <c r="Q59" s="98">
        <f t="shared" si="4"/>
        <v>-8.2000000000000011</v>
      </c>
      <c r="R59" s="605" t="s">
        <v>3147</v>
      </c>
      <c r="T59">
        <f t="shared" si="5"/>
        <v>-7.6923076923076925</v>
      </c>
      <c r="U59">
        <f t="shared" si="6"/>
        <v>2295</v>
      </c>
    </row>
    <row r="60" spans="1:22" ht="18.75" x14ac:dyDescent="0.25">
      <c r="A60" s="883">
        <v>24</v>
      </c>
      <c r="B60" s="883" t="s">
        <v>57</v>
      </c>
      <c r="C60" s="603" t="s">
        <v>17</v>
      </c>
      <c r="D60" s="105" t="s">
        <v>875</v>
      </c>
      <c r="E60" s="98"/>
      <c r="F60" s="83"/>
      <c r="G60" s="251"/>
      <c r="H60" s="481"/>
      <c r="I60" s="98"/>
      <c r="J60" s="83"/>
      <c r="K60" s="482"/>
      <c r="L60" s="482"/>
      <c r="M60" s="98"/>
      <c r="N60" s="98"/>
      <c r="O60" s="98"/>
      <c r="P60" s="98"/>
      <c r="Q60" s="98"/>
      <c r="R60" s="605"/>
      <c r="U60">
        <f t="shared" si="6"/>
        <v>0</v>
      </c>
    </row>
    <row r="61" spans="1:22" ht="37.5" x14ac:dyDescent="0.25">
      <c r="A61" s="884"/>
      <c r="B61" s="884"/>
      <c r="C61" s="603"/>
      <c r="D61" s="603" t="s">
        <v>39</v>
      </c>
      <c r="E61" s="98">
        <v>1500</v>
      </c>
      <c r="F61" s="83">
        <v>2500</v>
      </c>
      <c r="G61" s="251">
        <v>3300</v>
      </c>
      <c r="H61" s="481">
        <v>1.2</v>
      </c>
      <c r="I61" s="98">
        <v>1800</v>
      </c>
      <c r="J61" s="83">
        <v>2500</v>
      </c>
      <c r="K61" s="83">
        <v>5000</v>
      </c>
      <c r="L61" s="482"/>
      <c r="M61" s="98">
        <f t="shared" si="0"/>
        <v>177.77777777777777</v>
      </c>
      <c r="N61" s="98"/>
      <c r="O61" s="98">
        <f t="shared" ref="O61:O123" si="8">E61*1.2</f>
        <v>1800</v>
      </c>
      <c r="P61" s="98">
        <f t="shared" si="3"/>
        <v>20</v>
      </c>
      <c r="Q61" s="98">
        <f t="shared" si="4"/>
        <v>-64</v>
      </c>
      <c r="R61" s="605" t="s">
        <v>3147</v>
      </c>
      <c r="T61">
        <f t="shared" si="5"/>
        <v>0</v>
      </c>
      <c r="U61">
        <f t="shared" si="6"/>
        <v>2250</v>
      </c>
    </row>
    <row r="62" spans="1:22" ht="37.5" x14ac:dyDescent="0.25">
      <c r="A62" s="884"/>
      <c r="B62" s="884"/>
      <c r="C62" s="603"/>
      <c r="D62" s="603" t="s">
        <v>40</v>
      </c>
      <c r="E62" s="98"/>
      <c r="F62" s="83">
        <v>2500</v>
      </c>
      <c r="G62" s="251">
        <v>3300</v>
      </c>
      <c r="H62" s="481">
        <v>1.2</v>
      </c>
      <c r="I62" s="98">
        <v>1800</v>
      </c>
      <c r="J62" s="83">
        <v>2500</v>
      </c>
      <c r="K62" s="83">
        <v>4900</v>
      </c>
      <c r="L62" s="482"/>
      <c r="M62" s="98">
        <f t="shared" si="0"/>
        <v>172.22222222222223</v>
      </c>
      <c r="N62" s="98"/>
      <c r="O62" s="231">
        <v>1500</v>
      </c>
      <c r="P62" s="98"/>
      <c r="Q62" s="98">
        <f t="shared" si="4"/>
        <v>-69.387755102040813</v>
      </c>
      <c r="R62" s="605" t="s">
        <v>3147</v>
      </c>
      <c r="T62">
        <f t="shared" si="5"/>
        <v>-16.666666666666664</v>
      </c>
      <c r="U62">
        <f t="shared" si="6"/>
        <v>0</v>
      </c>
    </row>
    <row r="63" spans="1:22" ht="18.75" x14ac:dyDescent="0.25">
      <c r="A63" s="884"/>
      <c r="B63" s="884"/>
      <c r="C63" s="105" t="s">
        <v>875</v>
      </c>
      <c r="D63" s="603" t="s">
        <v>27</v>
      </c>
      <c r="E63" s="98"/>
      <c r="F63" s="83"/>
      <c r="G63" s="251"/>
      <c r="H63" s="481"/>
      <c r="I63" s="98"/>
      <c r="J63" s="83"/>
      <c r="K63" s="482"/>
      <c r="L63" s="482"/>
      <c r="M63" s="98"/>
      <c r="N63" s="98"/>
      <c r="O63" s="98"/>
      <c r="P63" s="98"/>
      <c r="Q63" s="98"/>
      <c r="R63" s="605"/>
      <c r="U63">
        <f t="shared" si="6"/>
        <v>0</v>
      </c>
    </row>
    <row r="64" spans="1:22" ht="37.5" x14ac:dyDescent="0.25">
      <c r="A64" s="884"/>
      <c r="B64" s="884"/>
      <c r="C64" s="603"/>
      <c r="D64" s="603" t="s">
        <v>39</v>
      </c>
      <c r="E64" s="98">
        <v>1500</v>
      </c>
      <c r="F64" s="83">
        <v>2500</v>
      </c>
      <c r="G64" s="251">
        <v>3300</v>
      </c>
      <c r="H64" s="481">
        <v>1.2</v>
      </c>
      <c r="I64" s="98">
        <v>1800</v>
      </c>
      <c r="J64" s="83">
        <v>2500</v>
      </c>
      <c r="K64" s="482">
        <v>2000</v>
      </c>
      <c r="L64" s="482"/>
      <c r="M64" s="98">
        <f t="shared" si="0"/>
        <v>11.111111111111111</v>
      </c>
      <c r="N64" s="98"/>
      <c r="O64" s="98">
        <f t="shared" si="8"/>
        <v>1800</v>
      </c>
      <c r="P64" s="98">
        <f t="shared" si="3"/>
        <v>20</v>
      </c>
      <c r="Q64" s="98">
        <f t="shared" si="4"/>
        <v>-10</v>
      </c>
      <c r="R64" s="605" t="s">
        <v>3147</v>
      </c>
      <c r="T64">
        <f t="shared" si="5"/>
        <v>0</v>
      </c>
      <c r="U64">
        <f t="shared" si="6"/>
        <v>2250</v>
      </c>
    </row>
    <row r="65" spans="1:21" s="619" customFormat="1" ht="37.5" x14ac:dyDescent="0.25">
      <c r="A65" s="885"/>
      <c r="B65" s="885"/>
      <c r="C65" s="603"/>
      <c r="D65" s="603" t="s">
        <v>40</v>
      </c>
      <c r="E65" s="98"/>
      <c r="F65" s="83">
        <v>2500</v>
      </c>
      <c r="G65" s="251">
        <v>3300</v>
      </c>
      <c r="H65" s="481">
        <v>1.2</v>
      </c>
      <c r="I65" s="98">
        <v>1800</v>
      </c>
      <c r="J65" s="83">
        <v>2500</v>
      </c>
      <c r="K65" s="482">
        <v>1900</v>
      </c>
      <c r="L65" s="482"/>
      <c r="M65" s="98">
        <f t="shared" si="0"/>
        <v>5.5555555555555554</v>
      </c>
      <c r="N65" s="98"/>
      <c r="O65" s="231">
        <v>1500</v>
      </c>
      <c r="P65" s="98"/>
      <c r="Q65" s="98">
        <f t="shared" si="4"/>
        <v>-21.052631578947366</v>
      </c>
      <c r="R65" s="605" t="s">
        <v>3147</v>
      </c>
      <c r="T65">
        <f t="shared" si="5"/>
        <v>-16.666666666666664</v>
      </c>
      <c r="U65">
        <f t="shared" si="6"/>
        <v>0</v>
      </c>
    </row>
    <row r="66" spans="1:21" ht="37.5" x14ac:dyDescent="0.25">
      <c r="A66" s="883">
        <v>25</v>
      </c>
      <c r="B66" s="880" t="s">
        <v>58</v>
      </c>
      <c r="C66" s="605" t="s">
        <v>59</v>
      </c>
      <c r="D66" s="603" t="s">
        <v>60</v>
      </c>
      <c r="E66" s="98"/>
      <c r="F66" s="83"/>
      <c r="G66" s="251"/>
      <c r="H66" s="481"/>
      <c r="I66" s="98"/>
      <c r="J66" s="98"/>
      <c r="K66" s="482"/>
      <c r="L66" s="482"/>
      <c r="M66" s="98"/>
      <c r="N66" s="98"/>
      <c r="O66" s="98"/>
      <c r="P66" s="98"/>
      <c r="Q66" s="98"/>
      <c r="R66" s="605"/>
      <c r="U66">
        <f t="shared" si="6"/>
        <v>0</v>
      </c>
    </row>
    <row r="67" spans="1:21" ht="37.5" x14ac:dyDescent="0.25">
      <c r="A67" s="884"/>
      <c r="B67" s="881"/>
      <c r="C67" s="603" t="s">
        <v>39</v>
      </c>
      <c r="D67" s="603"/>
      <c r="E67" s="98">
        <v>500</v>
      </c>
      <c r="F67" s="83">
        <v>1250</v>
      </c>
      <c r="G67" s="251">
        <v>1800</v>
      </c>
      <c r="H67" s="481">
        <v>2.4</v>
      </c>
      <c r="I67" s="98">
        <v>1200</v>
      </c>
      <c r="J67" s="83">
        <v>1250</v>
      </c>
      <c r="K67" s="482">
        <v>1500</v>
      </c>
      <c r="L67" s="482"/>
      <c r="M67" s="98">
        <f t="shared" si="0"/>
        <v>25</v>
      </c>
      <c r="N67" s="98">
        <f t="shared" si="1"/>
        <v>20</v>
      </c>
      <c r="O67" s="98">
        <f t="shared" si="8"/>
        <v>600</v>
      </c>
      <c r="P67" s="98">
        <f t="shared" si="3"/>
        <v>20</v>
      </c>
      <c r="Q67" s="98">
        <f t="shared" si="4"/>
        <v>-60</v>
      </c>
      <c r="R67" s="605" t="s">
        <v>3147</v>
      </c>
      <c r="T67">
        <f t="shared" si="5"/>
        <v>-50</v>
      </c>
      <c r="U67">
        <f t="shared" si="6"/>
        <v>750</v>
      </c>
    </row>
    <row r="68" spans="1:21" ht="37.5" x14ac:dyDescent="0.25">
      <c r="A68" s="885"/>
      <c r="B68" s="882"/>
      <c r="C68" s="603" t="s">
        <v>40</v>
      </c>
      <c r="D68" s="603"/>
      <c r="E68" s="98">
        <v>450</v>
      </c>
      <c r="F68" s="83">
        <v>1000</v>
      </c>
      <c r="G68" s="251">
        <v>1600</v>
      </c>
      <c r="H68" s="481">
        <v>2.1</v>
      </c>
      <c r="I68" s="98">
        <v>945</v>
      </c>
      <c r="J68" s="83">
        <v>1000</v>
      </c>
      <c r="K68" s="482">
        <v>1400</v>
      </c>
      <c r="L68" s="482"/>
      <c r="M68" s="98">
        <f t="shared" si="0"/>
        <v>48.148148148148145</v>
      </c>
      <c r="N68" s="98">
        <f t="shared" si="1"/>
        <v>40</v>
      </c>
      <c r="O68" s="231">
        <v>450</v>
      </c>
      <c r="P68" s="98">
        <f t="shared" si="3"/>
        <v>0</v>
      </c>
      <c r="Q68" s="98">
        <f t="shared" si="4"/>
        <v>-67.857142857142861</v>
      </c>
      <c r="R68" s="605" t="s">
        <v>3147</v>
      </c>
      <c r="T68">
        <f t="shared" si="5"/>
        <v>-52.380952380952387</v>
      </c>
      <c r="U68">
        <f t="shared" si="6"/>
        <v>675</v>
      </c>
    </row>
    <row r="69" spans="1:21" ht="37.5" x14ac:dyDescent="0.25">
      <c r="A69" s="602">
        <v>26</v>
      </c>
      <c r="B69" s="605" t="s">
        <v>54</v>
      </c>
      <c r="C69" s="603" t="s">
        <v>316</v>
      </c>
      <c r="D69" s="603" t="s">
        <v>8</v>
      </c>
      <c r="E69" s="98">
        <v>1200</v>
      </c>
      <c r="F69" s="83">
        <v>2000</v>
      </c>
      <c r="G69" s="251">
        <v>2000</v>
      </c>
      <c r="H69" s="481">
        <v>1.2</v>
      </c>
      <c r="I69" s="98">
        <v>1440</v>
      </c>
      <c r="J69" s="83">
        <v>2000</v>
      </c>
      <c r="K69" s="482">
        <v>2000</v>
      </c>
      <c r="L69" s="482"/>
      <c r="M69" s="98">
        <f t="shared" si="0"/>
        <v>38.888888888888893</v>
      </c>
      <c r="N69" s="98">
        <f t="shared" si="1"/>
        <v>0</v>
      </c>
      <c r="O69" s="98">
        <f t="shared" si="8"/>
        <v>1440</v>
      </c>
      <c r="P69" s="98">
        <f t="shared" si="3"/>
        <v>20</v>
      </c>
      <c r="Q69" s="98">
        <f t="shared" si="4"/>
        <v>-28.000000000000004</v>
      </c>
      <c r="R69" s="605" t="s">
        <v>3147</v>
      </c>
      <c r="T69">
        <f t="shared" si="5"/>
        <v>0</v>
      </c>
      <c r="U69">
        <f t="shared" si="6"/>
        <v>1800</v>
      </c>
    </row>
    <row r="70" spans="1:21" ht="18.75" x14ac:dyDescent="0.25">
      <c r="A70" s="483" t="s">
        <v>61</v>
      </c>
      <c r="B70" s="1099" t="s">
        <v>62</v>
      </c>
      <c r="C70" s="1100"/>
      <c r="D70" s="484"/>
      <c r="E70" s="485"/>
      <c r="F70" s="486"/>
      <c r="G70" s="251"/>
      <c r="H70" s="96"/>
      <c r="I70" s="96"/>
      <c r="J70" s="96"/>
      <c r="K70" s="96"/>
      <c r="L70" s="96"/>
      <c r="M70" s="98"/>
      <c r="N70" s="98"/>
      <c r="O70" s="98"/>
      <c r="P70" s="98"/>
      <c r="Q70" s="98"/>
      <c r="R70" s="605"/>
      <c r="U70">
        <f t="shared" si="6"/>
        <v>0</v>
      </c>
    </row>
    <row r="71" spans="1:21" ht="37.5" x14ac:dyDescent="0.3">
      <c r="A71" s="947">
        <v>1</v>
      </c>
      <c r="B71" s="948" t="s">
        <v>8</v>
      </c>
      <c r="C71" s="610" t="s">
        <v>63</v>
      </c>
      <c r="D71" s="610" t="s">
        <v>64</v>
      </c>
      <c r="E71" s="487">
        <v>1200</v>
      </c>
      <c r="F71" s="488">
        <v>3000</v>
      </c>
      <c r="G71" s="489">
        <v>4500</v>
      </c>
      <c r="H71" s="195">
        <v>2.5</v>
      </c>
      <c r="I71" s="83">
        <v>3000</v>
      </c>
      <c r="J71" s="488">
        <v>3000</v>
      </c>
      <c r="K71" s="482">
        <v>2400</v>
      </c>
      <c r="L71" s="482"/>
      <c r="M71" s="98">
        <f t="shared" si="0"/>
        <v>-20</v>
      </c>
      <c r="N71" s="98">
        <f t="shared" si="1"/>
        <v>-20</v>
      </c>
      <c r="O71" s="98">
        <f t="shared" si="8"/>
        <v>1440</v>
      </c>
      <c r="P71" s="98">
        <f t="shared" si="3"/>
        <v>20</v>
      </c>
      <c r="Q71" s="98">
        <f t="shared" si="4"/>
        <v>-40</v>
      </c>
      <c r="R71" s="605" t="s">
        <v>3147</v>
      </c>
      <c r="T71">
        <f t="shared" si="5"/>
        <v>-52</v>
      </c>
      <c r="U71">
        <f t="shared" si="6"/>
        <v>1800</v>
      </c>
    </row>
    <row r="72" spans="1:21" ht="37.5" x14ac:dyDescent="0.3">
      <c r="A72" s="947"/>
      <c r="B72" s="948"/>
      <c r="C72" s="610" t="s">
        <v>64</v>
      </c>
      <c r="D72" s="610" t="s">
        <v>65</v>
      </c>
      <c r="E72" s="487">
        <v>1500</v>
      </c>
      <c r="F72" s="488">
        <v>3150</v>
      </c>
      <c r="G72" s="489">
        <v>5000</v>
      </c>
      <c r="H72" s="195">
        <v>2.1</v>
      </c>
      <c r="I72" s="83">
        <v>3150</v>
      </c>
      <c r="J72" s="488">
        <v>3150</v>
      </c>
      <c r="K72" s="482">
        <v>2500</v>
      </c>
      <c r="L72" s="482"/>
      <c r="M72" s="98">
        <f t="shared" si="0"/>
        <v>-20.634920634920633</v>
      </c>
      <c r="N72" s="98">
        <f t="shared" si="1"/>
        <v>-20.634920634920633</v>
      </c>
      <c r="O72" s="98">
        <f t="shared" si="8"/>
        <v>1800</v>
      </c>
      <c r="P72" s="98">
        <f t="shared" si="3"/>
        <v>20</v>
      </c>
      <c r="Q72" s="98">
        <f t="shared" si="4"/>
        <v>-28.000000000000004</v>
      </c>
      <c r="R72" s="605" t="s">
        <v>3147</v>
      </c>
      <c r="T72">
        <f t="shared" si="5"/>
        <v>-42.857142857142854</v>
      </c>
      <c r="U72">
        <f t="shared" si="6"/>
        <v>2250</v>
      </c>
    </row>
    <row r="73" spans="1:21" ht="37.5" x14ac:dyDescent="0.3">
      <c r="A73" s="947"/>
      <c r="B73" s="948"/>
      <c r="C73" s="610" t="s">
        <v>65</v>
      </c>
      <c r="D73" s="610" t="s">
        <v>310</v>
      </c>
      <c r="E73" s="487">
        <v>1800</v>
      </c>
      <c r="F73" s="488">
        <v>3060</v>
      </c>
      <c r="G73" s="489">
        <v>4600</v>
      </c>
      <c r="H73" s="195">
        <v>1.7</v>
      </c>
      <c r="I73" s="83">
        <v>3060</v>
      </c>
      <c r="J73" s="488">
        <v>3060</v>
      </c>
      <c r="K73" s="482">
        <v>2800</v>
      </c>
      <c r="L73" s="482"/>
      <c r="M73" s="98">
        <f t="shared" si="0"/>
        <v>-8.4967320261437909</v>
      </c>
      <c r="N73" s="98">
        <f t="shared" si="1"/>
        <v>-8.4967320261437909</v>
      </c>
      <c r="O73" s="98">
        <f t="shared" si="8"/>
        <v>2160</v>
      </c>
      <c r="P73" s="98">
        <f t="shared" si="3"/>
        <v>20</v>
      </c>
      <c r="Q73" s="98">
        <f t="shared" si="4"/>
        <v>-22.857142857142858</v>
      </c>
      <c r="R73" s="605" t="s">
        <v>3147</v>
      </c>
      <c r="T73">
        <f t="shared" si="5"/>
        <v>-29.411764705882355</v>
      </c>
      <c r="U73">
        <f t="shared" si="6"/>
        <v>2700</v>
      </c>
    </row>
    <row r="74" spans="1:21" ht="37.5" x14ac:dyDescent="0.3">
      <c r="A74" s="947"/>
      <c r="B74" s="948"/>
      <c r="C74" s="610" t="s">
        <v>310</v>
      </c>
      <c r="D74" s="610" t="s">
        <v>66</v>
      </c>
      <c r="E74" s="487">
        <v>2300</v>
      </c>
      <c r="F74" s="488">
        <v>3450</v>
      </c>
      <c r="G74" s="489">
        <v>5700</v>
      </c>
      <c r="H74" s="195">
        <v>1.5</v>
      </c>
      <c r="I74" s="490">
        <v>5500</v>
      </c>
      <c r="J74" s="488">
        <v>3450</v>
      </c>
      <c r="K74" s="482">
        <v>3500</v>
      </c>
      <c r="L74" s="482"/>
      <c r="M74" s="98">
        <f t="shared" ref="M74:M137" si="9">(K74-I74)/I74*100</f>
        <v>-36.363636363636367</v>
      </c>
      <c r="N74" s="98">
        <f t="shared" ref="N74:N137" si="10">(K74-J74)/J74*100</f>
        <v>1.4492753623188406</v>
      </c>
      <c r="O74" s="98">
        <f t="shared" si="8"/>
        <v>2760</v>
      </c>
      <c r="P74" s="98">
        <f t="shared" ref="P74:P137" si="11">(O74-E74)/E74*100</f>
        <v>20</v>
      </c>
      <c r="Q74" s="98">
        <f t="shared" ref="Q74:Q137" si="12">(O74-K74)/K74*100</f>
        <v>-21.142857142857142</v>
      </c>
      <c r="R74" s="605" t="s">
        <v>3147</v>
      </c>
      <c r="T74">
        <f t="shared" ref="T74:T137" si="13">(O74-I74)/I74*100</f>
        <v>-49.81818181818182</v>
      </c>
      <c r="U74">
        <f t="shared" ref="U74:U137" si="14">E74*1.5</f>
        <v>3450</v>
      </c>
    </row>
    <row r="75" spans="1:21" ht="37.5" x14ac:dyDescent="0.3">
      <c r="A75" s="947"/>
      <c r="B75" s="948"/>
      <c r="C75" s="610" t="s">
        <v>66</v>
      </c>
      <c r="D75" s="610" t="s">
        <v>398</v>
      </c>
      <c r="E75" s="487">
        <v>2400</v>
      </c>
      <c r="F75" s="488">
        <v>3360</v>
      </c>
      <c r="G75" s="489">
        <v>5600</v>
      </c>
      <c r="H75" s="195">
        <v>1.4</v>
      </c>
      <c r="I75" s="490">
        <v>5000</v>
      </c>
      <c r="J75" s="488">
        <v>3360</v>
      </c>
      <c r="K75" s="482">
        <v>3000</v>
      </c>
      <c r="L75" s="482"/>
      <c r="M75" s="98">
        <f t="shared" si="9"/>
        <v>-40</v>
      </c>
      <c r="N75" s="98">
        <f t="shared" si="10"/>
        <v>-10.714285714285714</v>
      </c>
      <c r="O75" s="98">
        <f t="shared" si="8"/>
        <v>2880</v>
      </c>
      <c r="P75" s="98">
        <f t="shared" si="11"/>
        <v>20</v>
      </c>
      <c r="Q75" s="98">
        <f t="shared" si="12"/>
        <v>-4</v>
      </c>
      <c r="R75" s="605" t="s">
        <v>3147</v>
      </c>
      <c r="T75">
        <f t="shared" si="13"/>
        <v>-42.4</v>
      </c>
      <c r="U75">
        <f t="shared" si="14"/>
        <v>3600</v>
      </c>
    </row>
    <row r="76" spans="1:21" ht="37.5" x14ac:dyDescent="0.3">
      <c r="A76" s="947"/>
      <c r="B76" s="948"/>
      <c r="C76" s="610" t="s">
        <v>398</v>
      </c>
      <c r="D76" s="610" t="s">
        <v>67</v>
      </c>
      <c r="E76" s="487">
        <v>1400</v>
      </c>
      <c r="F76" s="488">
        <v>3080.0000000000005</v>
      </c>
      <c r="G76" s="489">
        <v>4600</v>
      </c>
      <c r="H76" s="195">
        <v>2.2000000000000002</v>
      </c>
      <c r="I76" s="490">
        <v>4500</v>
      </c>
      <c r="J76" s="488">
        <v>3080.0000000000005</v>
      </c>
      <c r="K76" s="482">
        <v>2700</v>
      </c>
      <c r="L76" s="482"/>
      <c r="M76" s="98">
        <f t="shared" si="9"/>
        <v>-40</v>
      </c>
      <c r="N76" s="98">
        <f t="shared" si="10"/>
        <v>-12.33766233766235</v>
      </c>
      <c r="O76" s="98">
        <f t="shared" si="8"/>
        <v>1680</v>
      </c>
      <c r="P76" s="98">
        <f t="shared" si="11"/>
        <v>20</v>
      </c>
      <c r="Q76" s="98">
        <f t="shared" si="12"/>
        <v>-37.777777777777779</v>
      </c>
      <c r="R76" s="605" t="s">
        <v>3147</v>
      </c>
      <c r="T76">
        <f t="shared" si="13"/>
        <v>-62.666666666666671</v>
      </c>
      <c r="U76">
        <f t="shared" si="14"/>
        <v>2100</v>
      </c>
    </row>
    <row r="77" spans="1:21" ht="37.5" x14ac:dyDescent="0.3">
      <c r="A77" s="611">
        <v>2</v>
      </c>
      <c r="B77" s="610" t="s">
        <v>9</v>
      </c>
      <c r="C77" s="610" t="s">
        <v>67</v>
      </c>
      <c r="D77" s="610" t="s">
        <v>317</v>
      </c>
      <c r="E77" s="487">
        <v>1500</v>
      </c>
      <c r="F77" s="488">
        <v>3150</v>
      </c>
      <c r="G77" s="489">
        <v>4700</v>
      </c>
      <c r="H77" s="195">
        <v>2.1</v>
      </c>
      <c r="I77" s="490">
        <v>4400</v>
      </c>
      <c r="J77" s="488">
        <v>3150</v>
      </c>
      <c r="K77" s="482">
        <v>2500</v>
      </c>
      <c r="L77" s="482"/>
      <c r="M77" s="98">
        <f t="shared" si="9"/>
        <v>-43.18181818181818</v>
      </c>
      <c r="N77" s="98">
        <f t="shared" si="10"/>
        <v>-20.634920634920633</v>
      </c>
      <c r="O77" s="98">
        <f t="shared" si="8"/>
        <v>1800</v>
      </c>
      <c r="P77" s="98">
        <f t="shared" si="11"/>
        <v>20</v>
      </c>
      <c r="Q77" s="98">
        <f t="shared" si="12"/>
        <v>-28.000000000000004</v>
      </c>
      <c r="R77" s="605" t="s">
        <v>3147</v>
      </c>
      <c r="T77">
        <f t="shared" si="13"/>
        <v>-59.090909090909093</v>
      </c>
      <c r="U77">
        <f t="shared" si="14"/>
        <v>2250</v>
      </c>
    </row>
    <row r="78" spans="1:21" ht="37.5" x14ac:dyDescent="0.3">
      <c r="A78" s="959">
        <v>3</v>
      </c>
      <c r="B78" s="1090" t="s">
        <v>68</v>
      </c>
      <c r="C78" s="610" t="s">
        <v>69</v>
      </c>
      <c r="D78" s="610" t="s">
        <v>70</v>
      </c>
      <c r="E78" s="491"/>
      <c r="F78" s="488"/>
      <c r="G78" s="489"/>
      <c r="H78" s="195"/>
      <c r="I78" s="83"/>
      <c r="J78" s="488"/>
      <c r="K78" s="482"/>
      <c r="L78" s="482"/>
      <c r="M78" s="98"/>
      <c r="N78" s="98"/>
      <c r="O78" s="98"/>
      <c r="P78" s="98"/>
      <c r="Q78" s="98"/>
      <c r="R78" s="605"/>
      <c r="U78">
        <f t="shared" si="14"/>
        <v>0</v>
      </c>
    </row>
    <row r="79" spans="1:21" ht="37.5" x14ac:dyDescent="0.3">
      <c r="A79" s="960"/>
      <c r="B79" s="1101"/>
      <c r="C79" s="603"/>
      <c r="D79" s="603" t="s">
        <v>39</v>
      </c>
      <c r="E79" s="491">
        <v>900</v>
      </c>
      <c r="F79" s="488">
        <v>2520</v>
      </c>
      <c r="G79" s="489">
        <v>3000</v>
      </c>
      <c r="H79" s="195">
        <v>2.8</v>
      </c>
      <c r="I79" s="83">
        <v>2520</v>
      </c>
      <c r="J79" s="488">
        <v>2520</v>
      </c>
      <c r="K79" s="482">
        <v>2000</v>
      </c>
      <c r="L79" s="482"/>
      <c r="M79" s="98">
        <f t="shared" si="9"/>
        <v>-20.634920634920633</v>
      </c>
      <c r="N79" s="98"/>
      <c r="O79" s="98">
        <f t="shared" si="8"/>
        <v>1080</v>
      </c>
      <c r="P79" s="98">
        <f t="shared" si="11"/>
        <v>20</v>
      </c>
      <c r="Q79" s="98">
        <f t="shared" si="12"/>
        <v>-46</v>
      </c>
      <c r="R79" s="605" t="s">
        <v>3147</v>
      </c>
      <c r="T79">
        <f t="shared" si="13"/>
        <v>-57.142857142857139</v>
      </c>
      <c r="U79">
        <f t="shared" si="14"/>
        <v>1350</v>
      </c>
    </row>
    <row r="80" spans="1:21" ht="37.5" x14ac:dyDescent="0.3">
      <c r="A80" s="960"/>
      <c r="B80" s="1101"/>
      <c r="C80" s="603"/>
      <c r="D80" s="603" t="s">
        <v>40</v>
      </c>
      <c r="E80" s="491"/>
      <c r="F80" s="488">
        <v>2520</v>
      </c>
      <c r="G80" s="489">
        <v>3000</v>
      </c>
      <c r="H80" s="195">
        <v>2.8</v>
      </c>
      <c r="I80" s="83">
        <v>2520</v>
      </c>
      <c r="J80" s="488">
        <v>2520</v>
      </c>
      <c r="K80" s="482">
        <v>1900</v>
      </c>
      <c r="L80" s="482"/>
      <c r="M80" s="98">
        <f t="shared" si="9"/>
        <v>-24.603174603174601</v>
      </c>
      <c r="N80" s="98"/>
      <c r="O80" s="231">
        <v>900</v>
      </c>
      <c r="P80" s="98"/>
      <c r="Q80" s="98">
        <f t="shared" si="12"/>
        <v>-52.631578947368418</v>
      </c>
      <c r="R80" s="605" t="s">
        <v>3147</v>
      </c>
      <c r="T80">
        <f t="shared" si="13"/>
        <v>-64.285714285714292</v>
      </c>
      <c r="U80">
        <f t="shared" si="14"/>
        <v>0</v>
      </c>
    </row>
    <row r="81" spans="1:21" ht="37.5" x14ac:dyDescent="0.3">
      <c r="A81" s="960"/>
      <c r="B81" s="1101"/>
      <c r="C81" s="610" t="s">
        <v>70</v>
      </c>
      <c r="D81" s="610" t="s">
        <v>22</v>
      </c>
      <c r="E81" s="491"/>
      <c r="F81" s="488"/>
      <c r="G81" s="489"/>
      <c r="H81" s="195"/>
      <c r="I81" s="83"/>
      <c r="J81" s="488"/>
      <c r="K81" s="482"/>
      <c r="L81" s="482"/>
      <c r="M81" s="98"/>
      <c r="N81" s="98"/>
      <c r="O81" s="98"/>
      <c r="P81" s="98"/>
      <c r="Q81" s="98"/>
      <c r="R81" s="605"/>
      <c r="U81">
        <f t="shared" si="14"/>
        <v>0</v>
      </c>
    </row>
    <row r="82" spans="1:21" ht="37.5" x14ac:dyDescent="0.3">
      <c r="A82" s="960"/>
      <c r="B82" s="1101"/>
      <c r="C82" s="603"/>
      <c r="D82" s="603" t="s">
        <v>39</v>
      </c>
      <c r="E82" s="491">
        <v>600</v>
      </c>
      <c r="F82" s="488">
        <v>2100</v>
      </c>
      <c r="G82" s="489">
        <v>2500</v>
      </c>
      <c r="H82" s="195">
        <v>3.5</v>
      </c>
      <c r="I82" s="83">
        <v>2100</v>
      </c>
      <c r="J82" s="488">
        <v>2100</v>
      </c>
      <c r="K82" s="482">
        <v>1800</v>
      </c>
      <c r="L82" s="482"/>
      <c r="M82" s="98">
        <f t="shared" si="9"/>
        <v>-14.285714285714285</v>
      </c>
      <c r="N82" s="98"/>
      <c r="O82" s="98">
        <f t="shared" si="8"/>
        <v>720</v>
      </c>
      <c r="P82" s="98">
        <f t="shared" si="11"/>
        <v>20</v>
      </c>
      <c r="Q82" s="98">
        <f t="shared" si="12"/>
        <v>-60</v>
      </c>
      <c r="R82" s="605" t="s">
        <v>3147</v>
      </c>
      <c r="T82">
        <f t="shared" si="13"/>
        <v>-65.714285714285708</v>
      </c>
      <c r="U82">
        <f t="shared" si="14"/>
        <v>900</v>
      </c>
    </row>
    <row r="83" spans="1:21" ht="37.5" x14ac:dyDescent="0.3">
      <c r="A83" s="961"/>
      <c r="B83" s="1091"/>
      <c r="C83" s="603"/>
      <c r="D83" s="603" t="s">
        <v>40</v>
      </c>
      <c r="E83" s="491"/>
      <c r="F83" s="488">
        <v>2100</v>
      </c>
      <c r="G83" s="489">
        <v>2500</v>
      </c>
      <c r="H83" s="195">
        <v>3.5</v>
      </c>
      <c r="I83" s="83">
        <v>2100</v>
      </c>
      <c r="J83" s="488">
        <v>2100</v>
      </c>
      <c r="K83" s="482">
        <v>1700</v>
      </c>
      <c r="L83" s="482"/>
      <c r="M83" s="98">
        <f t="shared" si="9"/>
        <v>-19.047619047619047</v>
      </c>
      <c r="N83" s="98"/>
      <c r="O83" s="231">
        <v>600</v>
      </c>
      <c r="P83" s="98"/>
      <c r="Q83" s="98">
        <f t="shared" si="12"/>
        <v>-64.705882352941174</v>
      </c>
      <c r="R83" s="605" t="s">
        <v>3147</v>
      </c>
      <c r="T83">
        <f t="shared" si="13"/>
        <v>-71.428571428571431</v>
      </c>
      <c r="U83">
        <f t="shared" si="14"/>
        <v>0</v>
      </c>
    </row>
    <row r="84" spans="1:21" ht="56.25" x14ac:dyDescent="0.3">
      <c r="A84" s="611">
        <v>4</v>
      </c>
      <c r="B84" s="610" t="s">
        <v>69</v>
      </c>
      <c r="C84" s="610" t="s">
        <v>71</v>
      </c>
      <c r="D84" s="610" t="s">
        <v>8</v>
      </c>
      <c r="E84" s="487">
        <v>1100</v>
      </c>
      <c r="F84" s="488">
        <v>2860</v>
      </c>
      <c r="G84" s="489">
        <v>3500</v>
      </c>
      <c r="H84" s="195">
        <v>2.6</v>
      </c>
      <c r="I84" s="83">
        <v>2860</v>
      </c>
      <c r="J84" s="488">
        <v>2860</v>
      </c>
      <c r="K84" s="482">
        <v>2300</v>
      </c>
      <c r="L84" s="482"/>
      <c r="M84" s="98">
        <f t="shared" si="9"/>
        <v>-19.58041958041958</v>
      </c>
      <c r="N84" s="98">
        <f t="shared" si="10"/>
        <v>-19.58041958041958</v>
      </c>
      <c r="O84" s="98">
        <f t="shared" si="8"/>
        <v>1320</v>
      </c>
      <c r="P84" s="98">
        <f t="shared" si="11"/>
        <v>20</v>
      </c>
      <c r="Q84" s="98">
        <f t="shared" si="12"/>
        <v>-42.608695652173914</v>
      </c>
      <c r="R84" s="605" t="s">
        <v>3147</v>
      </c>
      <c r="T84">
        <f t="shared" si="13"/>
        <v>-53.846153846153847</v>
      </c>
      <c r="U84">
        <f t="shared" si="14"/>
        <v>1650</v>
      </c>
    </row>
    <row r="85" spans="1:21" ht="37.5" x14ac:dyDescent="0.3">
      <c r="A85" s="947">
        <v>5</v>
      </c>
      <c r="B85" s="948" t="s">
        <v>72</v>
      </c>
      <c r="C85" s="610" t="s">
        <v>412</v>
      </c>
      <c r="D85" s="610" t="s">
        <v>73</v>
      </c>
      <c r="E85" s="491">
        <v>500</v>
      </c>
      <c r="F85" s="488">
        <v>850</v>
      </c>
      <c r="G85" s="489">
        <v>1200</v>
      </c>
      <c r="H85" s="195">
        <v>1.7</v>
      </c>
      <c r="I85" s="83">
        <v>850</v>
      </c>
      <c r="J85" s="488">
        <v>850</v>
      </c>
      <c r="K85" s="482">
        <v>850</v>
      </c>
      <c r="L85" s="482"/>
      <c r="M85" s="98">
        <f t="shared" si="9"/>
        <v>0</v>
      </c>
      <c r="N85" s="98">
        <f t="shared" si="10"/>
        <v>0</v>
      </c>
      <c r="O85" s="98">
        <f t="shared" si="8"/>
        <v>600</v>
      </c>
      <c r="P85" s="98">
        <f t="shared" si="11"/>
        <v>20</v>
      </c>
      <c r="Q85" s="98">
        <f t="shared" si="12"/>
        <v>-29.411764705882355</v>
      </c>
      <c r="R85" s="605" t="s">
        <v>3147</v>
      </c>
      <c r="T85">
        <f t="shared" si="13"/>
        <v>-29.411764705882355</v>
      </c>
      <c r="U85">
        <f t="shared" si="14"/>
        <v>750</v>
      </c>
    </row>
    <row r="86" spans="1:21" ht="37.5" x14ac:dyDescent="0.3">
      <c r="A86" s="947"/>
      <c r="B86" s="948"/>
      <c r="C86" s="610" t="s">
        <v>73</v>
      </c>
      <c r="D86" s="610" t="s">
        <v>74</v>
      </c>
      <c r="E86" s="491">
        <v>500</v>
      </c>
      <c r="F86" s="488">
        <v>850</v>
      </c>
      <c r="G86" s="489">
        <v>1200</v>
      </c>
      <c r="H86" s="195">
        <v>1.7</v>
      </c>
      <c r="I86" s="83">
        <v>850</v>
      </c>
      <c r="J86" s="488">
        <v>850</v>
      </c>
      <c r="K86" s="482">
        <v>850</v>
      </c>
      <c r="L86" s="482"/>
      <c r="M86" s="98">
        <f t="shared" si="9"/>
        <v>0</v>
      </c>
      <c r="N86" s="98">
        <f t="shared" si="10"/>
        <v>0</v>
      </c>
      <c r="O86" s="98">
        <f t="shared" si="8"/>
        <v>600</v>
      </c>
      <c r="P86" s="98">
        <f t="shared" si="11"/>
        <v>20</v>
      </c>
      <c r="Q86" s="98">
        <f t="shared" si="12"/>
        <v>-29.411764705882355</v>
      </c>
      <c r="R86" s="605" t="s">
        <v>3147</v>
      </c>
      <c r="T86">
        <f t="shared" si="13"/>
        <v>-29.411764705882355</v>
      </c>
      <c r="U86">
        <f t="shared" si="14"/>
        <v>750</v>
      </c>
    </row>
    <row r="87" spans="1:21" ht="93.75" x14ac:dyDescent="0.3">
      <c r="A87" s="611">
        <v>6</v>
      </c>
      <c r="B87" s="610" t="s">
        <v>75</v>
      </c>
      <c r="C87" s="610" t="s">
        <v>318</v>
      </c>
      <c r="D87" s="610" t="s">
        <v>319</v>
      </c>
      <c r="E87" s="491">
        <v>380</v>
      </c>
      <c r="F87" s="488">
        <v>798</v>
      </c>
      <c r="G87" s="489">
        <v>1000</v>
      </c>
      <c r="H87" s="195">
        <v>2.1</v>
      </c>
      <c r="I87" s="83">
        <v>798</v>
      </c>
      <c r="J87" s="488">
        <v>798</v>
      </c>
      <c r="K87" s="482">
        <v>730</v>
      </c>
      <c r="L87" s="482"/>
      <c r="M87" s="98">
        <f t="shared" si="9"/>
        <v>-8.5213032581453625</v>
      </c>
      <c r="N87" s="98">
        <f t="shared" si="10"/>
        <v>-8.5213032581453625</v>
      </c>
      <c r="O87" s="98">
        <f t="shared" si="8"/>
        <v>456</v>
      </c>
      <c r="P87" s="98">
        <f t="shared" si="11"/>
        <v>20</v>
      </c>
      <c r="Q87" s="98">
        <f t="shared" si="12"/>
        <v>-37.534246575342465</v>
      </c>
      <c r="R87" s="605" t="s">
        <v>3147</v>
      </c>
      <c r="T87">
        <f t="shared" si="13"/>
        <v>-42.857142857142854</v>
      </c>
      <c r="U87">
        <f t="shared" si="14"/>
        <v>570</v>
      </c>
    </row>
    <row r="88" spans="1:21" ht="56.25" x14ac:dyDescent="0.3">
      <c r="A88" s="611">
        <v>7</v>
      </c>
      <c r="B88" s="610" t="s">
        <v>76</v>
      </c>
      <c r="C88" s="610" t="s">
        <v>58</v>
      </c>
      <c r="D88" s="610" t="s">
        <v>3173</v>
      </c>
      <c r="E88" s="491">
        <v>800</v>
      </c>
      <c r="F88" s="488">
        <v>1600</v>
      </c>
      <c r="G88" s="489">
        <v>1850</v>
      </c>
      <c r="H88" s="195">
        <v>2</v>
      </c>
      <c r="I88" s="83">
        <v>1600</v>
      </c>
      <c r="J88" s="488">
        <v>1600</v>
      </c>
      <c r="K88" s="482">
        <v>1200</v>
      </c>
      <c r="L88" s="482"/>
      <c r="M88" s="98">
        <f t="shared" si="9"/>
        <v>-25</v>
      </c>
      <c r="N88" s="98">
        <f t="shared" si="10"/>
        <v>-25</v>
      </c>
      <c r="O88" s="98">
        <f t="shared" si="8"/>
        <v>960</v>
      </c>
      <c r="P88" s="98">
        <f t="shared" si="11"/>
        <v>20</v>
      </c>
      <c r="Q88" s="98">
        <f t="shared" si="12"/>
        <v>-20</v>
      </c>
      <c r="R88" s="605" t="s">
        <v>3147</v>
      </c>
      <c r="T88">
        <f t="shared" si="13"/>
        <v>-40</v>
      </c>
      <c r="U88">
        <f t="shared" si="14"/>
        <v>1200</v>
      </c>
    </row>
    <row r="89" spans="1:21" ht="37.5" x14ac:dyDescent="0.3">
      <c r="A89" s="947">
        <v>8</v>
      </c>
      <c r="B89" s="948" t="s">
        <v>427</v>
      </c>
      <c r="C89" s="610" t="s">
        <v>8</v>
      </c>
      <c r="D89" s="610" t="s">
        <v>426</v>
      </c>
      <c r="E89" s="491">
        <v>770</v>
      </c>
      <c r="F89" s="488">
        <v>1770.9999999999998</v>
      </c>
      <c r="G89" s="489">
        <v>2000</v>
      </c>
      <c r="H89" s="195">
        <v>2.2999999999999998</v>
      </c>
      <c r="I89" s="83">
        <v>1770.9999999999998</v>
      </c>
      <c r="J89" s="488">
        <v>1770.9999999999998</v>
      </c>
      <c r="K89" s="482">
        <v>1200</v>
      </c>
      <c r="L89" s="482"/>
      <c r="M89" s="98">
        <f t="shared" si="9"/>
        <v>-32.241671372106147</v>
      </c>
      <c r="N89" s="98">
        <f t="shared" si="10"/>
        <v>-32.241671372106147</v>
      </c>
      <c r="O89" s="98">
        <f t="shared" si="8"/>
        <v>924</v>
      </c>
      <c r="P89" s="98">
        <f t="shared" si="11"/>
        <v>20</v>
      </c>
      <c r="Q89" s="98">
        <f t="shared" si="12"/>
        <v>-23</v>
      </c>
      <c r="R89" s="605" t="s">
        <v>3147</v>
      </c>
      <c r="T89">
        <f t="shared" si="13"/>
        <v>-47.826086956521735</v>
      </c>
      <c r="U89">
        <f t="shared" si="14"/>
        <v>1155</v>
      </c>
    </row>
    <row r="90" spans="1:21" ht="56.25" x14ac:dyDescent="0.3">
      <c r="A90" s="947"/>
      <c r="B90" s="948"/>
      <c r="C90" s="610" t="s">
        <v>426</v>
      </c>
      <c r="D90" s="610" t="s">
        <v>437</v>
      </c>
      <c r="E90" s="491">
        <v>360</v>
      </c>
      <c r="F90" s="488">
        <v>792.00000000000011</v>
      </c>
      <c r="G90" s="489">
        <v>950</v>
      </c>
      <c r="H90" s="195">
        <v>2.2000000000000002</v>
      </c>
      <c r="I90" s="83">
        <v>792.00000000000011</v>
      </c>
      <c r="J90" s="488">
        <v>792.00000000000011</v>
      </c>
      <c r="K90" s="482">
        <v>450</v>
      </c>
      <c r="L90" s="482"/>
      <c r="M90" s="98">
        <f t="shared" si="9"/>
        <v>-43.181818181818187</v>
      </c>
      <c r="N90" s="98">
        <f t="shared" si="10"/>
        <v>-43.181818181818187</v>
      </c>
      <c r="O90" s="98">
        <f t="shared" si="8"/>
        <v>432</v>
      </c>
      <c r="P90" s="98">
        <f t="shared" si="11"/>
        <v>20</v>
      </c>
      <c r="Q90" s="98">
        <f t="shared" si="12"/>
        <v>-4</v>
      </c>
      <c r="R90" s="605" t="s">
        <v>3147</v>
      </c>
      <c r="T90">
        <f t="shared" si="13"/>
        <v>-45.454545454545467</v>
      </c>
      <c r="U90">
        <f t="shared" si="14"/>
        <v>540</v>
      </c>
    </row>
    <row r="91" spans="1:21" ht="56.25" x14ac:dyDescent="0.3">
      <c r="A91" s="947"/>
      <c r="B91" s="948"/>
      <c r="C91" s="610" t="s">
        <v>438</v>
      </c>
      <c r="D91" s="610" t="s">
        <v>77</v>
      </c>
      <c r="E91" s="491">
        <v>360</v>
      </c>
      <c r="F91" s="488">
        <v>792.00000000000011</v>
      </c>
      <c r="G91" s="489">
        <v>950</v>
      </c>
      <c r="H91" s="195">
        <v>2.2000000000000002</v>
      </c>
      <c r="I91" s="83">
        <v>792.00000000000011</v>
      </c>
      <c r="J91" s="83"/>
      <c r="K91" s="482">
        <v>700</v>
      </c>
      <c r="L91" s="482"/>
      <c r="M91" s="98">
        <f t="shared" si="9"/>
        <v>-11.616161616161628</v>
      </c>
      <c r="N91" s="98"/>
      <c r="O91" s="98">
        <f t="shared" si="8"/>
        <v>432</v>
      </c>
      <c r="P91" s="98">
        <f t="shared" si="11"/>
        <v>20</v>
      </c>
      <c r="Q91" s="98">
        <f t="shared" si="12"/>
        <v>-38.285714285714285</v>
      </c>
      <c r="R91" s="605" t="s">
        <v>3147</v>
      </c>
      <c r="T91">
        <f t="shared" si="13"/>
        <v>-45.454545454545467</v>
      </c>
      <c r="U91">
        <f t="shared" si="14"/>
        <v>540</v>
      </c>
    </row>
    <row r="92" spans="1:21" ht="37.5" x14ac:dyDescent="0.3">
      <c r="A92" s="959">
        <v>9</v>
      </c>
      <c r="B92" s="959" t="s">
        <v>428</v>
      </c>
      <c r="C92" s="610" t="s">
        <v>78</v>
      </c>
      <c r="D92" s="610" t="s">
        <v>79</v>
      </c>
      <c r="E92" s="491"/>
      <c r="F92" s="488"/>
      <c r="G92" s="489"/>
      <c r="H92" s="195"/>
      <c r="I92" s="83"/>
      <c r="J92" s="488"/>
      <c r="K92" s="482"/>
      <c r="L92" s="482"/>
      <c r="M92" s="98"/>
      <c r="N92" s="98"/>
      <c r="O92" s="98"/>
      <c r="P92" s="98"/>
      <c r="Q92" s="98"/>
      <c r="R92" s="605"/>
      <c r="U92">
        <f t="shared" si="14"/>
        <v>0</v>
      </c>
    </row>
    <row r="93" spans="1:21" ht="37.5" x14ac:dyDescent="0.3">
      <c r="A93" s="960"/>
      <c r="B93" s="960"/>
      <c r="C93" s="603"/>
      <c r="D93" s="603" t="s">
        <v>39</v>
      </c>
      <c r="E93" s="491">
        <v>530</v>
      </c>
      <c r="F93" s="488">
        <v>1219</v>
      </c>
      <c r="G93" s="489">
        <v>1400</v>
      </c>
      <c r="H93" s="195">
        <v>2.2999999999999998</v>
      </c>
      <c r="I93" s="83">
        <v>1219</v>
      </c>
      <c r="J93" s="488">
        <v>1219</v>
      </c>
      <c r="K93" s="482">
        <v>900</v>
      </c>
      <c r="L93" s="482"/>
      <c r="M93" s="98"/>
      <c r="N93" s="98"/>
      <c r="O93" s="98">
        <f t="shared" si="8"/>
        <v>636</v>
      </c>
      <c r="P93" s="98">
        <f t="shared" si="11"/>
        <v>20</v>
      </c>
      <c r="Q93" s="98">
        <f t="shared" si="12"/>
        <v>-29.333333333333332</v>
      </c>
      <c r="R93" s="605" t="s">
        <v>3147</v>
      </c>
      <c r="T93">
        <f t="shared" si="13"/>
        <v>-47.826086956521742</v>
      </c>
      <c r="U93">
        <f t="shared" si="14"/>
        <v>795</v>
      </c>
    </row>
    <row r="94" spans="1:21" ht="37.5" x14ac:dyDescent="0.3">
      <c r="A94" s="961"/>
      <c r="B94" s="961"/>
      <c r="C94" s="603"/>
      <c r="D94" s="603" t="s">
        <v>40</v>
      </c>
      <c r="E94" s="491"/>
      <c r="F94" s="488">
        <v>1219</v>
      </c>
      <c r="G94" s="489">
        <v>1400</v>
      </c>
      <c r="H94" s="195">
        <v>2.2999999999999998</v>
      </c>
      <c r="I94" s="83">
        <v>1219</v>
      </c>
      <c r="J94" s="488">
        <v>1219</v>
      </c>
      <c r="K94" s="482">
        <v>800</v>
      </c>
      <c r="L94" s="482"/>
      <c r="M94" s="98"/>
      <c r="N94" s="98"/>
      <c r="O94" s="231">
        <v>530</v>
      </c>
      <c r="P94" s="98"/>
      <c r="Q94" s="98">
        <f t="shared" si="12"/>
        <v>-33.75</v>
      </c>
      <c r="R94" s="605" t="s">
        <v>3147</v>
      </c>
      <c r="T94">
        <f t="shared" si="13"/>
        <v>-56.521739130434781</v>
      </c>
      <c r="U94">
        <f t="shared" si="14"/>
        <v>0</v>
      </c>
    </row>
    <row r="95" spans="1:21" ht="37.5" x14ac:dyDescent="0.3">
      <c r="A95" s="959">
        <v>10</v>
      </c>
      <c r="B95" s="948" t="s">
        <v>429</v>
      </c>
      <c r="C95" s="610" t="s">
        <v>8</v>
      </c>
      <c r="D95" s="610" t="s">
        <v>80</v>
      </c>
      <c r="E95" s="491">
        <v>570</v>
      </c>
      <c r="F95" s="488">
        <v>1539</v>
      </c>
      <c r="G95" s="489">
        <v>1600</v>
      </c>
      <c r="H95" s="195">
        <v>2.7</v>
      </c>
      <c r="I95" s="83">
        <v>1539</v>
      </c>
      <c r="J95" s="488">
        <v>1539</v>
      </c>
      <c r="K95" s="482">
        <v>950</v>
      </c>
      <c r="L95" s="482"/>
      <c r="M95" s="98">
        <f t="shared" si="9"/>
        <v>-38.271604938271601</v>
      </c>
      <c r="N95" s="98">
        <f t="shared" si="10"/>
        <v>-38.271604938271601</v>
      </c>
      <c r="O95" s="98">
        <f t="shared" si="8"/>
        <v>684</v>
      </c>
      <c r="P95" s="98">
        <f t="shared" si="11"/>
        <v>20</v>
      </c>
      <c r="Q95" s="98">
        <f t="shared" si="12"/>
        <v>-28.000000000000004</v>
      </c>
      <c r="R95" s="605" t="s">
        <v>3147</v>
      </c>
      <c r="T95">
        <f t="shared" si="13"/>
        <v>-55.555555555555557</v>
      </c>
      <c r="U95">
        <f t="shared" si="14"/>
        <v>855</v>
      </c>
    </row>
    <row r="96" spans="1:21" ht="37.5" x14ac:dyDescent="0.3">
      <c r="A96" s="960"/>
      <c r="B96" s="948"/>
      <c r="C96" s="610" t="s">
        <v>80</v>
      </c>
      <c r="D96" s="610" t="s">
        <v>81</v>
      </c>
      <c r="E96" s="491">
        <v>520</v>
      </c>
      <c r="F96" s="488">
        <v>1040</v>
      </c>
      <c r="G96" s="489">
        <v>1300</v>
      </c>
      <c r="H96" s="195">
        <v>2</v>
      </c>
      <c r="I96" s="83">
        <v>1040</v>
      </c>
      <c r="J96" s="488">
        <v>1040</v>
      </c>
      <c r="K96" s="482">
        <v>900</v>
      </c>
      <c r="L96" s="482"/>
      <c r="M96" s="98">
        <f t="shared" si="9"/>
        <v>-13.461538461538462</v>
      </c>
      <c r="N96" s="98">
        <f t="shared" si="10"/>
        <v>-13.461538461538462</v>
      </c>
      <c r="O96" s="98">
        <f t="shared" si="8"/>
        <v>624</v>
      </c>
      <c r="P96" s="98">
        <f t="shared" si="11"/>
        <v>20</v>
      </c>
      <c r="Q96" s="98">
        <f t="shared" si="12"/>
        <v>-30.666666666666664</v>
      </c>
      <c r="R96" s="605" t="s">
        <v>3147</v>
      </c>
      <c r="T96">
        <f t="shared" si="13"/>
        <v>-40</v>
      </c>
      <c r="U96">
        <f t="shared" si="14"/>
        <v>780</v>
      </c>
    </row>
    <row r="97" spans="1:22" ht="112.5" x14ac:dyDescent="0.3">
      <c r="A97" s="620">
        <v>11</v>
      </c>
      <c r="B97" s="610" t="s">
        <v>82</v>
      </c>
      <c r="C97" s="610" t="s">
        <v>399</v>
      </c>
      <c r="D97" s="610" t="s">
        <v>400</v>
      </c>
      <c r="E97" s="487">
        <v>1200</v>
      </c>
      <c r="F97" s="488">
        <v>3000</v>
      </c>
      <c r="G97" s="489">
        <v>3300</v>
      </c>
      <c r="H97" s="195">
        <v>2.5</v>
      </c>
      <c r="I97" s="83">
        <v>3000</v>
      </c>
      <c r="J97" s="488">
        <v>3000</v>
      </c>
      <c r="K97" s="482">
        <v>1800</v>
      </c>
      <c r="L97" s="482"/>
      <c r="M97" s="98">
        <f t="shared" si="9"/>
        <v>-40</v>
      </c>
      <c r="N97" s="98">
        <f t="shared" si="10"/>
        <v>-40</v>
      </c>
      <c r="O97" s="98">
        <f t="shared" si="8"/>
        <v>1440</v>
      </c>
      <c r="P97" s="98">
        <f t="shared" si="11"/>
        <v>20</v>
      </c>
      <c r="Q97" s="98">
        <f t="shared" si="12"/>
        <v>-20</v>
      </c>
      <c r="R97" s="605" t="s">
        <v>3147</v>
      </c>
      <c r="T97">
        <f t="shared" si="13"/>
        <v>-52</v>
      </c>
      <c r="U97">
        <f t="shared" si="14"/>
        <v>1800</v>
      </c>
    </row>
    <row r="98" spans="1:22" ht="37.5" x14ac:dyDescent="0.3">
      <c r="A98" s="611">
        <v>12</v>
      </c>
      <c r="B98" s="610" t="s">
        <v>83</v>
      </c>
      <c r="C98" s="610" t="s">
        <v>8</v>
      </c>
      <c r="D98" s="610" t="s">
        <v>84</v>
      </c>
      <c r="E98" s="491">
        <v>620</v>
      </c>
      <c r="F98" s="488">
        <v>930</v>
      </c>
      <c r="G98" s="489">
        <v>1200</v>
      </c>
      <c r="H98" s="195">
        <v>1.5</v>
      </c>
      <c r="I98" s="83">
        <v>930</v>
      </c>
      <c r="J98" s="488">
        <v>930</v>
      </c>
      <c r="K98" s="482">
        <v>930</v>
      </c>
      <c r="L98" s="482"/>
      <c r="M98" s="98">
        <f t="shared" si="9"/>
        <v>0</v>
      </c>
      <c r="N98" s="98">
        <f t="shared" si="10"/>
        <v>0</v>
      </c>
      <c r="O98" s="98">
        <f t="shared" si="8"/>
        <v>744</v>
      </c>
      <c r="P98" s="98">
        <f t="shared" si="11"/>
        <v>20</v>
      </c>
      <c r="Q98" s="98">
        <f t="shared" si="12"/>
        <v>-20</v>
      </c>
      <c r="R98" s="605" t="s">
        <v>3147</v>
      </c>
      <c r="T98">
        <f t="shared" si="13"/>
        <v>-20</v>
      </c>
      <c r="U98">
        <f t="shared" si="14"/>
        <v>930</v>
      </c>
    </row>
    <row r="99" spans="1:22" ht="37.5" x14ac:dyDescent="0.3">
      <c r="A99" s="611">
        <v>13</v>
      </c>
      <c r="B99" s="948" t="s">
        <v>85</v>
      </c>
      <c r="C99" s="948"/>
      <c r="D99" s="610"/>
      <c r="E99" s="491">
        <v>830</v>
      </c>
      <c r="F99" s="488">
        <v>1245</v>
      </c>
      <c r="G99" s="489">
        <v>1500</v>
      </c>
      <c r="H99" s="195">
        <v>1.5</v>
      </c>
      <c r="I99" s="83">
        <v>1245</v>
      </c>
      <c r="J99" s="488">
        <v>1245</v>
      </c>
      <c r="K99" s="482">
        <v>1250</v>
      </c>
      <c r="L99" s="482"/>
      <c r="M99" s="98">
        <f t="shared" si="9"/>
        <v>0.40160642570281119</v>
      </c>
      <c r="N99" s="98">
        <f t="shared" si="10"/>
        <v>0.40160642570281119</v>
      </c>
      <c r="O99" s="98">
        <f t="shared" si="8"/>
        <v>996</v>
      </c>
      <c r="P99" s="98">
        <f t="shared" si="11"/>
        <v>20</v>
      </c>
      <c r="Q99" s="98">
        <f t="shared" si="12"/>
        <v>-20.32</v>
      </c>
      <c r="R99" s="605" t="s">
        <v>3147</v>
      </c>
      <c r="T99">
        <f t="shared" si="13"/>
        <v>-20</v>
      </c>
      <c r="U99">
        <f t="shared" si="14"/>
        <v>1245</v>
      </c>
    </row>
    <row r="100" spans="1:22" ht="18.75" x14ac:dyDescent="0.3">
      <c r="A100" s="611">
        <v>14</v>
      </c>
      <c r="B100" s="948" t="s">
        <v>45</v>
      </c>
      <c r="C100" s="948"/>
      <c r="D100" s="610"/>
      <c r="E100" s="491"/>
      <c r="F100" s="488"/>
      <c r="G100" s="489"/>
      <c r="H100" s="195"/>
      <c r="I100" s="83"/>
      <c r="J100" s="83"/>
      <c r="K100" s="482"/>
      <c r="L100" s="482"/>
      <c r="M100" s="98"/>
      <c r="N100" s="98"/>
      <c r="O100" s="98"/>
      <c r="P100" s="98"/>
      <c r="Q100" s="98"/>
      <c r="R100" s="610"/>
      <c r="U100">
        <f t="shared" si="14"/>
        <v>0</v>
      </c>
    </row>
    <row r="101" spans="1:22" ht="37.5" x14ac:dyDescent="0.3">
      <c r="A101" s="959" t="s">
        <v>683</v>
      </c>
      <c r="B101" s="1090" t="s">
        <v>47</v>
      </c>
      <c r="C101" s="610" t="s">
        <v>87</v>
      </c>
      <c r="D101" s="610"/>
      <c r="E101" s="491">
        <v>520</v>
      </c>
      <c r="F101" s="488">
        <v>1092</v>
      </c>
      <c r="G101" s="489">
        <v>1100</v>
      </c>
      <c r="H101" s="195">
        <v>2.1</v>
      </c>
      <c r="I101" s="83">
        <v>1092</v>
      </c>
      <c r="J101" s="488">
        <v>1092</v>
      </c>
      <c r="K101" s="482">
        <v>1000</v>
      </c>
      <c r="L101" s="482"/>
      <c r="M101" s="98">
        <f t="shared" si="9"/>
        <v>-8.4249084249084252</v>
      </c>
      <c r="N101" s="98">
        <f t="shared" si="10"/>
        <v>-8.4249084249084252</v>
      </c>
      <c r="O101" s="98">
        <f>E101</f>
        <v>520</v>
      </c>
      <c r="P101" s="98">
        <f t="shared" si="11"/>
        <v>0</v>
      </c>
      <c r="Q101" s="98">
        <f t="shared" si="12"/>
        <v>-48</v>
      </c>
      <c r="R101" s="605" t="s">
        <v>3147</v>
      </c>
      <c r="T101">
        <f t="shared" si="13"/>
        <v>-52.380952380952387</v>
      </c>
      <c r="U101">
        <f t="shared" si="14"/>
        <v>780</v>
      </c>
    </row>
    <row r="102" spans="1:22" ht="37.5" x14ac:dyDescent="0.3">
      <c r="A102" s="961"/>
      <c r="B102" s="1091"/>
      <c r="C102" s="492" t="s">
        <v>49</v>
      </c>
      <c r="D102" s="610"/>
      <c r="E102" s="491">
        <v>520</v>
      </c>
      <c r="F102" s="488">
        <v>1092</v>
      </c>
      <c r="G102" s="489">
        <v>1100</v>
      </c>
      <c r="H102" s="195">
        <v>2.1</v>
      </c>
      <c r="I102" s="83">
        <v>1092</v>
      </c>
      <c r="J102" s="488">
        <v>1092</v>
      </c>
      <c r="K102" s="482">
        <v>800</v>
      </c>
      <c r="L102" s="482"/>
      <c r="M102" s="98">
        <f t="shared" si="9"/>
        <v>-26.739926739926741</v>
      </c>
      <c r="N102" s="98">
        <f t="shared" si="10"/>
        <v>-26.739926739926741</v>
      </c>
      <c r="O102" s="98">
        <f t="shared" ref="O102:O106" si="15">E102</f>
        <v>520</v>
      </c>
      <c r="P102" s="98">
        <f t="shared" si="11"/>
        <v>0</v>
      </c>
      <c r="Q102" s="98">
        <f t="shared" si="12"/>
        <v>-35</v>
      </c>
      <c r="R102" s="605" t="s">
        <v>3147</v>
      </c>
      <c r="T102">
        <f t="shared" si="13"/>
        <v>-52.380952380952387</v>
      </c>
      <c r="U102">
        <f t="shared" si="14"/>
        <v>780</v>
      </c>
    </row>
    <row r="103" spans="1:22" ht="37.5" x14ac:dyDescent="0.3">
      <c r="A103" s="959" t="s">
        <v>685</v>
      </c>
      <c r="B103" s="1090" t="s">
        <v>320</v>
      </c>
      <c r="C103" s="610" t="s">
        <v>87</v>
      </c>
      <c r="D103" s="610"/>
      <c r="E103" s="491">
        <v>380</v>
      </c>
      <c r="F103" s="488">
        <v>950</v>
      </c>
      <c r="G103" s="489">
        <v>950</v>
      </c>
      <c r="H103" s="195">
        <v>2.5</v>
      </c>
      <c r="I103" s="83">
        <v>950</v>
      </c>
      <c r="J103" s="488">
        <v>950</v>
      </c>
      <c r="K103" s="482">
        <v>800</v>
      </c>
      <c r="L103" s="482"/>
      <c r="M103" s="98">
        <f t="shared" si="9"/>
        <v>-15.789473684210526</v>
      </c>
      <c r="N103" s="98">
        <f t="shared" si="10"/>
        <v>-15.789473684210526</v>
      </c>
      <c r="O103" s="98">
        <f t="shared" si="15"/>
        <v>380</v>
      </c>
      <c r="P103" s="98">
        <f t="shared" si="11"/>
        <v>0</v>
      </c>
      <c r="Q103" s="98">
        <f t="shared" si="12"/>
        <v>-52.5</v>
      </c>
      <c r="R103" s="605" t="s">
        <v>3147</v>
      </c>
      <c r="T103">
        <f t="shared" si="13"/>
        <v>-60</v>
      </c>
      <c r="U103">
        <f t="shared" si="14"/>
        <v>570</v>
      </c>
    </row>
    <row r="104" spans="1:22" ht="37.5" x14ac:dyDescent="0.3">
      <c r="A104" s="961"/>
      <c r="B104" s="1091"/>
      <c r="C104" s="492" t="s">
        <v>49</v>
      </c>
      <c r="D104" s="610"/>
      <c r="E104" s="491">
        <v>325</v>
      </c>
      <c r="F104" s="488">
        <v>610</v>
      </c>
      <c r="G104" s="489">
        <v>800</v>
      </c>
      <c r="H104" s="195">
        <v>1.4</v>
      </c>
      <c r="I104" s="83">
        <v>454.99999999999994</v>
      </c>
      <c r="J104" s="488">
        <v>610</v>
      </c>
      <c r="K104" s="482">
        <v>650</v>
      </c>
      <c r="L104" s="482"/>
      <c r="M104" s="98">
        <f t="shared" si="9"/>
        <v>42.857142857142875</v>
      </c>
      <c r="N104" s="98">
        <f t="shared" si="10"/>
        <v>6.557377049180328</v>
      </c>
      <c r="O104" s="98">
        <f t="shared" si="15"/>
        <v>325</v>
      </c>
      <c r="P104" s="98">
        <f t="shared" si="11"/>
        <v>0</v>
      </c>
      <c r="Q104" s="98">
        <f t="shared" si="12"/>
        <v>-50</v>
      </c>
      <c r="R104" s="605" t="s">
        <v>3147</v>
      </c>
      <c r="T104">
        <f t="shared" si="13"/>
        <v>-28.571428571428566</v>
      </c>
      <c r="U104">
        <f t="shared" si="14"/>
        <v>487.5</v>
      </c>
    </row>
    <row r="105" spans="1:22" ht="37.5" x14ac:dyDescent="0.3">
      <c r="A105" s="959" t="s">
        <v>687</v>
      </c>
      <c r="B105" s="1090" t="s">
        <v>251</v>
      </c>
      <c r="C105" s="610" t="s">
        <v>87</v>
      </c>
      <c r="D105" s="610"/>
      <c r="E105" s="491">
        <v>310</v>
      </c>
      <c r="F105" s="488">
        <v>775</v>
      </c>
      <c r="G105" s="489">
        <v>760</v>
      </c>
      <c r="H105" s="195">
        <v>2.5</v>
      </c>
      <c r="I105" s="83">
        <v>775</v>
      </c>
      <c r="J105" s="488">
        <v>775</v>
      </c>
      <c r="K105" s="482">
        <v>650</v>
      </c>
      <c r="L105" s="482"/>
      <c r="M105" s="98">
        <f t="shared" si="9"/>
        <v>-16.129032258064516</v>
      </c>
      <c r="N105" s="98">
        <f t="shared" si="10"/>
        <v>-16.129032258064516</v>
      </c>
      <c r="O105" s="98">
        <f t="shared" si="15"/>
        <v>310</v>
      </c>
      <c r="P105" s="98">
        <f t="shared" si="11"/>
        <v>0</v>
      </c>
      <c r="Q105" s="98">
        <f t="shared" si="12"/>
        <v>-52.307692307692314</v>
      </c>
      <c r="R105" s="605" t="s">
        <v>3147</v>
      </c>
      <c r="T105">
        <f t="shared" si="13"/>
        <v>-60</v>
      </c>
      <c r="U105">
        <f t="shared" si="14"/>
        <v>465</v>
      </c>
    </row>
    <row r="106" spans="1:22" ht="37.5" x14ac:dyDescent="0.3">
      <c r="A106" s="961"/>
      <c r="B106" s="1091"/>
      <c r="C106" s="492" t="s">
        <v>49</v>
      </c>
      <c r="D106" s="610"/>
      <c r="E106" s="491">
        <v>290</v>
      </c>
      <c r="F106" s="488">
        <v>450</v>
      </c>
      <c r="G106" s="489">
        <v>610</v>
      </c>
      <c r="H106" s="195">
        <v>2.1</v>
      </c>
      <c r="I106" s="83">
        <v>609</v>
      </c>
      <c r="J106" s="488">
        <v>450</v>
      </c>
      <c r="K106" s="482">
        <v>600</v>
      </c>
      <c r="L106" s="482"/>
      <c r="M106" s="98">
        <f t="shared" si="9"/>
        <v>-1.4778325123152709</v>
      </c>
      <c r="N106" s="98">
        <f t="shared" si="10"/>
        <v>33.333333333333329</v>
      </c>
      <c r="O106" s="98">
        <f t="shared" si="15"/>
        <v>290</v>
      </c>
      <c r="P106" s="98">
        <f t="shared" si="11"/>
        <v>0</v>
      </c>
      <c r="Q106" s="98">
        <f t="shared" si="12"/>
        <v>-51.666666666666671</v>
      </c>
      <c r="R106" s="605" t="s">
        <v>3147</v>
      </c>
      <c r="T106">
        <f t="shared" si="13"/>
        <v>-52.380952380952387</v>
      </c>
      <c r="U106">
        <f t="shared" si="14"/>
        <v>435</v>
      </c>
    </row>
    <row r="107" spans="1:22" ht="37.5" x14ac:dyDescent="0.3">
      <c r="A107" s="611">
        <v>15</v>
      </c>
      <c r="B107" s="1092" t="s">
        <v>3174</v>
      </c>
      <c r="C107" s="1093"/>
      <c r="D107" s="1094"/>
      <c r="E107" s="491">
        <v>450</v>
      </c>
      <c r="F107" s="488">
        <v>1080</v>
      </c>
      <c r="G107" s="489">
        <v>1080</v>
      </c>
      <c r="H107" s="195">
        <v>2.4</v>
      </c>
      <c r="I107" s="83">
        <v>1080</v>
      </c>
      <c r="J107" s="488">
        <v>1080</v>
      </c>
      <c r="K107" s="482">
        <v>1080</v>
      </c>
      <c r="L107" s="482"/>
      <c r="M107" s="98">
        <f t="shared" si="9"/>
        <v>0</v>
      </c>
      <c r="N107" s="98">
        <f t="shared" si="10"/>
        <v>0</v>
      </c>
      <c r="O107" s="98">
        <f t="shared" si="8"/>
        <v>540</v>
      </c>
      <c r="P107" s="98">
        <f t="shared" si="11"/>
        <v>20</v>
      </c>
      <c r="Q107" s="98">
        <f t="shared" si="12"/>
        <v>-50</v>
      </c>
      <c r="R107" s="605" t="s">
        <v>3147</v>
      </c>
      <c r="T107">
        <f t="shared" si="13"/>
        <v>-50</v>
      </c>
      <c r="U107">
        <f t="shared" si="14"/>
        <v>675</v>
      </c>
    </row>
    <row r="108" spans="1:22" ht="37.5" x14ac:dyDescent="0.3">
      <c r="A108" s="959">
        <v>16</v>
      </c>
      <c r="B108" s="1095" t="s">
        <v>58</v>
      </c>
      <c r="C108" s="1096"/>
      <c r="D108" s="610" t="s">
        <v>39</v>
      </c>
      <c r="E108" s="491">
        <v>600</v>
      </c>
      <c r="F108" s="488">
        <v>1080</v>
      </c>
      <c r="G108" s="489">
        <v>1700</v>
      </c>
      <c r="H108" s="195">
        <v>1.8</v>
      </c>
      <c r="I108" s="83">
        <v>1080</v>
      </c>
      <c r="J108" s="488">
        <v>1080</v>
      </c>
      <c r="K108" s="482">
        <v>1500</v>
      </c>
      <c r="L108" s="482"/>
      <c r="M108" s="98">
        <f t="shared" si="9"/>
        <v>38.888888888888893</v>
      </c>
      <c r="N108" s="98">
        <f t="shared" si="10"/>
        <v>38.888888888888893</v>
      </c>
      <c r="O108" s="98">
        <f t="shared" si="8"/>
        <v>720</v>
      </c>
      <c r="P108" s="98">
        <f t="shared" si="11"/>
        <v>20</v>
      </c>
      <c r="Q108" s="98">
        <f t="shared" si="12"/>
        <v>-52</v>
      </c>
      <c r="R108" s="605" t="s">
        <v>3147</v>
      </c>
      <c r="T108">
        <f t="shared" si="13"/>
        <v>-33.333333333333329</v>
      </c>
      <c r="U108">
        <f t="shared" si="14"/>
        <v>900</v>
      </c>
    </row>
    <row r="109" spans="1:22" ht="37.5" x14ac:dyDescent="0.3">
      <c r="A109" s="961"/>
      <c r="B109" s="1097"/>
      <c r="C109" s="1098"/>
      <c r="D109" s="610" t="s">
        <v>40</v>
      </c>
      <c r="E109" s="491">
        <v>550</v>
      </c>
      <c r="F109" s="488">
        <v>880</v>
      </c>
      <c r="G109" s="489">
        <v>1500</v>
      </c>
      <c r="H109" s="195">
        <v>1.6</v>
      </c>
      <c r="I109" s="83">
        <v>880</v>
      </c>
      <c r="J109" s="488">
        <v>880</v>
      </c>
      <c r="K109" s="482">
        <v>1400</v>
      </c>
      <c r="L109" s="482"/>
      <c r="M109" s="98">
        <f t="shared" si="9"/>
        <v>59.090909090909093</v>
      </c>
      <c r="N109" s="98">
        <f t="shared" si="10"/>
        <v>59.090909090909093</v>
      </c>
      <c r="O109" s="231">
        <v>550</v>
      </c>
      <c r="P109" s="98">
        <f t="shared" si="11"/>
        <v>0</v>
      </c>
      <c r="Q109" s="98">
        <f t="shared" si="12"/>
        <v>-60.714285714285708</v>
      </c>
      <c r="R109" s="605" t="s">
        <v>3147</v>
      </c>
      <c r="T109">
        <f t="shared" si="13"/>
        <v>-37.5</v>
      </c>
      <c r="U109">
        <f t="shared" si="14"/>
        <v>825</v>
      </c>
    </row>
    <row r="110" spans="1:22" ht="33" customHeight="1" x14ac:dyDescent="0.25">
      <c r="A110" s="609" t="s">
        <v>91</v>
      </c>
      <c r="B110" s="926" t="s">
        <v>92</v>
      </c>
      <c r="C110" s="927"/>
      <c r="D110" s="614"/>
      <c r="E110" s="100"/>
      <c r="F110" s="164"/>
      <c r="G110" s="251"/>
      <c r="H110" s="96"/>
      <c r="I110" s="96"/>
      <c r="J110" s="96"/>
      <c r="K110" s="96"/>
      <c r="L110" s="96"/>
      <c r="M110" s="98"/>
      <c r="N110" s="98"/>
      <c r="O110" s="98"/>
      <c r="P110" s="98"/>
      <c r="Q110" s="98"/>
      <c r="R110" s="605"/>
      <c r="U110">
        <f t="shared" si="14"/>
        <v>0</v>
      </c>
    </row>
    <row r="111" spans="1:22" s="646" customFormat="1" ht="37.5" x14ac:dyDescent="0.25">
      <c r="A111" s="901">
        <v>1</v>
      </c>
      <c r="B111" s="900" t="s">
        <v>11</v>
      </c>
      <c r="C111" s="605" t="s">
        <v>13</v>
      </c>
      <c r="D111" s="605" t="s">
        <v>321</v>
      </c>
      <c r="E111" s="98">
        <v>3700</v>
      </c>
      <c r="F111" s="83">
        <v>20000</v>
      </c>
      <c r="G111" s="251">
        <v>25000</v>
      </c>
      <c r="H111" s="195">
        <v>3.1</v>
      </c>
      <c r="I111" s="98">
        <v>11470</v>
      </c>
      <c r="J111" s="83">
        <v>20000</v>
      </c>
      <c r="K111" s="482">
        <v>12500</v>
      </c>
      <c r="L111" s="482"/>
      <c r="M111" s="98">
        <f t="shared" si="9"/>
        <v>8.9799476896251083</v>
      </c>
      <c r="N111" s="98">
        <f t="shared" si="10"/>
        <v>-37.5</v>
      </c>
      <c r="O111" s="649">
        <f>E111*1.5</f>
        <v>5550</v>
      </c>
      <c r="P111" s="98">
        <f t="shared" si="11"/>
        <v>50</v>
      </c>
      <c r="Q111" s="98">
        <f t="shared" si="12"/>
        <v>-55.600000000000009</v>
      </c>
      <c r="R111" s="605" t="s">
        <v>3147</v>
      </c>
      <c r="S111" s="648"/>
      <c r="T111" s="648">
        <f t="shared" ref="T111:T112" si="16">E111*2</f>
        <v>7400</v>
      </c>
      <c r="U111" s="647">
        <f t="shared" si="14"/>
        <v>5550</v>
      </c>
      <c r="V111" s="648">
        <v>50</v>
      </c>
    </row>
    <row r="112" spans="1:22" s="646" customFormat="1" ht="37.5" x14ac:dyDescent="0.25">
      <c r="A112" s="901"/>
      <c r="B112" s="900"/>
      <c r="C112" s="605" t="s">
        <v>321</v>
      </c>
      <c r="D112" s="605" t="s">
        <v>454</v>
      </c>
      <c r="E112" s="98">
        <v>3700</v>
      </c>
      <c r="F112" s="98">
        <v>18000</v>
      </c>
      <c r="G112" s="493">
        <v>18500</v>
      </c>
      <c r="H112" s="195">
        <v>2.9</v>
      </c>
      <c r="I112" s="98">
        <v>10730</v>
      </c>
      <c r="J112" s="98">
        <v>18000</v>
      </c>
      <c r="K112" s="482">
        <v>12500</v>
      </c>
      <c r="L112" s="482"/>
      <c r="M112" s="98">
        <f t="shared" si="9"/>
        <v>16.495806150978567</v>
      </c>
      <c r="N112" s="98">
        <f t="shared" si="10"/>
        <v>-30.555555555555557</v>
      </c>
      <c r="O112" s="649">
        <f>E112*1.5</f>
        <v>5550</v>
      </c>
      <c r="P112" s="98">
        <f t="shared" si="11"/>
        <v>50</v>
      </c>
      <c r="Q112" s="98">
        <f t="shared" si="12"/>
        <v>-55.600000000000009</v>
      </c>
      <c r="R112" s="605" t="s">
        <v>3147</v>
      </c>
      <c r="S112" s="648"/>
      <c r="T112" s="648">
        <f t="shared" si="16"/>
        <v>7400</v>
      </c>
      <c r="U112" s="647">
        <f t="shared" si="14"/>
        <v>5550</v>
      </c>
      <c r="V112" s="648">
        <v>50</v>
      </c>
    </row>
    <row r="113" spans="1:22" ht="75" x14ac:dyDescent="0.25">
      <c r="A113" s="606">
        <v>2</v>
      </c>
      <c r="B113" s="608" t="s">
        <v>94</v>
      </c>
      <c r="C113" s="605" t="s">
        <v>18</v>
      </c>
      <c r="D113" s="605" t="s">
        <v>322</v>
      </c>
      <c r="E113" s="98">
        <v>2300</v>
      </c>
      <c r="F113" s="83">
        <v>12000</v>
      </c>
      <c r="G113" s="251">
        <v>12000</v>
      </c>
      <c r="H113" s="195">
        <v>2.2999999999999998</v>
      </c>
      <c r="I113" s="98">
        <v>5290</v>
      </c>
      <c r="J113" s="83">
        <v>12000</v>
      </c>
      <c r="K113" s="482">
        <v>6500</v>
      </c>
      <c r="L113" s="482"/>
      <c r="M113" s="98">
        <f t="shared" si="9"/>
        <v>22.873345935727787</v>
      </c>
      <c r="N113" s="98">
        <f t="shared" si="10"/>
        <v>-45.833333333333329</v>
      </c>
      <c r="O113" s="649">
        <f>E113*1.3</f>
        <v>2990</v>
      </c>
      <c r="P113" s="98">
        <f t="shared" si="11"/>
        <v>30</v>
      </c>
      <c r="Q113" s="98">
        <f t="shared" si="12"/>
        <v>-54</v>
      </c>
      <c r="R113" s="605" t="s">
        <v>3147</v>
      </c>
      <c r="T113">
        <f t="shared" si="13"/>
        <v>-43.478260869565219</v>
      </c>
      <c r="U113">
        <f t="shared" si="14"/>
        <v>3450</v>
      </c>
      <c r="V113">
        <v>30</v>
      </c>
    </row>
    <row r="114" spans="1:22" s="646" customFormat="1" ht="56.25" x14ac:dyDescent="0.25">
      <c r="A114" s="606">
        <v>3</v>
      </c>
      <c r="B114" s="608" t="s">
        <v>254</v>
      </c>
      <c r="C114" s="605" t="s">
        <v>322</v>
      </c>
      <c r="D114" s="605" t="s">
        <v>95</v>
      </c>
      <c r="E114" s="98">
        <v>2300</v>
      </c>
      <c r="F114" s="83">
        <v>18000</v>
      </c>
      <c r="G114" s="251">
        <v>16000</v>
      </c>
      <c r="H114" s="195">
        <v>2.2999999999999998</v>
      </c>
      <c r="I114" s="98">
        <v>5290</v>
      </c>
      <c r="J114" s="83">
        <v>18000</v>
      </c>
      <c r="K114" s="482">
        <v>10000</v>
      </c>
      <c r="L114" s="482"/>
      <c r="M114" s="98">
        <f t="shared" si="9"/>
        <v>89.03591682419659</v>
      </c>
      <c r="N114" s="98">
        <f t="shared" si="10"/>
        <v>-44.444444444444443</v>
      </c>
      <c r="O114" s="649">
        <f>E114*1.3</f>
        <v>2990</v>
      </c>
      <c r="P114" s="98">
        <f t="shared" si="11"/>
        <v>30</v>
      </c>
      <c r="Q114" s="98">
        <f t="shared" si="12"/>
        <v>-70.099999999999994</v>
      </c>
      <c r="R114" s="605" t="s">
        <v>3147</v>
      </c>
      <c r="S114" s="648"/>
      <c r="T114" s="648">
        <f>E114*2</f>
        <v>4600</v>
      </c>
      <c r="U114" s="647">
        <f t="shared" si="14"/>
        <v>3450</v>
      </c>
      <c r="V114" s="648">
        <v>30</v>
      </c>
    </row>
    <row r="115" spans="1:22" ht="37.5" x14ac:dyDescent="0.25">
      <c r="A115" s="883">
        <v>4</v>
      </c>
      <c r="B115" s="880" t="s">
        <v>323</v>
      </c>
      <c r="C115" s="605" t="s">
        <v>18</v>
      </c>
      <c r="D115" s="605" t="s">
        <v>401</v>
      </c>
      <c r="E115" s="98">
        <v>2800</v>
      </c>
      <c r="F115" s="83">
        <v>8000</v>
      </c>
      <c r="G115" s="251">
        <v>8700</v>
      </c>
      <c r="H115" s="195">
        <v>3.1</v>
      </c>
      <c r="I115" s="98">
        <v>8680</v>
      </c>
      <c r="J115" s="83">
        <v>8000</v>
      </c>
      <c r="K115" s="482">
        <v>6800</v>
      </c>
      <c r="L115" s="482"/>
      <c r="M115" s="98">
        <f t="shared" si="9"/>
        <v>-21.658986175115206</v>
      </c>
      <c r="N115" s="98">
        <f t="shared" si="10"/>
        <v>-15</v>
      </c>
      <c r="O115" s="98">
        <f t="shared" si="8"/>
        <v>3360</v>
      </c>
      <c r="P115" s="98">
        <f t="shared" si="11"/>
        <v>20</v>
      </c>
      <c r="Q115" s="98">
        <f t="shared" si="12"/>
        <v>-50.588235294117645</v>
      </c>
      <c r="R115" s="605" t="s">
        <v>3147</v>
      </c>
      <c r="T115">
        <f t="shared" si="13"/>
        <v>-61.29032258064516</v>
      </c>
      <c r="U115">
        <f t="shared" si="14"/>
        <v>4200</v>
      </c>
    </row>
    <row r="116" spans="1:22" ht="37.5" x14ac:dyDescent="0.25">
      <c r="A116" s="884"/>
      <c r="B116" s="881"/>
      <c r="C116" s="605" t="s">
        <v>401</v>
      </c>
      <c r="D116" s="605" t="s">
        <v>327</v>
      </c>
      <c r="E116" s="98"/>
      <c r="F116" s="83"/>
      <c r="G116" s="251"/>
      <c r="H116" s="195"/>
      <c r="I116" s="98"/>
      <c r="J116" s="83"/>
      <c r="K116" s="482"/>
      <c r="L116" s="482"/>
      <c r="M116" s="98"/>
      <c r="N116" s="98"/>
      <c r="O116" s="98"/>
      <c r="P116" s="98"/>
      <c r="Q116" s="98"/>
      <c r="R116" s="605"/>
      <c r="U116">
        <f t="shared" si="14"/>
        <v>0</v>
      </c>
    </row>
    <row r="117" spans="1:22" ht="37.5" x14ac:dyDescent="0.25">
      <c r="A117" s="884"/>
      <c r="B117" s="881"/>
      <c r="C117" s="603"/>
      <c r="D117" s="603" t="s">
        <v>39</v>
      </c>
      <c r="E117" s="98">
        <v>2500</v>
      </c>
      <c r="F117" s="83">
        <v>8000</v>
      </c>
      <c r="G117" s="251">
        <v>8200</v>
      </c>
      <c r="H117" s="195">
        <v>2.6</v>
      </c>
      <c r="I117" s="98">
        <v>6500</v>
      </c>
      <c r="J117" s="83">
        <v>8000</v>
      </c>
      <c r="K117" s="482">
        <v>6800</v>
      </c>
      <c r="L117" s="482"/>
      <c r="M117" s="98">
        <f t="shared" si="9"/>
        <v>4.6153846153846159</v>
      </c>
      <c r="N117" s="98">
        <f t="shared" si="10"/>
        <v>-15</v>
      </c>
      <c r="O117" s="98">
        <f t="shared" si="8"/>
        <v>3000</v>
      </c>
      <c r="P117" s="98">
        <f t="shared" si="11"/>
        <v>20</v>
      </c>
      <c r="Q117" s="98">
        <f t="shared" si="12"/>
        <v>-55.882352941176471</v>
      </c>
      <c r="R117" s="605" t="s">
        <v>3147</v>
      </c>
      <c r="T117">
        <f t="shared" si="13"/>
        <v>-53.846153846153847</v>
      </c>
      <c r="U117">
        <f t="shared" si="14"/>
        <v>3750</v>
      </c>
    </row>
    <row r="118" spans="1:22" ht="37.5" x14ac:dyDescent="0.25">
      <c r="A118" s="884"/>
      <c r="B118" s="881"/>
      <c r="C118" s="603"/>
      <c r="D118" s="603" t="s">
        <v>40</v>
      </c>
      <c r="E118" s="98"/>
      <c r="F118" s="83">
        <v>8000</v>
      </c>
      <c r="G118" s="251">
        <v>8200</v>
      </c>
      <c r="H118" s="195">
        <v>2.6</v>
      </c>
      <c r="I118" s="98">
        <v>6500</v>
      </c>
      <c r="J118" s="83">
        <v>8000</v>
      </c>
      <c r="K118" s="482">
        <v>6700</v>
      </c>
      <c r="L118" s="482"/>
      <c r="M118" s="98">
        <f t="shared" si="9"/>
        <v>3.0769230769230771</v>
      </c>
      <c r="N118" s="98">
        <f t="shared" si="10"/>
        <v>-16.25</v>
      </c>
      <c r="O118" s="231">
        <v>2500</v>
      </c>
      <c r="P118" s="98"/>
      <c r="Q118" s="98">
        <f t="shared" si="12"/>
        <v>-62.68656716417911</v>
      </c>
      <c r="R118" s="605" t="s">
        <v>3147</v>
      </c>
      <c r="T118">
        <f t="shared" si="13"/>
        <v>-61.53846153846154</v>
      </c>
      <c r="U118">
        <f t="shared" si="14"/>
        <v>0</v>
      </c>
    </row>
    <row r="119" spans="1:22" ht="37.5" x14ac:dyDescent="0.25">
      <c r="A119" s="884"/>
      <c r="B119" s="881"/>
      <c r="C119" s="605" t="s">
        <v>327</v>
      </c>
      <c r="D119" s="605" t="s">
        <v>324</v>
      </c>
      <c r="E119" s="98"/>
      <c r="F119" s="83"/>
      <c r="G119" s="251"/>
      <c r="H119" s="195"/>
      <c r="I119" s="98"/>
      <c r="J119" s="83"/>
      <c r="K119" s="482"/>
      <c r="L119" s="482"/>
      <c r="M119" s="98"/>
      <c r="N119" s="98"/>
      <c r="O119" s="98"/>
      <c r="P119" s="98"/>
      <c r="Q119" s="98"/>
      <c r="R119" s="605"/>
      <c r="U119">
        <f t="shared" si="14"/>
        <v>0</v>
      </c>
    </row>
    <row r="120" spans="1:22" ht="37.5" x14ac:dyDescent="0.25">
      <c r="A120" s="884"/>
      <c r="B120" s="881"/>
      <c r="C120" s="603"/>
      <c r="D120" s="603" t="s">
        <v>39</v>
      </c>
      <c r="E120" s="98">
        <v>2100</v>
      </c>
      <c r="F120" s="83">
        <v>7500</v>
      </c>
      <c r="G120" s="251">
        <v>7300</v>
      </c>
      <c r="H120" s="195">
        <v>1.8</v>
      </c>
      <c r="I120" s="98">
        <v>3780</v>
      </c>
      <c r="J120" s="83">
        <v>7500</v>
      </c>
      <c r="K120" s="482">
        <v>5000</v>
      </c>
      <c r="L120" s="482"/>
      <c r="M120" s="98">
        <f t="shared" si="9"/>
        <v>32.275132275132272</v>
      </c>
      <c r="N120" s="98">
        <f t="shared" si="10"/>
        <v>-33.333333333333329</v>
      </c>
      <c r="O120" s="98">
        <f t="shared" si="8"/>
        <v>2520</v>
      </c>
      <c r="P120" s="98">
        <f t="shared" si="11"/>
        <v>20</v>
      </c>
      <c r="Q120" s="98">
        <f t="shared" si="12"/>
        <v>-49.6</v>
      </c>
      <c r="R120" s="605" t="s">
        <v>3147</v>
      </c>
      <c r="T120">
        <f t="shared" si="13"/>
        <v>-33.333333333333329</v>
      </c>
      <c r="U120">
        <f t="shared" si="14"/>
        <v>3150</v>
      </c>
    </row>
    <row r="121" spans="1:22" ht="37.5" x14ac:dyDescent="0.25">
      <c r="A121" s="884"/>
      <c r="B121" s="881"/>
      <c r="C121" s="603"/>
      <c r="D121" s="603" t="s">
        <v>40</v>
      </c>
      <c r="E121" s="98"/>
      <c r="F121" s="83">
        <v>7500</v>
      </c>
      <c r="G121" s="251">
        <v>7300</v>
      </c>
      <c r="H121" s="195">
        <v>1.8</v>
      </c>
      <c r="I121" s="98">
        <v>3780</v>
      </c>
      <c r="J121" s="83">
        <v>7500</v>
      </c>
      <c r="K121" s="482">
        <v>4900</v>
      </c>
      <c r="L121" s="482"/>
      <c r="M121" s="98">
        <f t="shared" si="9"/>
        <v>29.629629629629626</v>
      </c>
      <c r="N121" s="98">
        <f t="shared" si="10"/>
        <v>-34.666666666666671</v>
      </c>
      <c r="O121" s="231">
        <v>2100</v>
      </c>
      <c r="P121" s="98"/>
      <c r="Q121" s="98">
        <f t="shared" si="12"/>
        <v>-57.142857142857139</v>
      </c>
      <c r="R121" s="605" t="s">
        <v>3147</v>
      </c>
      <c r="T121">
        <f t="shared" si="13"/>
        <v>-44.444444444444443</v>
      </c>
      <c r="U121">
        <f t="shared" si="14"/>
        <v>0</v>
      </c>
    </row>
    <row r="122" spans="1:22" ht="37.5" x14ac:dyDescent="0.25">
      <c r="A122" s="884"/>
      <c r="B122" s="881"/>
      <c r="C122" s="605" t="s">
        <v>324</v>
      </c>
      <c r="D122" s="605" t="s">
        <v>22</v>
      </c>
      <c r="E122" s="98"/>
      <c r="F122" s="83"/>
      <c r="G122" s="251"/>
      <c r="H122" s="195"/>
      <c r="I122" s="98"/>
      <c r="J122" s="83"/>
      <c r="K122" s="83"/>
      <c r="L122" s="83"/>
      <c r="M122" s="98"/>
      <c r="N122" s="98"/>
      <c r="O122" s="98"/>
      <c r="P122" s="98"/>
      <c r="Q122" s="98"/>
      <c r="R122" s="605"/>
      <c r="U122">
        <f t="shared" si="14"/>
        <v>0</v>
      </c>
    </row>
    <row r="123" spans="1:22" ht="37.5" x14ac:dyDescent="0.25">
      <c r="A123" s="884"/>
      <c r="B123" s="881"/>
      <c r="C123" s="603"/>
      <c r="D123" s="603" t="s">
        <v>39</v>
      </c>
      <c r="E123" s="98">
        <v>1800</v>
      </c>
      <c r="F123" s="83">
        <v>7500</v>
      </c>
      <c r="G123" s="251">
        <v>7000</v>
      </c>
      <c r="H123" s="195">
        <v>1.6</v>
      </c>
      <c r="I123" s="98">
        <v>2880</v>
      </c>
      <c r="J123" s="83">
        <v>7500</v>
      </c>
      <c r="K123" s="482">
        <v>5000</v>
      </c>
      <c r="L123" s="482"/>
      <c r="M123" s="98">
        <f t="shared" si="9"/>
        <v>73.611111111111114</v>
      </c>
      <c r="N123" s="98"/>
      <c r="O123" s="98">
        <f t="shared" si="8"/>
        <v>2160</v>
      </c>
      <c r="P123" s="98">
        <f t="shared" si="11"/>
        <v>20</v>
      </c>
      <c r="Q123" s="98">
        <f t="shared" si="12"/>
        <v>-56.8</v>
      </c>
      <c r="R123" s="605" t="s">
        <v>3147</v>
      </c>
      <c r="T123">
        <f t="shared" si="13"/>
        <v>-25</v>
      </c>
      <c r="U123">
        <f t="shared" si="14"/>
        <v>2700</v>
      </c>
    </row>
    <row r="124" spans="1:22" ht="37.5" x14ac:dyDescent="0.25">
      <c r="A124" s="885"/>
      <c r="B124" s="882"/>
      <c r="C124" s="603"/>
      <c r="D124" s="603" t="s">
        <v>40</v>
      </c>
      <c r="E124" s="98"/>
      <c r="F124" s="83">
        <v>7500</v>
      </c>
      <c r="G124" s="251">
        <v>7000</v>
      </c>
      <c r="H124" s="195">
        <v>1.6</v>
      </c>
      <c r="I124" s="98">
        <v>2880</v>
      </c>
      <c r="J124" s="83">
        <v>7500</v>
      </c>
      <c r="K124" s="482">
        <v>4900</v>
      </c>
      <c r="L124" s="482"/>
      <c r="M124" s="98">
        <f t="shared" si="9"/>
        <v>70.138888888888886</v>
      </c>
      <c r="N124" s="98"/>
      <c r="O124" s="231">
        <v>1800</v>
      </c>
      <c r="P124" s="98"/>
      <c r="Q124" s="98">
        <f t="shared" si="12"/>
        <v>-63.265306122448983</v>
      </c>
      <c r="R124" s="605" t="s">
        <v>3147</v>
      </c>
      <c r="T124">
        <f t="shared" si="13"/>
        <v>-37.5</v>
      </c>
      <c r="U124">
        <f t="shared" si="14"/>
        <v>0</v>
      </c>
    </row>
    <row r="125" spans="1:22" ht="37.5" x14ac:dyDescent="0.25">
      <c r="A125" s="901">
        <v>5</v>
      </c>
      <c r="B125" s="900" t="s">
        <v>96</v>
      </c>
      <c r="C125" s="605" t="s">
        <v>402</v>
      </c>
      <c r="D125" s="605" t="s">
        <v>97</v>
      </c>
      <c r="E125" s="98">
        <v>2000</v>
      </c>
      <c r="F125" s="83">
        <v>6400</v>
      </c>
      <c r="G125" s="251">
        <v>8000</v>
      </c>
      <c r="H125" s="195">
        <v>3.2</v>
      </c>
      <c r="I125" s="98">
        <v>6400</v>
      </c>
      <c r="J125" s="83">
        <v>6400</v>
      </c>
      <c r="K125" s="482">
        <v>6400</v>
      </c>
      <c r="L125" s="482"/>
      <c r="M125" s="98">
        <f t="shared" si="9"/>
        <v>0</v>
      </c>
      <c r="N125" s="98">
        <f t="shared" si="10"/>
        <v>0</v>
      </c>
      <c r="O125" s="98">
        <f t="shared" ref="O125:O188" si="17">E125*1.2</f>
        <v>2400</v>
      </c>
      <c r="P125" s="98">
        <f t="shared" si="11"/>
        <v>20</v>
      </c>
      <c r="Q125" s="98">
        <f t="shared" si="12"/>
        <v>-62.5</v>
      </c>
      <c r="R125" s="605" t="s">
        <v>3147</v>
      </c>
      <c r="T125">
        <f t="shared" si="13"/>
        <v>-62.5</v>
      </c>
      <c r="U125">
        <f t="shared" si="14"/>
        <v>3000</v>
      </c>
    </row>
    <row r="126" spans="1:22" ht="37.5" x14ac:dyDescent="0.25">
      <c r="A126" s="901"/>
      <c r="B126" s="900"/>
      <c r="C126" s="605" t="s">
        <v>393</v>
      </c>
      <c r="D126" s="605" t="s">
        <v>98</v>
      </c>
      <c r="E126" s="98">
        <v>3000</v>
      </c>
      <c r="F126" s="83">
        <v>7000</v>
      </c>
      <c r="G126" s="251">
        <v>8400</v>
      </c>
      <c r="H126" s="195">
        <v>2.7</v>
      </c>
      <c r="I126" s="98">
        <v>8100.0000000000009</v>
      </c>
      <c r="J126" s="83">
        <v>7000</v>
      </c>
      <c r="K126" s="482">
        <v>8100</v>
      </c>
      <c r="L126" s="482"/>
      <c r="M126" s="98">
        <f t="shared" si="9"/>
        <v>-1.122832965151763E-14</v>
      </c>
      <c r="N126" s="98">
        <f t="shared" si="10"/>
        <v>15.714285714285714</v>
      </c>
      <c r="O126" s="98">
        <f t="shared" si="17"/>
        <v>3600</v>
      </c>
      <c r="P126" s="98">
        <f t="shared" si="11"/>
        <v>20</v>
      </c>
      <c r="Q126" s="98">
        <f t="shared" si="12"/>
        <v>-55.555555555555557</v>
      </c>
      <c r="R126" s="605" t="s">
        <v>3147</v>
      </c>
      <c r="T126">
        <f t="shared" si="13"/>
        <v>-55.555555555555557</v>
      </c>
      <c r="U126">
        <f t="shared" si="14"/>
        <v>4500</v>
      </c>
    </row>
    <row r="127" spans="1:22" ht="37.5" x14ac:dyDescent="0.25">
      <c r="A127" s="901">
        <v>6</v>
      </c>
      <c r="B127" s="900" t="s">
        <v>99</v>
      </c>
      <c r="C127" s="605" t="s">
        <v>403</v>
      </c>
      <c r="D127" s="605" t="s">
        <v>33</v>
      </c>
      <c r="E127" s="104">
        <v>870</v>
      </c>
      <c r="F127" s="83">
        <v>1600</v>
      </c>
      <c r="G127" s="251">
        <v>1600</v>
      </c>
      <c r="H127" s="195">
        <v>1.3</v>
      </c>
      <c r="I127" s="98">
        <v>1131</v>
      </c>
      <c r="J127" s="83">
        <v>1600</v>
      </c>
      <c r="K127" s="482">
        <v>2400</v>
      </c>
      <c r="L127" s="482"/>
      <c r="M127" s="98">
        <f t="shared" si="9"/>
        <v>112.20159151193634</v>
      </c>
      <c r="N127" s="98">
        <f t="shared" si="10"/>
        <v>50</v>
      </c>
      <c r="O127" s="98">
        <f t="shared" si="17"/>
        <v>1044</v>
      </c>
      <c r="P127" s="98">
        <f t="shared" si="11"/>
        <v>20</v>
      </c>
      <c r="Q127" s="98">
        <f t="shared" si="12"/>
        <v>-56.499999999999993</v>
      </c>
      <c r="R127" s="605" t="s">
        <v>3147</v>
      </c>
      <c r="T127">
        <f t="shared" si="13"/>
        <v>-7.6923076923076925</v>
      </c>
      <c r="U127">
        <f t="shared" si="14"/>
        <v>1305</v>
      </c>
    </row>
    <row r="128" spans="1:22" ht="56.25" x14ac:dyDescent="0.25">
      <c r="A128" s="901"/>
      <c r="B128" s="900"/>
      <c r="C128" s="605" t="s">
        <v>394</v>
      </c>
      <c r="D128" s="605" t="s">
        <v>100</v>
      </c>
      <c r="E128" s="98">
        <v>1500</v>
      </c>
      <c r="F128" s="83">
        <v>1950</v>
      </c>
      <c r="G128" s="251">
        <v>1700</v>
      </c>
      <c r="H128" s="195">
        <v>1.3</v>
      </c>
      <c r="I128" s="98">
        <v>1950</v>
      </c>
      <c r="J128" s="83">
        <v>1950</v>
      </c>
      <c r="K128" s="482">
        <v>2700</v>
      </c>
      <c r="L128" s="482"/>
      <c r="M128" s="98">
        <f t="shared" si="9"/>
        <v>38.461538461538467</v>
      </c>
      <c r="N128" s="98">
        <f t="shared" si="10"/>
        <v>38.461538461538467</v>
      </c>
      <c r="O128" s="98">
        <f t="shared" si="17"/>
        <v>1800</v>
      </c>
      <c r="P128" s="98">
        <f t="shared" si="11"/>
        <v>20</v>
      </c>
      <c r="Q128" s="98">
        <f t="shared" si="12"/>
        <v>-33.333333333333329</v>
      </c>
      <c r="R128" s="605" t="s">
        <v>3147</v>
      </c>
      <c r="T128">
        <f t="shared" si="13"/>
        <v>-7.6923076923076925</v>
      </c>
      <c r="U128">
        <f t="shared" si="14"/>
        <v>2250</v>
      </c>
    </row>
    <row r="129" spans="1:22" ht="37.5" x14ac:dyDescent="0.25">
      <c r="A129" s="901"/>
      <c r="B129" s="900"/>
      <c r="C129" s="605" t="s">
        <v>33</v>
      </c>
      <c r="D129" s="605" t="s">
        <v>101</v>
      </c>
      <c r="E129" s="98">
        <v>1000</v>
      </c>
      <c r="F129" s="83">
        <v>1600</v>
      </c>
      <c r="G129" s="251">
        <v>1600</v>
      </c>
      <c r="H129" s="195">
        <v>1.3</v>
      </c>
      <c r="I129" s="98">
        <v>1300</v>
      </c>
      <c r="J129" s="83">
        <v>1600</v>
      </c>
      <c r="K129" s="482">
        <v>2400</v>
      </c>
      <c r="L129" s="482"/>
      <c r="M129" s="98">
        <f t="shared" si="9"/>
        <v>84.615384615384613</v>
      </c>
      <c r="N129" s="98">
        <f t="shared" si="10"/>
        <v>50</v>
      </c>
      <c r="O129" s="98">
        <f t="shared" si="17"/>
        <v>1200</v>
      </c>
      <c r="P129" s="98">
        <f t="shared" si="11"/>
        <v>20</v>
      </c>
      <c r="Q129" s="98">
        <f t="shared" si="12"/>
        <v>-50</v>
      </c>
      <c r="R129" s="605" t="s">
        <v>3147</v>
      </c>
      <c r="T129">
        <f t="shared" si="13"/>
        <v>-7.6923076923076925</v>
      </c>
      <c r="U129">
        <f t="shared" si="14"/>
        <v>1500</v>
      </c>
    </row>
    <row r="130" spans="1:22" ht="56.25" x14ac:dyDescent="0.25">
      <c r="A130" s="606">
        <v>7</v>
      </c>
      <c r="B130" s="605" t="s">
        <v>102</v>
      </c>
      <c r="C130" s="605" t="s">
        <v>96</v>
      </c>
      <c r="D130" s="605" t="s">
        <v>99</v>
      </c>
      <c r="E130" s="98">
        <v>1500</v>
      </c>
      <c r="F130" s="83">
        <v>1950</v>
      </c>
      <c r="G130" s="251">
        <v>1700</v>
      </c>
      <c r="H130" s="195">
        <v>1.3</v>
      </c>
      <c r="I130" s="98">
        <v>1950</v>
      </c>
      <c r="J130" s="83">
        <v>1950</v>
      </c>
      <c r="K130" s="482">
        <v>1950</v>
      </c>
      <c r="L130" s="482"/>
      <c r="M130" s="98">
        <f t="shared" si="9"/>
        <v>0</v>
      </c>
      <c r="N130" s="98">
        <f t="shared" si="10"/>
        <v>0</v>
      </c>
      <c r="O130" s="98">
        <f t="shared" si="17"/>
        <v>1800</v>
      </c>
      <c r="P130" s="98">
        <f t="shared" si="11"/>
        <v>20</v>
      </c>
      <c r="Q130" s="98">
        <f t="shared" si="12"/>
        <v>-7.6923076923076925</v>
      </c>
      <c r="R130" s="605" t="s">
        <v>3147</v>
      </c>
      <c r="T130">
        <f t="shared" si="13"/>
        <v>-7.6923076923076925</v>
      </c>
      <c r="U130">
        <f t="shared" si="14"/>
        <v>2250</v>
      </c>
    </row>
    <row r="131" spans="1:22" ht="56.25" x14ac:dyDescent="0.25">
      <c r="A131" s="883">
        <v>8</v>
      </c>
      <c r="B131" s="880" t="s">
        <v>325</v>
      </c>
      <c r="C131" s="605" t="s">
        <v>103</v>
      </c>
      <c r="D131" s="605" t="s">
        <v>104</v>
      </c>
      <c r="E131" s="98"/>
      <c r="F131" s="83"/>
      <c r="G131" s="251"/>
      <c r="H131" s="195"/>
      <c r="I131" s="98"/>
      <c r="J131" s="83"/>
      <c r="K131" s="482"/>
      <c r="L131" s="482"/>
      <c r="M131" s="98"/>
      <c r="N131" s="98"/>
      <c r="O131" s="98"/>
      <c r="P131" s="98"/>
      <c r="Q131" s="98"/>
      <c r="R131" s="605"/>
      <c r="U131">
        <f t="shared" si="14"/>
        <v>0</v>
      </c>
    </row>
    <row r="132" spans="1:22" ht="37.5" x14ac:dyDescent="0.25">
      <c r="A132" s="884"/>
      <c r="B132" s="881"/>
      <c r="C132" s="603"/>
      <c r="D132" s="603" t="s">
        <v>39</v>
      </c>
      <c r="E132" s="98">
        <v>1500</v>
      </c>
      <c r="F132" s="83">
        <v>4500</v>
      </c>
      <c r="G132" s="251">
        <v>4000</v>
      </c>
      <c r="H132" s="195">
        <v>1.3</v>
      </c>
      <c r="I132" s="98">
        <v>1950</v>
      </c>
      <c r="J132" s="83">
        <v>4500</v>
      </c>
      <c r="K132" s="482">
        <v>1900</v>
      </c>
      <c r="L132" s="482"/>
      <c r="M132" s="98">
        <f t="shared" si="9"/>
        <v>-2.5641025641025639</v>
      </c>
      <c r="N132" s="98"/>
      <c r="O132" s="98">
        <f t="shared" si="17"/>
        <v>1800</v>
      </c>
      <c r="P132" s="98">
        <f t="shared" si="11"/>
        <v>20</v>
      </c>
      <c r="Q132" s="98">
        <f t="shared" si="12"/>
        <v>-5.2631578947368416</v>
      </c>
      <c r="R132" s="605" t="s">
        <v>3147</v>
      </c>
      <c r="T132">
        <f t="shared" si="13"/>
        <v>-7.6923076923076925</v>
      </c>
      <c r="U132">
        <f t="shared" si="14"/>
        <v>2250</v>
      </c>
    </row>
    <row r="133" spans="1:22" ht="37.5" x14ac:dyDescent="0.25">
      <c r="A133" s="885"/>
      <c r="B133" s="882"/>
      <c r="C133" s="603"/>
      <c r="D133" s="603" t="s">
        <v>40</v>
      </c>
      <c r="E133" s="98"/>
      <c r="F133" s="83">
        <v>4500</v>
      </c>
      <c r="G133" s="251">
        <v>4000</v>
      </c>
      <c r="H133" s="195">
        <v>1.3</v>
      </c>
      <c r="I133" s="98">
        <v>1950</v>
      </c>
      <c r="J133" s="83">
        <v>4500</v>
      </c>
      <c r="K133" s="482">
        <v>1800</v>
      </c>
      <c r="L133" s="482"/>
      <c r="M133" s="98">
        <f t="shared" si="9"/>
        <v>-7.6923076923076925</v>
      </c>
      <c r="N133" s="98"/>
      <c r="O133" s="231">
        <v>1500</v>
      </c>
      <c r="P133" s="98"/>
      <c r="Q133" s="98">
        <f t="shared" si="12"/>
        <v>-16.666666666666664</v>
      </c>
      <c r="R133" s="605" t="s">
        <v>3147</v>
      </c>
      <c r="T133">
        <f t="shared" si="13"/>
        <v>-23.076923076923077</v>
      </c>
      <c r="U133">
        <f t="shared" si="14"/>
        <v>0</v>
      </c>
    </row>
    <row r="134" spans="1:22" ht="75" x14ac:dyDescent="0.25">
      <c r="A134" s="901">
        <v>9</v>
      </c>
      <c r="B134" s="900" t="s">
        <v>326</v>
      </c>
      <c r="C134" s="605" t="s">
        <v>327</v>
      </c>
      <c r="D134" s="605" t="s">
        <v>455</v>
      </c>
      <c r="E134" s="98">
        <v>1500</v>
      </c>
      <c r="F134" s="83">
        <v>2300</v>
      </c>
      <c r="G134" s="251">
        <v>2300</v>
      </c>
      <c r="H134" s="195">
        <v>1.3</v>
      </c>
      <c r="I134" s="98">
        <v>1950</v>
      </c>
      <c r="J134" s="83">
        <v>2300</v>
      </c>
      <c r="K134" s="482">
        <v>1900</v>
      </c>
      <c r="L134" s="482"/>
      <c r="M134" s="98">
        <f t="shared" si="9"/>
        <v>-2.5641025641025639</v>
      </c>
      <c r="N134" s="98">
        <f t="shared" si="10"/>
        <v>-17.391304347826086</v>
      </c>
      <c r="O134" s="98">
        <f t="shared" si="17"/>
        <v>1800</v>
      </c>
      <c r="P134" s="98">
        <f t="shared" si="11"/>
        <v>20</v>
      </c>
      <c r="Q134" s="98">
        <f t="shared" si="12"/>
        <v>-5.2631578947368416</v>
      </c>
      <c r="R134" s="605" t="s">
        <v>3147</v>
      </c>
      <c r="T134">
        <f t="shared" si="13"/>
        <v>-7.6923076923076925</v>
      </c>
      <c r="U134">
        <f t="shared" si="14"/>
        <v>2250</v>
      </c>
    </row>
    <row r="135" spans="1:22" ht="37.5" x14ac:dyDescent="0.25">
      <c r="A135" s="901"/>
      <c r="B135" s="900"/>
      <c r="C135" s="605" t="s">
        <v>327</v>
      </c>
      <c r="D135" s="605" t="s">
        <v>328</v>
      </c>
      <c r="E135" s="98">
        <v>1200</v>
      </c>
      <c r="F135" s="83">
        <v>2700</v>
      </c>
      <c r="G135" s="251">
        <v>2700</v>
      </c>
      <c r="H135" s="195">
        <v>1.3</v>
      </c>
      <c r="I135" s="98">
        <v>1560</v>
      </c>
      <c r="J135" s="83">
        <v>2700</v>
      </c>
      <c r="K135" s="83">
        <v>1700</v>
      </c>
      <c r="L135" s="482"/>
      <c r="M135" s="98">
        <f t="shared" si="9"/>
        <v>8.9743589743589745</v>
      </c>
      <c r="N135" s="98">
        <f t="shared" si="10"/>
        <v>-37.037037037037038</v>
      </c>
      <c r="O135" s="98">
        <f t="shared" si="17"/>
        <v>1440</v>
      </c>
      <c r="P135" s="98">
        <f t="shared" si="11"/>
        <v>20</v>
      </c>
      <c r="Q135" s="98">
        <f t="shared" si="12"/>
        <v>-15.294117647058824</v>
      </c>
      <c r="R135" s="605" t="s">
        <v>3147</v>
      </c>
      <c r="T135">
        <f t="shared" si="13"/>
        <v>-7.6923076923076925</v>
      </c>
      <c r="U135">
        <f t="shared" si="14"/>
        <v>1800</v>
      </c>
    </row>
    <row r="136" spans="1:22" ht="37.5" x14ac:dyDescent="0.25">
      <c r="A136" s="883">
        <v>10</v>
      </c>
      <c r="B136" s="880" t="s">
        <v>454</v>
      </c>
      <c r="C136" s="605" t="s">
        <v>105</v>
      </c>
      <c r="D136" s="605" t="s">
        <v>876</v>
      </c>
      <c r="E136" s="98">
        <v>1560</v>
      </c>
      <c r="F136" s="83">
        <v>5000</v>
      </c>
      <c r="G136" s="251">
        <v>10000</v>
      </c>
      <c r="H136" s="195">
        <v>2</v>
      </c>
      <c r="I136" s="98">
        <v>3120</v>
      </c>
      <c r="J136" s="83">
        <v>5000</v>
      </c>
      <c r="K136" s="83">
        <v>8000</v>
      </c>
      <c r="L136" s="482"/>
      <c r="M136" s="98">
        <f t="shared" si="9"/>
        <v>156.41025641025641</v>
      </c>
      <c r="N136" s="98">
        <f t="shared" si="10"/>
        <v>60</v>
      </c>
      <c r="O136" s="649">
        <f>E136*1.5</f>
        <v>2340</v>
      </c>
      <c r="P136" s="98">
        <f t="shared" si="11"/>
        <v>50</v>
      </c>
      <c r="Q136" s="98">
        <f t="shared" si="12"/>
        <v>-70.75</v>
      </c>
      <c r="R136" s="605" t="s">
        <v>3147</v>
      </c>
      <c r="T136">
        <f t="shared" si="13"/>
        <v>-25</v>
      </c>
      <c r="U136">
        <f t="shared" si="14"/>
        <v>2340</v>
      </c>
      <c r="V136">
        <v>50</v>
      </c>
    </row>
    <row r="137" spans="1:22" ht="37.5" x14ac:dyDescent="0.25">
      <c r="A137" s="884"/>
      <c r="B137" s="881"/>
      <c r="C137" s="605" t="s">
        <v>876</v>
      </c>
      <c r="D137" s="605" t="s">
        <v>877</v>
      </c>
      <c r="E137" s="98">
        <v>1170</v>
      </c>
      <c r="F137" s="83">
        <v>4500</v>
      </c>
      <c r="G137" s="251">
        <v>6700</v>
      </c>
      <c r="H137" s="195">
        <v>1.8</v>
      </c>
      <c r="I137" s="98">
        <v>2106</v>
      </c>
      <c r="J137" s="83">
        <v>4500</v>
      </c>
      <c r="K137" s="83">
        <v>6000</v>
      </c>
      <c r="L137" s="482"/>
      <c r="M137" s="98">
        <f t="shared" si="9"/>
        <v>184.9002849002849</v>
      </c>
      <c r="N137" s="98">
        <f t="shared" si="10"/>
        <v>33.333333333333329</v>
      </c>
      <c r="O137" s="98">
        <f t="shared" si="17"/>
        <v>1404</v>
      </c>
      <c r="P137" s="98">
        <f t="shared" si="11"/>
        <v>20</v>
      </c>
      <c r="Q137" s="98">
        <f t="shared" si="12"/>
        <v>-76.599999999999994</v>
      </c>
      <c r="R137" s="605" t="s">
        <v>3147</v>
      </c>
      <c r="T137">
        <f t="shared" si="13"/>
        <v>-33.333333333333329</v>
      </c>
      <c r="U137">
        <f t="shared" si="14"/>
        <v>1755</v>
      </c>
    </row>
    <row r="138" spans="1:22" ht="37.5" x14ac:dyDescent="0.25">
      <c r="A138" s="884"/>
      <c r="B138" s="881"/>
      <c r="C138" s="605" t="s">
        <v>877</v>
      </c>
      <c r="D138" s="605" t="s">
        <v>878</v>
      </c>
      <c r="E138" s="98">
        <v>1170</v>
      </c>
      <c r="F138" s="83">
        <v>4500</v>
      </c>
      <c r="G138" s="251">
        <v>6700</v>
      </c>
      <c r="H138" s="195">
        <v>1.8</v>
      </c>
      <c r="I138" s="98">
        <v>2106</v>
      </c>
      <c r="J138" s="83">
        <v>4500</v>
      </c>
      <c r="K138" s="83">
        <v>4500</v>
      </c>
      <c r="L138" s="482"/>
      <c r="M138" s="98">
        <f t="shared" ref="M138:M202" si="18">(K138-I138)/I138*100</f>
        <v>113.67521367521367</v>
      </c>
      <c r="N138" s="98">
        <f t="shared" ref="N138:N202" si="19">(K138-J138)/J138*100</f>
        <v>0</v>
      </c>
      <c r="O138" s="98">
        <f t="shared" si="17"/>
        <v>1404</v>
      </c>
      <c r="P138" s="98">
        <f t="shared" ref="P138:P200" si="20">(O138-E138)/E138*100</f>
        <v>20</v>
      </c>
      <c r="Q138" s="98">
        <f t="shared" ref="Q138:Q201" si="21">(O138-K138)/K138*100</f>
        <v>-68.8</v>
      </c>
      <c r="R138" s="605" t="s">
        <v>3147</v>
      </c>
      <c r="T138">
        <f t="shared" ref="T138:T198" si="22">(O138-I138)/I138*100</f>
        <v>-33.333333333333329</v>
      </c>
      <c r="U138">
        <f t="shared" ref="U138:U201" si="23">E138*1.5</f>
        <v>1755</v>
      </c>
    </row>
    <row r="139" spans="1:22" ht="37.5" x14ac:dyDescent="0.25">
      <c r="A139" s="885"/>
      <c r="B139" s="882"/>
      <c r="C139" s="605" t="s">
        <v>878</v>
      </c>
      <c r="D139" s="605" t="s">
        <v>107</v>
      </c>
      <c r="E139" s="104">
        <v>900</v>
      </c>
      <c r="F139" s="83">
        <v>2300</v>
      </c>
      <c r="G139" s="251">
        <v>2800</v>
      </c>
      <c r="H139" s="195">
        <v>1.3</v>
      </c>
      <c r="I139" s="98">
        <v>1170</v>
      </c>
      <c r="J139" s="83">
        <v>2300</v>
      </c>
      <c r="K139" s="83">
        <v>3000</v>
      </c>
      <c r="L139" s="482"/>
      <c r="M139" s="98">
        <f t="shared" si="18"/>
        <v>156.41025641025641</v>
      </c>
      <c r="N139" s="98">
        <f t="shared" si="19"/>
        <v>30.434782608695656</v>
      </c>
      <c r="O139" s="98">
        <f t="shared" si="17"/>
        <v>1080</v>
      </c>
      <c r="P139" s="98">
        <f t="shared" si="20"/>
        <v>20</v>
      </c>
      <c r="Q139" s="98">
        <f t="shared" si="21"/>
        <v>-64</v>
      </c>
      <c r="R139" s="605" t="s">
        <v>3147</v>
      </c>
      <c r="T139">
        <f t="shared" si="22"/>
        <v>-7.6923076923076925</v>
      </c>
      <c r="U139">
        <f t="shared" si="23"/>
        <v>1350</v>
      </c>
    </row>
    <row r="140" spans="1:22" ht="37.5" x14ac:dyDescent="0.25">
      <c r="A140" s="883">
        <v>11</v>
      </c>
      <c r="B140" s="883" t="s">
        <v>382</v>
      </c>
      <c r="C140" s="605" t="s">
        <v>108</v>
      </c>
      <c r="D140" s="605" t="s">
        <v>449</v>
      </c>
      <c r="E140" s="104"/>
      <c r="F140" s="83"/>
      <c r="G140" s="251"/>
      <c r="H140" s="195"/>
      <c r="I140" s="98"/>
      <c r="J140" s="83"/>
      <c r="K140" s="482"/>
      <c r="L140" s="482"/>
      <c r="M140" s="98"/>
      <c r="N140" s="98"/>
      <c r="O140" s="98"/>
      <c r="P140" s="98"/>
      <c r="Q140" s="98"/>
      <c r="R140" s="605"/>
      <c r="U140">
        <f t="shared" si="23"/>
        <v>0</v>
      </c>
    </row>
    <row r="141" spans="1:22" ht="37.5" x14ac:dyDescent="0.25">
      <c r="A141" s="884"/>
      <c r="B141" s="884"/>
      <c r="C141" s="603"/>
      <c r="D141" s="603" t="s">
        <v>39</v>
      </c>
      <c r="E141" s="104">
        <v>600</v>
      </c>
      <c r="F141" s="83">
        <v>1500</v>
      </c>
      <c r="G141" s="251">
        <v>1500</v>
      </c>
      <c r="H141" s="195">
        <v>1.6</v>
      </c>
      <c r="I141" s="98">
        <v>960</v>
      </c>
      <c r="J141" s="83">
        <v>1500</v>
      </c>
      <c r="K141" s="482">
        <v>1500</v>
      </c>
      <c r="L141" s="482"/>
      <c r="M141" s="98">
        <f t="shared" si="18"/>
        <v>56.25</v>
      </c>
      <c r="N141" s="98"/>
      <c r="O141" s="98">
        <f t="shared" si="17"/>
        <v>720</v>
      </c>
      <c r="P141" s="98">
        <f t="shared" si="20"/>
        <v>20</v>
      </c>
      <c r="Q141" s="98">
        <f t="shared" si="21"/>
        <v>-52</v>
      </c>
      <c r="R141" s="605" t="s">
        <v>3147</v>
      </c>
      <c r="T141">
        <f t="shared" si="22"/>
        <v>-25</v>
      </c>
      <c r="U141">
        <f t="shared" si="23"/>
        <v>900</v>
      </c>
    </row>
    <row r="142" spans="1:22" ht="37.5" x14ac:dyDescent="0.25">
      <c r="A142" s="885"/>
      <c r="B142" s="885"/>
      <c r="C142" s="603"/>
      <c r="D142" s="603" t="s">
        <v>40</v>
      </c>
      <c r="E142" s="104"/>
      <c r="F142" s="83">
        <v>1500</v>
      </c>
      <c r="G142" s="251">
        <v>1500</v>
      </c>
      <c r="H142" s="195">
        <v>1.6</v>
      </c>
      <c r="I142" s="98">
        <v>960</v>
      </c>
      <c r="J142" s="83">
        <v>1500</v>
      </c>
      <c r="K142" s="482">
        <v>1400</v>
      </c>
      <c r="L142" s="482"/>
      <c r="M142" s="98">
        <f t="shared" si="18"/>
        <v>45.833333333333329</v>
      </c>
      <c r="N142" s="98"/>
      <c r="O142" s="231">
        <v>600</v>
      </c>
      <c r="P142" s="98"/>
      <c r="Q142" s="98">
        <f t="shared" si="21"/>
        <v>-57.142857142857139</v>
      </c>
      <c r="R142" s="605" t="s">
        <v>3147</v>
      </c>
      <c r="T142">
        <f t="shared" si="22"/>
        <v>-37.5</v>
      </c>
      <c r="U142">
        <f t="shared" si="23"/>
        <v>0</v>
      </c>
    </row>
    <row r="143" spans="1:22" ht="18.75" x14ac:dyDescent="0.25">
      <c r="A143" s="883">
        <v>12</v>
      </c>
      <c r="B143" s="883" t="s">
        <v>109</v>
      </c>
      <c r="C143" s="605" t="s">
        <v>18</v>
      </c>
      <c r="D143" s="605" t="s">
        <v>33</v>
      </c>
      <c r="E143" s="98"/>
      <c r="F143" s="83"/>
      <c r="G143" s="251"/>
      <c r="H143" s="195"/>
      <c r="I143" s="98"/>
      <c r="J143" s="83"/>
      <c r="K143" s="482"/>
      <c r="L143" s="482"/>
      <c r="M143" s="98"/>
      <c r="N143" s="98"/>
      <c r="O143" s="98"/>
      <c r="P143" s="98"/>
      <c r="Q143" s="98"/>
      <c r="R143" s="605"/>
      <c r="U143">
        <f t="shared" si="23"/>
        <v>0</v>
      </c>
      <c r="V143">
        <v>30</v>
      </c>
    </row>
    <row r="144" spans="1:22" ht="37.5" x14ac:dyDescent="0.25">
      <c r="A144" s="884"/>
      <c r="B144" s="884"/>
      <c r="C144" s="603"/>
      <c r="D144" s="603" t="s">
        <v>39</v>
      </c>
      <c r="E144" s="98">
        <v>2210</v>
      </c>
      <c r="F144" s="83">
        <v>6700</v>
      </c>
      <c r="G144" s="251">
        <v>6700</v>
      </c>
      <c r="H144" s="195">
        <v>1.2</v>
      </c>
      <c r="I144" s="98">
        <v>2652</v>
      </c>
      <c r="J144" s="83">
        <v>6700</v>
      </c>
      <c r="K144" s="482">
        <v>4500</v>
      </c>
      <c r="L144" s="482"/>
      <c r="M144" s="98">
        <f t="shared" si="18"/>
        <v>69.68325791855203</v>
      </c>
      <c r="N144" s="98"/>
      <c r="O144" s="649">
        <f>E144*1.3</f>
        <v>2873</v>
      </c>
      <c r="P144" s="98">
        <f t="shared" si="20"/>
        <v>30</v>
      </c>
      <c r="Q144" s="98">
        <f t="shared" si="21"/>
        <v>-36.155555555555559</v>
      </c>
      <c r="R144" s="605" t="s">
        <v>3147</v>
      </c>
      <c r="T144">
        <f t="shared" si="22"/>
        <v>8.3333333333333321</v>
      </c>
      <c r="U144">
        <f t="shared" si="23"/>
        <v>3315</v>
      </c>
    </row>
    <row r="145" spans="1:21" s="619" customFormat="1" ht="37.5" x14ac:dyDescent="0.25">
      <c r="A145" s="884"/>
      <c r="B145" s="884"/>
      <c r="C145" s="603"/>
      <c r="D145" s="603" t="s">
        <v>40</v>
      </c>
      <c r="E145" s="98"/>
      <c r="F145" s="83">
        <v>6700</v>
      </c>
      <c r="G145" s="251">
        <v>6700</v>
      </c>
      <c r="H145" s="195">
        <v>1.2</v>
      </c>
      <c r="I145" s="98">
        <v>2652</v>
      </c>
      <c r="J145" s="83">
        <v>6700</v>
      </c>
      <c r="K145" s="482">
        <v>4400</v>
      </c>
      <c r="L145" s="482"/>
      <c r="M145" s="98">
        <f t="shared" si="18"/>
        <v>65.912518853695317</v>
      </c>
      <c r="N145" s="98"/>
      <c r="O145" s="649">
        <f>O144-500</f>
        <v>2373</v>
      </c>
      <c r="P145" s="98"/>
      <c r="Q145" s="98">
        <f t="shared" si="21"/>
        <v>-46.06818181818182</v>
      </c>
      <c r="R145" s="605" t="s">
        <v>3147</v>
      </c>
      <c r="T145" s="619">
        <f t="shared" si="22"/>
        <v>-10.520361990950226</v>
      </c>
      <c r="U145" s="619">
        <f t="shared" si="23"/>
        <v>0</v>
      </c>
    </row>
    <row r="146" spans="1:21" ht="18.75" x14ac:dyDescent="0.25">
      <c r="A146" s="884"/>
      <c r="B146" s="884"/>
      <c r="C146" s="603" t="s">
        <v>114</v>
      </c>
      <c r="D146" s="603" t="s">
        <v>882</v>
      </c>
      <c r="E146" s="98"/>
      <c r="F146" s="83"/>
      <c r="G146" s="251"/>
      <c r="H146" s="195"/>
      <c r="I146" s="98"/>
      <c r="J146" s="83"/>
      <c r="K146" s="482"/>
      <c r="L146" s="482"/>
      <c r="M146" s="98"/>
      <c r="N146" s="98"/>
      <c r="O146" s="98"/>
      <c r="P146" s="98"/>
      <c r="Q146" s="98"/>
      <c r="R146" s="605" t="s">
        <v>131</v>
      </c>
      <c r="U146">
        <f t="shared" si="23"/>
        <v>0</v>
      </c>
    </row>
    <row r="147" spans="1:21" ht="37.5" x14ac:dyDescent="0.25">
      <c r="A147" s="884"/>
      <c r="B147" s="884"/>
      <c r="C147" s="603"/>
      <c r="D147" s="603" t="s">
        <v>39</v>
      </c>
      <c r="E147" s="98"/>
      <c r="F147" s="83"/>
      <c r="G147" s="251"/>
      <c r="H147" s="195"/>
      <c r="I147" s="98"/>
      <c r="J147" s="83"/>
      <c r="K147" s="482">
        <v>4200</v>
      </c>
      <c r="L147" s="482"/>
      <c r="M147" s="98"/>
      <c r="N147" s="98"/>
      <c r="O147" s="231">
        <v>2200</v>
      </c>
      <c r="P147" s="98"/>
      <c r="Q147" s="98">
        <f t="shared" si="21"/>
        <v>-47.619047619047613</v>
      </c>
      <c r="R147" s="605" t="s">
        <v>3147</v>
      </c>
      <c r="U147">
        <f t="shared" si="23"/>
        <v>0</v>
      </c>
    </row>
    <row r="148" spans="1:21" ht="37.5" x14ac:dyDescent="0.25">
      <c r="A148" s="884"/>
      <c r="B148" s="884"/>
      <c r="C148" s="603"/>
      <c r="D148" s="603" t="s">
        <v>40</v>
      </c>
      <c r="E148" s="98"/>
      <c r="F148" s="83"/>
      <c r="G148" s="251"/>
      <c r="H148" s="195"/>
      <c r="I148" s="98"/>
      <c r="J148" s="83"/>
      <c r="K148" s="482">
        <v>4000</v>
      </c>
      <c r="L148" s="482"/>
      <c r="M148" s="98"/>
      <c r="N148" s="98"/>
      <c r="O148" s="231">
        <v>1700</v>
      </c>
      <c r="P148" s="98"/>
      <c r="Q148" s="98">
        <f t="shared" si="21"/>
        <v>-57.499999999999993</v>
      </c>
      <c r="R148" s="605" t="s">
        <v>3147</v>
      </c>
      <c r="U148">
        <f t="shared" si="23"/>
        <v>0</v>
      </c>
    </row>
    <row r="149" spans="1:21" ht="37.5" x14ac:dyDescent="0.25">
      <c r="A149" s="884"/>
      <c r="B149" s="884"/>
      <c r="C149" s="605" t="s">
        <v>33</v>
      </c>
      <c r="D149" s="605" t="s">
        <v>430</v>
      </c>
      <c r="E149" s="98"/>
      <c r="F149" s="83">
        <v>4000</v>
      </c>
      <c r="G149" s="251">
        <v>6000</v>
      </c>
      <c r="H149" s="195"/>
      <c r="I149" s="98"/>
      <c r="J149" s="83"/>
      <c r="K149" s="482"/>
      <c r="L149" s="482"/>
      <c r="M149" s="98"/>
      <c r="N149" s="98"/>
      <c r="O149" s="98"/>
      <c r="P149" s="98"/>
      <c r="Q149" s="98"/>
      <c r="R149" s="605" t="s">
        <v>131</v>
      </c>
      <c r="U149">
        <f t="shared" si="23"/>
        <v>0</v>
      </c>
    </row>
    <row r="150" spans="1:21" ht="37.5" x14ac:dyDescent="0.25">
      <c r="A150" s="884"/>
      <c r="B150" s="884"/>
      <c r="C150" s="603"/>
      <c r="D150" s="603" t="s">
        <v>39</v>
      </c>
      <c r="E150" s="98"/>
      <c r="F150" s="83"/>
      <c r="G150" s="251"/>
      <c r="H150" s="481"/>
      <c r="I150" s="98"/>
      <c r="J150" s="83">
        <v>4000</v>
      </c>
      <c r="K150" s="482">
        <v>3000</v>
      </c>
      <c r="L150" s="482"/>
      <c r="M150" s="98"/>
      <c r="N150" s="98"/>
      <c r="O150" s="231">
        <v>2100</v>
      </c>
      <c r="P150" s="98"/>
      <c r="Q150" s="98">
        <f t="shared" si="21"/>
        <v>-30</v>
      </c>
      <c r="R150" s="605" t="s">
        <v>3147</v>
      </c>
      <c r="U150">
        <f t="shared" si="23"/>
        <v>0</v>
      </c>
    </row>
    <row r="151" spans="1:21" ht="37.5" x14ac:dyDescent="0.25">
      <c r="A151" s="885"/>
      <c r="B151" s="885"/>
      <c r="C151" s="603"/>
      <c r="D151" s="603" t="s">
        <v>40</v>
      </c>
      <c r="E151" s="98"/>
      <c r="F151" s="83"/>
      <c r="G151" s="251"/>
      <c r="H151" s="481"/>
      <c r="I151" s="98"/>
      <c r="J151" s="83">
        <v>4000</v>
      </c>
      <c r="K151" s="482">
        <v>2000</v>
      </c>
      <c r="L151" s="482"/>
      <c r="M151" s="98"/>
      <c r="N151" s="98"/>
      <c r="O151" s="231">
        <v>1600</v>
      </c>
      <c r="P151" s="98"/>
      <c r="Q151" s="98">
        <f t="shared" si="21"/>
        <v>-20</v>
      </c>
      <c r="R151" s="605" t="s">
        <v>3147</v>
      </c>
      <c r="U151">
        <f t="shared" si="23"/>
        <v>0</v>
      </c>
    </row>
    <row r="152" spans="1:21" ht="56.25" x14ac:dyDescent="0.25">
      <c r="A152" s="883">
        <v>13</v>
      </c>
      <c r="B152" s="883" t="s">
        <v>110</v>
      </c>
      <c r="C152" s="605" t="s">
        <v>18</v>
      </c>
      <c r="D152" s="605" t="s">
        <v>329</v>
      </c>
      <c r="E152" s="98"/>
      <c r="F152" s="83"/>
      <c r="G152" s="251"/>
      <c r="H152" s="195"/>
      <c r="I152" s="98"/>
      <c r="J152" s="83"/>
      <c r="K152" s="482"/>
      <c r="L152" s="482"/>
      <c r="M152" s="98"/>
      <c r="N152" s="98"/>
      <c r="O152" s="98"/>
      <c r="P152" s="98"/>
      <c r="Q152" s="98"/>
      <c r="R152" s="605"/>
      <c r="U152">
        <f t="shared" si="23"/>
        <v>0</v>
      </c>
    </row>
    <row r="153" spans="1:21" ht="37.5" x14ac:dyDescent="0.25">
      <c r="A153" s="884"/>
      <c r="B153" s="884"/>
      <c r="C153" s="605"/>
      <c r="D153" s="605" t="s">
        <v>39</v>
      </c>
      <c r="E153" s="98">
        <v>2080</v>
      </c>
      <c r="F153" s="83">
        <v>6000</v>
      </c>
      <c r="G153" s="251">
        <v>6000</v>
      </c>
      <c r="H153" s="195">
        <v>1.5</v>
      </c>
      <c r="I153" s="98">
        <v>3120</v>
      </c>
      <c r="J153" s="83">
        <v>6000</v>
      </c>
      <c r="K153" s="482">
        <v>4000</v>
      </c>
      <c r="L153" s="482"/>
      <c r="M153" s="98">
        <f t="shared" si="18"/>
        <v>28.205128205128204</v>
      </c>
      <c r="N153" s="98"/>
      <c r="O153" s="98">
        <f t="shared" si="17"/>
        <v>2496</v>
      </c>
      <c r="P153" s="98">
        <f t="shared" si="20"/>
        <v>20</v>
      </c>
      <c r="Q153" s="98">
        <f t="shared" si="21"/>
        <v>-37.6</v>
      </c>
      <c r="R153" s="605" t="s">
        <v>3147</v>
      </c>
      <c r="T153">
        <f t="shared" si="22"/>
        <v>-20</v>
      </c>
      <c r="U153">
        <f t="shared" si="23"/>
        <v>3120</v>
      </c>
    </row>
    <row r="154" spans="1:21" ht="37.5" x14ac:dyDescent="0.25">
      <c r="A154" s="885"/>
      <c r="B154" s="885"/>
      <c r="C154" s="605"/>
      <c r="D154" s="605" t="s">
        <v>40</v>
      </c>
      <c r="E154" s="98"/>
      <c r="F154" s="83">
        <v>6000</v>
      </c>
      <c r="G154" s="251">
        <v>6000</v>
      </c>
      <c r="H154" s="195">
        <v>1.5</v>
      </c>
      <c r="I154" s="98">
        <v>3120</v>
      </c>
      <c r="J154" s="83">
        <v>6000</v>
      </c>
      <c r="K154" s="482">
        <v>3000</v>
      </c>
      <c r="L154" s="482"/>
      <c r="M154" s="98">
        <f t="shared" si="18"/>
        <v>-3.8461538461538463</v>
      </c>
      <c r="N154" s="98"/>
      <c r="O154" s="231">
        <v>2080</v>
      </c>
      <c r="P154" s="98"/>
      <c r="Q154" s="98">
        <f t="shared" si="21"/>
        <v>-30.666666666666664</v>
      </c>
      <c r="R154" s="605" t="s">
        <v>3147</v>
      </c>
      <c r="T154">
        <f t="shared" si="22"/>
        <v>-33.333333333333329</v>
      </c>
      <c r="U154">
        <f t="shared" si="23"/>
        <v>0</v>
      </c>
    </row>
    <row r="155" spans="1:21" ht="75" x14ac:dyDescent="0.25">
      <c r="A155" s="606">
        <v>14</v>
      </c>
      <c r="B155" s="605" t="s">
        <v>111</v>
      </c>
      <c r="C155" s="605" t="s">
        <v>404</v>
      </c>
      <c r="D155" s="605" t="s">
        <v>112</v>
      </c>
      <c r="E155" s="98">
        <v>1040</v>
      </c>
      <c r="F155" s="83">
        <v>3000</v>
      </c>
      <c r="G155" s="251">
        <v>3000</v>
      </c>
      <c r="H155" s="195">
        <v>1.6</v>
      </c>
      <c r="I155" s="98">
        <v>1664</v>
      </c>
      <c r="J155" s="83">
        <v>3000</v>
      </c>
      <c r="K155" s="482">
        <v>1900</v>
      </c>
      <c r="L155" s="482"/>
      <c r="M155" s="98">
        <f t="shared" si="18"/>
        <v>14.182692307692307</v>
      </c>
      <c r="N155" s="98">
        <f t="shared" si="19"/>
        <v>-36.666666666666664</v>
      </c>
      <c r="O155" s="98">
        <f t="shared" si="17"/>
        <v>1248</v>
      </c>
      <c r="P155" s="98">
        <f t="shared" si="20"/>
        <v>20</v>
      </c>
      <c r="Q155" s="98">
        <f t="shared" si="21"/>
        <v>-34.315789473684212</v>
      </c>
      <c r="R155" s="605" t="s">
        <v>3147</v>
      </c>
      <c r="T155">
        <f t="shared" si="22"/>
        <v>-25</v>
      </c>
      <c r="U155">
        <f t="shared" si="23"/>
        <v>1560</v>
      </c>
    </row>
    <row r="156" spans="1:21" ht="56.25" x14ac:dyDescent="0.25">
      <c r="A156" s="606">
        <v>15</v>
      </c>
      <c r="B156" s="605" t="s">
        <v>113</v>
      </c>
      <c r="C156" s="605" t="s">
        <v>330</v>
      </c>
      <c r="D156" s="605" t="s">
        <v>114</v>
      </c>
      <c r="E156" s="98">
        <v>2200</v>
      </c>
      <c r="F156" s="83">
        <v>4700</v>
      </c>
      <c r="G156" s="251">
        <v>4700</v>
      </c>
      <c r="H156" s="195">
        <v>2.8</v>
      </c>
      <c r="I156" s="98">
        <v>6160</v>
      </c>
      <c r="J156" s="83">
        <v>4700</v>
      </c>
      <c r="K156" s="482">
        <v>4700</v>
      </c>
      <c r="L156" s="482"/>
      <c r="M156" s="98">
        <f t="shared" si="18"/>
        <v>-23.7012987012987</v>
      </c>
      <c r="N156" s="98">
        <f t="shared" si="19"/>
        <v>0</v>
      </c>
      <c r="O156" s="98">
        <f t="shared" si="17"/>
        <v>2640</v>
      </c>
      <c r="P156" s="98">
        <f t="shared" si="20"/>
        <v>20</v>
      </c>
      <c r="Q156" s="98">
        <f t="shared" si="21"/>
        <v>-43.829787234042556</v>
      </c>
      <c r="R156" s="605" t="s">
        <v>3147</v>
      </c>
      <c r="T156">
        <f t="shared" si="22"/>
        <v>-57.142857142857139</v>
      </c>
      <c r="U156">
        <f t="shared" si="23"/>
        <v>3300</v>
      </c>
    </row>
    <row r="157" spans="1:21" ht="37.5" x14ac:dyDescent="0.25">
      <c r="A157" s="883">
        <v>16</v>
      </c>
      <c r="B157" s="883" t="s">
        <v>114</v>
      </c>
      <c r="C157" s="605" t="s">
        <v>330</v>
      </c>
      <c r="D157" s="605" t="s">
        <v>115</v>
      </c>
      <c r="E157" s="98"/>
      <c r="F157" s="83"/>
      <c r="G157" s="251"/>
      <c r="H157" s="195"/>
      <c r="I157" s="98"/>
      <c r="J157" s="83"/>
      <c r="K157" s="482"/>
      <c r="L157" s="482"/>
      <c r="M157" s="98"/>
      <c r="N157" s="98"/>
      <c r="O157" s="98"/>
      <c r="P157" s="98"/>
      <c r="Q157" s="98"/>
      <c r="R157" s="605"/>
      <c r="U157">
        <f t="shared" si="23"/>
        <v>0</v>
      </c>
    </row>
    <row r="158" spans="1:21" ht="37.5" x14ac:dyDescent="0.25">
      <c r="A158" s="884"/>
      <c r="B158" s="884"/>
      <c r="C158" s="603"/>
      <c r="D158" s="603" t="s">
        <v>39</v>
      </c>
      <c r="E158" s="98">
        <v>1900</v>
      </c>
      <c r="F158" s="83">
        <v>3600</v>
      </c>
      <c r="G158" s="251">
        <v>3600</v>
      </c>
      <c r="H158" s="195">
        <v>2.9</v>
      </c>
      <c r="I158" s="98">
        <v>5510</v>
      </c>
      <c r="J158" s="83">
        <v>3600</v>
      </c>
      <c r="K158" s="482">
        <v>3600</v>
      </c>
      <c r="L158" s="482"/>
      <c r="M158" s="98">
        <f t="shared" si="18"/>
        <v>-34.664246823956439</v>
      </c>
      <c r="N158" s="98"/>
      <c r="O158" s="98">
        <f t="shared" si="17"/>
        <v>2280</v>
      </c>
      <c r="P158" s="98">
        <f t="shared" si="20"/>
        <v>20</v>
      </c>
      <c r="Q158" s="98">
        <f t="shared" si="21"/>
        <v>-36.666666666666664</v>
      </c>
      <c r="R158" s="605" t="s">
        <v>3147</v>
      </c>
      <c r="T158">
        <f t="shared" si="22"/>
        <v>-58.620689655172406</v>
      </c>
      <c r="U158">
        <f t="shared" si="23"/>
        <v>2850</v>
      </c>
    </row>
    <row r="159" spans="1:21" ht="37.5" x14ac:dyDescent="0.25">
      <c r="A159" s="885"/>
      <c r="B159" s="885"/>
      <c r="C159" s="603"/>
      <c r="D159" s="603" t="s">
        <v>40</v>
      </c>
      <c r="E159" s="98"/>
      <c r="F159" s="83">
        <v>3600</v>
      </c>
      <c r="G159" s="251">
        <v>3600</v>
      </c>
      <c r="H159" s="195">
        <v>2.9</v>
      </c>
      <c r="I159" s="98">
        <v>5510</v>
      </c>
      <c r="J159" s="83">
        <v>3600</v>
      </c>
      <c r="K159" s="482">
        <v>2600</v>
      </c>
      <c r="L159" s="482"/>
      <c r="M159" s="98">
        <f t="shared" si="18"/>
        <v>-52.813067150635206</v>
      </c>
      <c r="N159" s="98"/>
      <c r="O159" s="231">
        <v>1900</v>
      </c>
      <c r="P159" s="98"/>
      <c r="Q159" s="98">
        <f t="shared" si="21"/>
        <v>-26.923076923076923</v>
      </c>
      <c r="R159" s="605" t="s">
        <v>3147</v>
      </c>
      <c r="T159">
        <f t="shared" si="22"/>
        <v>-65.517241379310349</v>
      </c>
      <c r="U159">
        <f t="shared" si="23"/>
        <v>0</v>
      </c>
    </row>
    <row r="160" spans="1:21" ht="37.5" x14ac:dyDescent="0.25">
      <c r="A160" s="606">
        <v>17</v>
      </c>
      <c r="B160" s="605" t="s">
        <v>95</v>
      </c>
      <c r="C160" s="605" t="s">
        <v>254</v>
      </c>
      <c r="D160" s="605" t="s">
        <v>116</v>
      </c>
      <c r="E160" s="98">
        <v>1560</v>
      </c>
      <c r="F160" s="83">
        <v>6700</v>
      </c>
      <c r="G160" s="251">
        <v>4000</v>
      </c>
      <c r="H160" s="195">
        <v>2</v>
      </c>
      <c r="I160" s="98">
        <v>3120</v>
      </c>
      <c r="J160" s="83">
        <v>6700</v>
      </c>
      <c r="K160" s="482">
        <v>5000</v>
      </c>
      <c r="L160" s="482"/>
      <c r="M160" s="98">
        <f t="shared" si="18"/>
        <v>60.256410256410255</v>
      </c>
      <c r="N160" s="98">
        <f t="shared" si="19"/>
        <v>-25.373134328358208</v>
      </c>
      <c r="O160" s="98">
        <f t="shared" si="17"/>
        <v>1872</v>
      </c>
      <c r="P160" s="98">
        <f t="shared" si="20"/>
        <v>20</v>
      </c>
      <c r="Q160" s="98">
        <f t="shared" si="21"/>
        <v>-62.56</v>
      </c>
      <c r="R160" s="605" t="s">
        <v>3147</v>
      </c>
      <c r="T160">
        <f t="shared" si="22"/>
        <v>-40</v>
      </c>
      <c r="U160">
        <f t="shared" si="23"/>
        <v>2340</v>
      </c>
    </row>
    <row r="161" spans="1:21" ht="56.25" x14ac:dyDescent="0.25">
      <c r="A161" s="606">
        <v>18</v>
      </c>
      <c r="B161" s="605" t="s">
        <v>273</v>
      </c>
      <c r="C161" s="605" t="s">
        <v>117</v>
      </c>
      <c r="D161" s="605" t="s">
        <v>118</v>
      </c>
      <c r="E161" s="98">
        <v>1560</v>
      </c>
      <c r="F161" s="83">
        <v>3000</v>
      </c>
      <c r="G161" s="251">
        <v>3000</v>
      </c>
      <c r="H161" s="195">
        <v>2</v>
      </c>
      <c r="I161" s="98">
        <v>3120</v>
      </c>
      <c r="J161" s="83">
        <v>3000</v>
      </c>
      <c r="K161" s="482">
        <v>3000</v>
      </c>
      <c r="L161" s="482"/>
      <c r="M161" s="98">
        <f t="shared" si="18"/>
        <v>-3.8461538461538463</v>
      </c>
      <c r="N161" s="98">
        <f t="shared" si="19"/>
        <v>0</v>
      </c>
      <c r="O161" s="98">
        <f t="shared" si="17"/>
        <v>1872</v>
      </c>
      <c r="P161" s="98">
        <f t="shared" si="20"/>
        <v>20</v>
      </c>
      <c r="Q161" s="98">
        <f t="shared" si="21"/>
        <v>-37.6</v>
      </c>
      <c r="R161" s="605" t="s">
        <v>3147</v>
      </c>
      <c r="T161">
        <f t="shared" si="22"/>
        <v>-40</v>
      </c>
      <c r="U161">
        <f t="shared" si="23"/>
        <v>2340</v>
      </c>
    </row>
    <row r="162" spans="1:21" ht="37.5" x14ac:dyDescent="0.25">
      <c r="A162" s="606">
        <v>19</v>
      </c>
      <c r="B162" s="605" t="s">
        <v>116</v>
      </c>
      <c r="C162" s="605" t="s">
        <v>95</v>
      </c>
      <c r="D162" s="605" t="s">
        <v>118</v>
      </c>
      <c r="E162" s="98">
        <v>1560</v>
      </c>
      <c r="F162" s="83">
        <v>4000</v>
      </c>
      <c r="G162" s="251">
        <v>4000</v>
      </c>
      <c r="H162" s="195">
        <v>2</v>
      </c>
      <c r="I162" s="98">
        <v>3120</v>
      </c>
      <c r="J162" s="83">
        <v>4000</v>
      </c>
      <c r="K162" s="482">
        <v>3500</v>
      </c>
      <c r="L162" s="482"/>
      <c r="M162" s="98">
        <f t="shared" si="18"/>
        <v>12.179487179487179</v>
      </c>
      <c r="N162" s="98">
        <f t="shared" si="19"/>
        <v>-12.5</v>
      </c>
      <c r="O162" s="98">
        <f t="shared" si="17"/>
        <v>1872</v>
      </c>
      <c r="P162" s="98">
        <f t="shared" si="20"/>
        <v>20</v>
      </c>
      <c r="Q162" s="98">
        <f t="shared" si="21"/>
        <v>-46.514285714285712</v>
      </c>
      <c r="R162" s="605" t="s">
        <v>3147</v>
      </c>
      <c r="T162">
        <f t="shared" si="22"/>
        <v>-40</v>
      </c>
      <c r="U162">
        <f t="shared" si="23"/>
        <v>2340</v>
      </c>
    </row>
    <row r="163" spans="1:21" ht="56.25" x14ac:dyDescent="0.25">
      <c r="A163" s="606">
        <v>20</v>
      </c>
      <c r="B163" s="605" t="s">
        <v>119</v>
      </c>
      <c r="C163" s="605" t="s">
        <v>116</v>
      </c>
      <c r="D163" s="605" t="s">
        <v>120</v>
      </c>
      <c r="E163" s="98">
        <v>1300</v>
      </c>
      <c r="F163" s="83">
        <v>4000</v>
      </c>
      <c r="G163" s="251">
        <v>3300</v>
      </c>
      <c r="H163" s="195">
        <v>1.2</v>
      </c>
      <c r="I163" s="98">
        <v>1560</v>
      </c>
      <c r="J163" s="83">
        <v>4000</v>
      </c>
      <c r="K163" s="482">
        <v>2500</v>
      </c>
      <c r="L163" s="482"/>
      <c r="M163" s="98">
        <f t="shared" si="18"/>
        <v>60.256410256410255</v>
      </c>
      <c r="N163" s="98">
        <f t="shared" si="19"/>
        <v>-37.5</v>
      </c>
      <c r="O163" s="98">
        <f t="shared" si="17"/>
        <v>1560</v>
      </c>
      <c r="P163" s="98">
        <f t="shared" si="20"/>
        <v>20</v>
      </c>
      <c r="Q163" s="98">
        <f t="shared" si="21"/>
        <v>-37.6</v>
      </c>
      <c r="R163" s="605" t="s">
        <v>3147</v>
      </c>
      <c r="T163">
        <f t="shared" si="22"/>
        <v>0</v>
      </c>
      <c r="U163">
        <f t="shared" si="23"/>
        <v>1950</v>
      </c>
    </row>
    <row r="164" spans="1:21" ht="56.25" x14ac:dyDescent="0.25">
      <c r="A164" s="606">
        <v>21</v>
      </c>
      <c r="B164" s="605" t="s">
        <v>331</v>
      </c>
      <c r="C164" s="605" t="s">
        <v>116</v>
      </c>
      <c r="D164" s="605" t="s">
        <v>120</v>
      </c>
      <c r="E164" s="98">
        <v>1300</v>
      </c>
      <c r="F164" s="83">
        <v>4000</v>
      </c>
      <c r="G164" s="251">
        <v>3300</v>
      </c>
      <c r="H164" s="195">
        <v>1.1000000000000001</v>
      </c>
      <c r="I164" s="98">
        <v>1430.0000000000002</v>
      </c>
      <c r="J164" s="83">
        <v>4000</v>
      </c>
      <c r="K164" s="482">
        <v>2500</v>
      </c>
      <c r="L164" s="482"/>
      <c r="M164" s="98">
        <f t="shared" si="18"/>
        <v>74.825174825174798</v>
      </c>
      <c r="N164" s="98">
        <f t="shared" si="19"/>
        <v>-37.5</v>
      </c>
      <c r="O164" s="98">
        <f t="shared" si="17"/>
        <v>1560</v>
      </c>
      <c r="P164" s="98">
        <f t="shared" si="20"/>
        <v>20</v>
      </c>
      <c r="Q164" s="98">
        <f t="shared" si="21"/>
        <v>-37.6</v>
      </c>
      <c r="R164" s="605" t="s">
        <v>3147</v>
      </c>
      <c r="T164">
        <f t="shared" si="22"/>
        <v>9.090909090909074</v>
      </c>
      <c r="U164">
        <f t="shared" si="23"/>
        <v>1950</v>
      </c>
    </row>
    <row r="165" spans="1:21" ht="56.25" x14ac:dyDescent="0.25">
      <c r="A165" s="606">
        <v>22</v>
      </c>
      <c r="B165" s="605" t="s">
        <v>121</v>
      </c>
      <c r="C165" s="605" t="s">
        <v>116</v>
      </c>
      <c r="D165" s="605" t="s">
        <v>120</v>
      </c>
      <c r="E165" s="98">
        <v>1300</v>
      </c>
      <c r="F165" s="83">
        <v>4000</v>
      </c>
      <c r="G165" s="251">
        <v>3300</v>
      </c>
      <c r="H165" s="195">
        <v>1.1000000000000001</v>
      </c>
      <c r="I165" s="98">
        <v>1430.0000000000002</v>
      </c>
      <c r="J165" s="83">
        <v>4000</v>
      </c>
      <c r="K165" s="482">
        <v>2500</v>
      </c>
      <c r="L165" s="482"/>
      <c r="M165" s="98">
        <f t="shared" si="18"/>
        <v>74.825174825174798</v>
      </c>
      <c r="N165" s="98">
        <f t="shared" si="19"/>
        <v>-37.5</v>
      </c>
      <c r="O165" s="98">
        <f t="shared" si="17"/>
        <v>1560</v>
      </c>
      <c r="P165" s="98">
        <f t="shared" si="20"/>
        <v>20</v>
      </c>
      <c r="Q165" s="98">
        <f t="shared" si="21"/>
        <v>-37.6</v>
      </c>
      <c r="R165" s="605" t="s">
        <v>3147</v>
      </c>
      <c r="T165">
        <f t="shared" si="22"/>
        <v>9.090909090909074</v>
      </c>
      <c r="U165">
        <f t="shared" si="23"/>
        <v>1950</v>
      </c>
    </row>
    <row r="166" spans="1:21" ht="37.5" x14ac:dyDescent="0.25">
      <c r="A166" s="606">
        <v>23</v>
      </c>
      <c r="B166" s="605" t="s">
        <v>122</v>
      </c>
      <c r="C166" s="605" t="s">
        <v>120</v>
      </c>
      <c r="D166" s="605" t="s">
        <v>123</v>
      </c>
      <c r="E166" s="98">
        <v>1300</v>
      </c>
      <c r="F166" s="83">
        <v>4000</v>
      </c>
      <c r="G166" s="251">
        <v>3300</v>
      </c>
      <c r="H166" s="195">
        <v>1.1000000000000001</v>
      </c>
      <c r="I166" s="98">
        <v>1430.0000000000002</v>
      </c>
      <c r="J166" s="83">
        <v>4000</v>
      </c>
      <c r="K166" s="482">
        <v>2500</v>
      </c>
      <c r="L166" s="482"/>
      <c r="M166" s="98">
        <f t="shared" si="18"/>
        <v>74.825174825174798</v>
      </c>
      <c r="N166" s="98">
        <f t="shared" si="19"/>
        <v>-37.5</v>
      </c>
      <c r="O166" s="98">
        <f t="shared" si="17"/>
        <v>1560</v>
      </c>
      <c r="P166" s="98">
        <f t="shared" si="20"/>
        <v>20</v>
      </c>
      <c r="Q166" s="98">
        <f t="shared" si="21"/>
        <v>-37.6</v>
      </c>
      <c r="R166" s="605" t="s">
        <v>3147</v>
      </c>
      <c r="T166">
        <f t="shared" si="22"/>
        <v>9.090909090909074</v>
      </c>
      <c r="U166">
        <f t="shared" si="23"/>
        <v>1950</v>
      </c>
    </row>
    <row r="167" spans="1:21" ht="56.25" x14ac:dyDescent="0.25">
      <c r="A167" s="606">
        <v>24</v>
      </c>
      <c r="B167" s="605" t="s">
        <v>124</v>
      </c>
      <c r="C167" s="605" t="s">
        <v>390</v>
      </c>
      <c r="D167" s="605" t="s">
        <v>125</v>
      </c>
      <c r="E167" s="98">
        <v>1300</v>
      </c>
      <c r="F167" s="83">
        <v>4000</v>
      </c>
      <c r="G167" s="251">
        <v>3300</v>
      </c>
      <c r="H167" s="195">
        <v>1.2</v>
      </c>
      <c r="I167" s="98">
        <v>1560</v>
      </c>
      <c r="J167" s="83">
        <v>4000</v>
      </c>
      <c r="K167" s="482">
        <v>2000</v>
      </c>
      <c r="L167" s="482"/>
      <c r="M167" s="98">
        <f t="shared" si="18"/>
        <v>28.205128205128204</v>
      </c>
      <c r="N167" s="98">
        <f t="shared" si="19"/>
        <v>-50</v>
      </c>
      <c r="O167" s="98">
        <f t="shared" si="17"/>
        <v>1560</v>
      </c>
      <c r="P167" s="98">
        <f t="shared" si="20"/>
        <v>20</v>
      </c>
      <c r="Q167" s="98">
        <f t="shared" si="21"/>
        <v>-22</v>
      </c>
      <c r="R167" s="605" t="s">
        <v>3147</v>
      </c>
      <c r="T167">
        <f t="shared" si="22"/>
        <v>0</v>
      </c>
      <c r="U167">
        <f t="shared" si="23"/>
        <v>1950</v>
      </c>
    </row>
    <row r="168" spans="1:21" ht="56.25" x14ac:dyDescent="0.25">
      <c r="A168" s="606">
        <v>25</v>
      </c>
      <c r="B168" s="605" t="s">
        <v>125</v>
      </c>
      <c r="C168" s="605" t="s">
        <v>391</v>
      </c>
      <c r="D168" s="605" t="s">
        <v>126</v>
      </c>
      <c r="E168" s="98">
        <v>1300</v>
      </c>
      <c r="F168" s="83">
        <v>3200</v>
      </c>
      <c r="G168" s="251">
        <v>3000</v>
      </c>
      <c r="H168" s="195">
        <v>1.2</v>
      </c>
      <c r="I168" s="98">
        <v>1560</v>
      </c>
      <c r="J168" s="83">
        <v>3200</v>
      </c>
      <c r="K168" s="482">
        <v>2000</v>
      </c>
      <c r="L168" s="482"/>
      <c r="M168" s="98">
        <f t="shared" si="18"/>
        <v>28.205128205128204</v>
      </c>
      <c r="N168" s="98">
        <f t="shared" si="19"/>
        <v>-37.5</v>
      </c>
      <c r="O168" s="98">
        <f t="shared" si="17"/>
        <v>1560</v>
      </c>
      <c r="P168" s="98">
        <f t="shared" si="20"/>
        <v>20</v>
      </c>
      <c r="Q168" s="98">
        <f t="shared" si="21"/>
        <v>-22</v>
      </c>
      <c r="R168" s="605" t="s">
        <v>3147</v>
      </c>
      <c r="T168">
        <f t="shared" si="22"/>
        <v>0</v>
      </c>
      <c r="U168">
        <f t="shared" si="23"/>
        <v>1950</v>
      </c>
    </row>
    <row r="169" spans="1:21" ht="37.5" x14ac:dyDescent="0.25">
      <c r="A169" s="883">
        <v>26</v>
      </c>
      <c r="B169" s="883" t="s">
        <v>127</v>
      </c>
      <c r="C169" s="605" t="s">
        <v>128</v>
      </c>
      <c r="D169" s="605"/>
      <c r="E169" s="104"/>
      <c r="F169" s="83"/>
      <c r="G169" s="251"/>
      <c r="H169" s="195"/>
      <c r="I169" s="98"/>
      <c r="J169" s="83"/>
      <c r="K169" s="482"/>
      <c r="L169" s="482"/>
      <c r="M169" s="98"/>
      <c r="N169" s="98"/>
      <c r="O169" s="98"/>
      <c r="P169" s="98"/>
      <c r="Q169" s="98"/>
      <c r="R169" s="605"/>
      <c r="U169">
        <f t="shared" si="23"/>
        <v>0</v>
      </c>
    </row>
    <row r="170" spans="1:21" ht="37.5" x14ac:dyDescent="0.25">
      <c r="A170" s="884"/>
      <c r="B170" s="884"/>
      <c r="C170" s="605" t="s">
        <v>39</v>
      </c>
      <c r="D170" s="605"/>
      <c r="E170" s="104">
        <v>850</v>
      </c>
      <c r="F170" s="83">
        <v>3700</v>
      </c>
      <c r="G170" s="251">
        <v>2700</v>
      </c>
      <c r="H170" s="195">
        <v>2.1</v>
      </c>
      <c r="I170" s="98">
        <v>1785</v>
      </c>
      <c r="J170" s="83">
        <v>3700</v>
      </c>
      <c r="K170" s="482">
        <v>2000</v>
      </c>
      <c r="L170" s="482"/>
      <c r="M170" s="98">
        <f t="shared" si="18"/>
        <v>12.044817927170868</v>
      </c>
      <c r="N170" s="98">
        <f t="shared" si="19"/>
        <v>-45.945945945945951</v>
      </c>
      <c r="O170" s="98">
        <f t="shared" si="17"/>
        <v>1020</v>
      </c>
      <c r="P170" s="98">
        <f t="shared" si="20"/>
        <v>20</v>
      </c>
      <c r="Q170" s="98">
        <f t="shared" si="21"/>
        <v>-49</v>
      </c>
      <c r="R170" s="605" t="s">
        <v>3147</v>
      </c>
      <c r="T170">
        <f t="shared" si="22"/>
        <v>-42.857142857142854</v>
      </c>
      <c r="U170">
        <f t="shared" si="23"/>
        <v>1275</v>
      </c>
    </row>
    <row r="171" spans="1:21" ht="37.5" x14ac:dyDescent="0.25">
      <c r="A171" s="885"/>
      <c r="B171" s="885"/>
      <c r="C171" s="605" t="s">
        <v>40</v>
      </c>
      <c r="D171" s="605"/>
      <c r="E171" s="104">
        <v>800</v>
      </c>
      <c r="F171" s="83">
        <v>3500</v>
      </c>
      <c r="G171" s="251">
        <v>2300</v>
      </c>
      <c r="H171" s="195">
        <v>2</v>
      </c>
      <c r="I171" s="98">
        <v>1600</v>
      </c>
      <c r="J171" s="83">
        <v>3500</v>
      </c>
      <c r="K171" s="482">
        <v>1900</v>
      </c>
      <c r="L171" s="482"/>
      <c r="M171" s="98">
        <f t="shared" si="18"/>
        <v>18.75</v>
      </c>
      <c r="N171" s="98">
        <f t="shared" si="19"/>
        <v>-45.714285714285715</v>
      </c>
      <c r="O171" s="231">
        <v>800</v>
      </c>
      <c r="P171" s="98">
        <f t="shared" si="20"/>
        <v>0</v>
      </c>
      <c r="Q171" s="98">
        <f t="shared" si="21"/>
        <v>-57.894736842105267</v>
      </c>
      <c r="R171" s="605" t="s">
        <v>3147</v>
      </c>
      <c r="T171">
        <f t="shared" si="22"/>
        <v>-50</v>
      </c>
      <c r="U171">
        <f t="shared" si="23"/>
        <v>1200</v>
      </c>
    </row>
    <row r="172" spans="1:21" ht="18.75" x14ac:dyDescent="0.25">
      <c r="A172" s="606">
        <v>27</v>
      </c>
      <c r="B172" s="886" t="s">
        <v>45</v>
      </c>
      <c r="C172" s="890"/>
      <c r="D172" s="887"/>
      <c r="E172" s="104"/>
      <c r="F172" s="83"/>
      <c r="G172" s="251"/>
      <c r="H172" s="195"/>
      <c r="I172" s="98"/>
      <c r="J172" s="83"/>
      <c r="K172" s="83"/>
      <c r="L172" s="83"/>
      <c r="M172" s="98"/>
      <c r="N172" s="98"/>
      <c r="O172" s="98"/>
      <c r="P172" s="98"/>
      <c r="Q172" s="98"/>
      <c r="R172" s="605"/>
      <c r="U172">
        <f t="shared" si="23"/>
        <v>0</v>
      </c>
    </row>
    <row r="173" spans="1:21" ht="37.5" x14ac:dyDescent="0.25">
      <c r="A173" s="883" t="s">
        <v>363</v>
      </c>
      <c r="B173" s="880" t="s">
        <v>47</v>
      </c>
      <c r="C173" s="605" t="s">
        <v>48</v>
      </c>
      <c r="D173" s="605"/>
      <c r="E173" s="104">
        <v>460</v>
      </c>
      <c r="F173" s="83">
        <v>1300</v>
      </c>
      <c r="G173" s="251">
        <v>1300</v>
      </c>
      <c r="H173" s="195">
        <v>1.8</v>
      </c>
      <c r="I173" s="98">
        <v>828</v>
      </c>
      <c r="J173" s="83">
        <v>1300</v>
      </c>
      <c r="K173" s="482">
        <v>1000</v>
      </c>
      <c r="L173" s="105"/>
      <c r="M173" s="98">
        <f>(K173-I173)/I173*100</f>
        <v>20.772946859903382</v>
      </c>
      <c r="N173" s="98">
        <f>(K173-J173)/J173*100</f>
        <v>-23.076923076923077</v>
      </c>
      <c r="O173" s="98">
        <f>E173</f>
        <v>460</v>
      </c>
      <c r="P173" s="98">
        <f t="shared" si="20"/>
        <v>0</v>
      </c>
      <c r="Q173" s="98">
        <f t="shared" si="21"/>
        <v>-54</v>
      </c>
      <c r="R173" s="605" t="s">
        <v>3147</v>
      </c>
      <c r="T173">
        <f t="shared" si="22"/>
        <v>-44.444444444444443</v>
      </c>
      <c r="U173">
        <f t="shared" si="23"/>
        <v>690</v>
      </c>
    </row>
    <row r="174" spans="1:21" ht="37.5" x14ac:dyDescent="0.25">
      <c r="A174" s="885"/>
      <c r="B174" s="882"/>
      <c r="C174" s="605" t="s">
        <v>49</v>
      </c>
      <c r="D174" s="605"/>
      <c r="E174" s="104">
        <v>455</v>
      </c>
      <c r="F174" s="83">
        <v>1000</v>
      </c>
      <c r="G174" s="251">
        <v>1000</v>
      </c>
      <c r="H174" s="195">
        <v>1.6</v>
      </c>
      <c r="I174" s="98">
        <v>728</v>
      </c>
      <c r="J174" s="83">
        <v>1000</v>
      </c>
      <c r="K174" s="482">
        <v>800</v>
      </c>
      <c r="L174" s="105"/>
      <c r="M174" s="98">
        <f t="shared" ref="M174:M178" si="24">(K174-I174)/I174*100</f>
        <v>9.8901098901098905</v>
      </c>
      <c r="N174" s="98">
        <f t="shared" ref="N174:N178" si="25">(K174-J174)/J174*100</f>
        <v>-20</v>
      </c>
      <c r="O174" s="98">
        <f t="shared" ref="O174:O178" si="26">E174</f>
        <v>455</v>
      </c>
      <c r="P174" s="98">
        <f t="shared" si="20"/>
        <v>0</v>
      </c>
      <c r="Q174" s="98">
        <f t="shared" si="21"/>
        <v>-43.125</v>
      </c>
      <c r="R174" s="605" t="s">
        <v>3147</v>
      </c>
      <c r="T174">
        <f t="shared" si="22"/>
        <v>-37.5</v>
      </c>
      <c r="U174">
        <f t="shared" si="23"/>
        <v>682.5</v>
      </c>
    </row>
    <row r="175" spans="1:21" ht="37.5" x14ac:dyDescent="0.25">
      <c r="A175" s="883" t="s">
        <v>364</v>
      </c>
      <c r="B175" s="880" t="s">
        <v>51</v>
      </c>
      <c r="C175" s="605" t="s">
        <v>48</v>
      </c>
      <c r="D175" s="605"/>
      <c r="E175" s="104">
        <v>350</v>
      </c>
      <c r="F175" s="83">
        <v>950</v>
      </c>
      <c r="G175" s="251">
        <v>1300</v>
      </c>
      <c r="H175" s="195">
        <v>2.2000000000000002</v>
      </c>
      <c r="I175" s="98">
        <v>770.00000000000011</v>
      </c>
      <c r="J175" s="83">
        <v>950</v>
      </c>
      <c r="K175" s="482">
        <v>800</v>
      </c>
      <c r="L175" s="105"/>
      <c r="M175" s="98">
        <f t="shared" si="24"/>
        <v>3.896103896103881</v>
      </c>
      <c r="N175" s="98">
        <f t="shared" si="25"/>
        <v>-15.789473684210526</v>
      </c>
      <c r="O175" s="98">
        <f t="shared" si="26"/>
        <v>350</v>
      </c>
      <c r="P175" s="98">
        <f t="shared" si="20"/>
        <v>0</v>
      </c>
      <c r="Q175" s="98">
        <f t="shared" si="21"/>
        <v>-56.25</v>
      </c>
      <c r="R175" s="605" t="s">
        <v>3147</v>
      </c>
      <c r="T175">
        <f t="shared" si="22"/>
        <v>-54.545454545454554</v>
      </c>
      <c r="U175">
        <f t="shared" si="23"/>
        <v>525</v>
      </c>
    </row>
    <row r="176" spans="1:21" ht="37.5" x14ac:dyDescent="0.25">
      <c r="A176" s="885"/>
      <c r="B176" s="882"/>
      <c r="C176" s="605" t="s">
        <v>49</v>
      </c>
      <c r="D176" s="605"/>
      <c r="E176" s="104">
        <v>330</v>
      </c>
      <c r="F176" s="83">
        <v>900</v>
      </c>
      <c r="G176" s="251">
        <v>1100</v>
      </c>
      <c r="H176" s="195">
        <v>1.6</v>
      </c>
      <c r="I176" s="98">
        <v>528</v>
      </c>
      <c r="J176" s="83">
        <v>900</v>
      </c>
      <c r="K176" s="482">
        <v>650</v>
      </c>
      <c r="L176" s="105"/>
      <c r="M176" s="98">
        <f t="shared" si="24"/>
        <v>23.106060606060606</v>
      </c>
      <c r="N176" s="98">
        <f t="shared" si="25"/>
        <v>-27.777777777777779</v>
      </c>
      <c r="O176" s="98">
        <f t="shared" si="26"/>
        <v>330</v>
      </c>
      <c r="P176" s="98">
        <f t="shared" si="20"/>
        <v>0</v>
      </c>
      <c r="Q176" s="98">
        <f t="shared" si="21"/>
        <v>-49.230769230769234</v>
      </c>
      <c r="R176" s="605" t="s">
        <v>3147</v>
      </c>
      <c r="T176">
        <f t="shared" si="22"/>
        <v>-37.5</v>
      </c>
      <c r="U176">
        <f t="shared" si="23"/>
        <v>495</v>
      </c>
    </row>
    <row r="177" spans="1:22" ht="37.5" x14ac:dyDescent="0.25">
      <c r="A177" s="883" t="s">
        <v>365</v>
      </c>
      <c r="B177" s="880" t="s">
        <v>251</v>
      </c>
      <c r="C177" s="605" t="s">
        <v>48</v>
      </c>
      <c r="D177" s="605"/>
      <c r="E177" s="104">
        <v>300</v>
      </c>
      <c r="F177" s="83">
        <v>800</v>
      </c>
      <c r="G177" s="251">
        <v>1300</v>
      </c>
      <c r="H177" s="195">
        <v>2.1</v>
      </c>
      <c r="I177" s="98">
        <v>630</v>
      </c>
      <c r="J177" s="83">
        <v>800</v>
      </c>
      <c r="K177" s="482">
        <v>650</v>
      </c>
      <c r="L177" s="105"/>
      <c r="M177" s="98">
        <f t="shared" si="24"/>
        <v>3.1746031746031744</v>
      </c>
      <c r="N177" s="98">
        <f t="shared" si="25"/>
        <v>-18.75</v>
      </c>
      <c r="O177" s="98">
        <f t="shared" si="26"/>
        <v>300</v>
      </c>
      <c r="P177" s="98">
        <f t="shared" si="20"/>
        <v>0</v>
      </c>
      <c r="Q177" s="98">
        <f t="shared" si="21"/>
        <v>-53.846153846153847</v>
      </c>
      <c r="R177" s="605" t="s">
        <v>3147</v>
      </c>
      <c r="T177">
        <f t="shared" si="22"/>
        <v>-52.380952380952387</v>
      </c>
      <c r="U177">
        <f t="shared" si="23"/>
        <v>450</v>
      </c>
    </row>
    <row r="178" spans="1:22" ht="37.5" x14ac:dyDescent="0.25">
      <c r="A178" s="885"/>
      <c r="B178" s="882"/>
      <c r="C178" s="605" t="s">
        <v>49</v>
      </c>
      <c r="D178" s="605"/>
      <c r="E178" s="104">
        <v>300</v>
      </c>
      <c r="F178" s="83">
        <v>750</v>
      </c>
      <c r="G178" s="251">
        <v>1100</v>
      </c>
      <c r="H178" s="195">
        <v>2.1</v>
      </c>
      <c r="I178" s="98">
        <v>630</v>
      </c>
      <c r="J178" s="83">
        <v>750</v>
      </c>
      <c r="K178" s="482">
        <v>600</v>
      </c>
      <c r="L178" s="105"/>
      <c r="M178" s="98">
        <f t="shared" si="24"/>
        <v>-4.7619047619047619</v>
      </c>
      <c r="N178" s="98">
        <f t="shared" si="25"/>
        <v>-20</v>
      </c>
      <c r="O178" s="98">
        <f t="shared" si="26"/>
        <v>300</v>
      </c>
      <c r="P178" s="98">
        <f t="shared" si="20"/>
        <v>0</v>
      </c>
      <c r="Q178" s="98">
        <f t="shared" si="21"/>
        <v>-50</v>
      </c>
      <c r="R178" s="605" t="s">
        <v>3147</v>
      </c>
      <c r="T178">
        <f t="shared" si="22"/>
        <v>-52.380952380952387</v>
      </c>
      <c r="U178">
        <f t="shared" si="23"/>
        <v>450</v>
      </c>
    </row>
    <row r="179" spans="1:22" ht="18.75" customHeight="1" x14ac:dyDescent="0.25">
      <c r="A179" s="621">
        <v>28</v>
      </c>
      <c r="B179" s="1087" t="s">
        <v>3175</v>
      </c>
      <c r="C179" s="1088"/>
      <c r="D179" s="1089"/>
      <c r="E179" s="230"/>
      <c r="F179" s="623"/>
      <c r="G179" s="624"/>
      <c r="H179" s="625"/>
      <c r="I179" s="231"/>
      <c r="J179" s="623"/>
      <c r="K179" s="626"/>
      <c r="L179" s="627"/>
      <c r="M179" s="231"/>
      <c r="N179" s="231"/>
      <c r="O179" s="231">
        <v>400</v>
      </c>
      <c r="P179" s="98"/>
      <c r="Q179" s="98"/>
      <c r="R179" s="622" t="s">
        <v>131</v>
      </c>
      <c r="U179">
        <f t="shared" si="23"/>
        <v>0</v>
      </c>
    </row>
    <row r="180" spans="1:22" ht="37.5" x14ac:dyDescent="0.25">
      <c r="A180" s="883">
        <v>29</v>
      </c>
      <c r="B180" s="880" t="s">
        <v>435</v>
      </c>
      <c r="C180" s="880" t="s">
        <v>129</v>
      </c>
      <c r="D180" s="605" t="s">
        <v>39</v>
      </c>
      <c r="E180" s="98">
        <v>1000</v>
      </c>
      <c r="F180" s="83">
        <v>2000</v>
      </c>
      <c r="G180" s="251">
        <v>3500</v>
      </c>
      <c r="H180" s="195">
        <v>1.8</v>
      </c>
      <c r="I180" s="98">
        <v>1800</v>
      </c>
      <c r="J180" s="83">
        <v>2000</v>
      </c>
      <c r="K180" s="482">
        <v>1250</v>
      </c>
      <c r="L180" s="482"/>
      <c r="M180" s="98">
        <f t="shared" si="18"/>
        <v>-30.555555555555557</v>
      </c>
      <c r="N180" s="98">
        <f t="shared" si="19"/>
        <v>-37.5</v>
      </c>
      <c r="O180" s="98">
        <f t="shared" si="17"/>
        <v>1200</v>
      </c>
      <c r="P180" s="98">
        <f t="shared" si="20"/>
        <v>20</v>
      </c>
      <c r="Q180" s="98">
        <f t="shared" si="21"/>
        <v>-4</v>
      </c>
      <c r="R180" s="605" t="s">
        <v>3147</v>
      </c>
      <c r="T180">
        <f t="shared" si="22"/>
        <v>-33.333333333333329</v>
      </c>
      <c r="U180">
        <f t="shared" si="23"/>
        <v>1500</v>
      </c>
    </row>
    <row r="181" spans="1:22" ht="37.5" x14ac:dyDescent="0.25">
      <c r="A181" s="885"/>
      <c r="B181" s="882"/>
      <c r="C181" s="882"/>
      <c r="D181" s="605" t="s">
        <v>40</v>
      </c>
      <c r="E181" s="104">
        <v>900</v>
      </c>
      <c r="F181" s="83">
        <v>1700</v>
      </c>
      <c r="G181" s="251">
        <v>3000</v>
      </c>
      <c r="H181" s="195">
        <v>1.8</v>
      </c>
      <c r="I181" s="98">
        <v>1620</v>
      </c>
      <c r="J181" s="83">
        <v>1700</v>
      </c>
      <c r="K181" s="482">
        <v>1000</v>
      </c>
      <c r="L181" s="482"/>
      <c r="M181" s="98">
        <f t="shared" si="18"/>
        <v>-38.271604938271601</v>
      </c>
      <c r="N181" s="98">
        <f t="shared" si="19"/>
        <v>-41.17647058823529</v>
      </c>
      <c r="O181" s="231">
        <v>900</v>
      </c>
      <c r="P181" s="98">
        <f t="shared" si="20"/>
        <v>0</v>
      </c>
      <c r="Q181" s="98">
        <f t="shared" si="21"/>
        <v>-10</v>
      </c>
      <c r="R181" s="605" t="s">
        <v>3147</v>
      </c>
      <c r="T181">
        <f t="shared" si="22"/>
        <v>-44.444444444444443</v>
      </c>
      <c r="U181">
        <f t="shared" si="23"/>
        <v>1350</v>
      </c>
    </row>
    <row r="182" spans="1:22" ht="37.5" x14ac:dyDescent="0.25">
      <c r="A182" s="883">
        <v>30</v>
      </c>
      <c r="B182" s="880" t="s">
        <v>436</v>
      </c>
      <c r="C182" s="880" t="s">
        <v>130</v>
      </c>
      <c r="D182" s="605" t="s">
        <v>39</v>
      </c>
      <c r="E182" s="98">
        <v>1000</v>
      </c>
      <c r="F182" s="83">
        <v>2500</v>
      </c>
      <c r="G182" s="251">
        <v>4000</v>
      </c>
      <c r="H182" s="195">
        <v>2</v>
      </c>
      <c r="I182" s="98">
        <v>2000</v>
      </c>
      <c r="J182" s="83">
        <v>2500</v>
      </c>
      <c r="K182" s="482">
        <v>2000</v>
      </c>
      <c r="L182" s="482"/>
      <c r="M182" s="98">
        <f t="shared" si="18"/>
        <v>0</v>
      </c>
      <c r="N182" s="98">
        <f t="shared" si="19"/>
        <v>-20</v>
      </c>
      <c r="O182" s="98">
        <f t="shared" si="17"/>
        <v>1200</v>
      </c>
      <c r="P182" s="98">
        <f t="shared" si="20"/>
        <v>20</v>
      </c>
      <c r="Q182" s="98">
        <f t="shared" si="21"/>
        <v>-40</v>
      </c>
      <c r="R182" s="605" t="s">
        <v>3147</v>
      </c>
      <c r="T182">
        <f t="shared" si="22"/>
        <v>-40</v>
      </c>
      <c r="U182">
        <f t="shared" si="23"/>
        <v>1500</v>
      </c>
    </row>
    <row r="183" spans="1:22" ht="37.5" x14ac:dyDescent="0.25">
      <c r="A183" s="885"/>
      <c r="B183" s="882"/>
      <c r="C183" s="882"/>
      <c r="D183" s="605" t="s">
        <v>40</v>
      </c>
      <c r="E183" s="104">
        <v>900</v>
      </c>
      <c r="F183" s="83">
        <v>2000</v>
      </c>
      <c r="G183" s="251">
        <v>3200</v>
      </c>
      <c r="H183" s="195">
        <v>2</v>
      </c>
      <c r="I183" s="98">
        <v>1800</v>
      </c>
      <c r="J183" s="83">
        <v>2000</v>
      </c>
      <c r="K183" s="482">
        <v>1800</v>
      </c>
      <c r="L183" s="482"/>
      <c r="M183" s="98">
        <f t="shared" si="18"/>
        <v>0</v>
      </c>
      <c r="N183" s="98">
        <f t="shared" si="19"/>
        <v>-10</v>
      </c>
      <c r="O183" s="231">
        <v>900</v>
      </c>
      <c r="P183" s="98">
        <f t="shared" si="20"/>
        <v>0</v>
      </c>
      <c r="Q183" s="98">
        <f t="shared" si="21"/>
        <v>-50</v>
      </c>
      <c r="R183" s="605" t="s">
        <v>3147</v>
      </c>
      <c r="T183">
        <f t="shared" si="22"/>
        <v>-50</v>
      </c>
      <c r="U183">
        <f t="shared" si="23"/>
        <v>1350</v>
      </c>
    </row>
    <row r="184" spans="1:22" ht="37.5" x14ac:dyDescent="0.25">
      <c r="A184" s="883">
        <v>31</v>
      </c>
      <c r="B184" s="880" t="s">
        <v>265</v>
      </c>
      <c r="C184" s="880" t="s">
        <v>129</v>
      </c>
      <c r="D184" s="605" t="s">
        <v>39</v>
      </c>
      <c r="E184" s="104">
        <v>850</v>
      </c>
      <c r="F184" s="83">
        <v>1700</v>
      </c>
      <c r="G184" s="251">
        <v>3000</v>
      </c>
      <c r="H184" s="195">
        <v>2</v>
      </c>
      <c r="I184" s="98">
        <v>1700</v>
      </c>
      <c r="J184" s="83">
        <v>1700</v>
      </c>
      <c r="K184" s="482">
        <v>1700</v>
      </c>
      <c r="L184" s="482"/>
      <c r="M184" s="98">
        <f t="shared" si="18"/>
        <v>0</v>
      </c>
      <c r="N184" s="98">
        <f t="shared" si="19"/>
        <v>0</v>
      </c>
      <c r="O184" s="98">
        <f t="shared" si="17"/>
        <v>1020</v>
      </c>
      <c r="P184" s="98">
        <f t="shared" si="20"/>
        <v>20</v>
      </c>
      <c r="Q184" s="98">
        <f t="shared" si="21"/>
        <v>-40</v>
      </c>
      <c r="R184" s="605" t="s">
        <v>3147</v>
      </c>
      <c r="T184">
        <f t="shared" si="22"/>
        <v>-40</v>
      </c>
      <c r="U184">
        <f t="shared" si="23"/>
        <v>1275</v>
      </c>
    </row>
    <row r="185" spans="1:22" ht="37.5" x14ac:dyDescent="0.25">
      <c r="A185" s="885"/>
      <c r="B185" s="882"/>
      <c r="C185" s="882"/>
      <c r="D185" s="605" t="s">
        <v>40</v>
      </c>
      <c r="E185" s="104">
        <v>800</v>
      </c>
      <c r="F185" s="83">
        <v>1350</v>
      </c>
      <c r="G185" s="251">
        <v>2300</v>
      </c>
      <c r="H185" s="195">
        <v>2</v>
      </c>
      <c r="I185" s="98">
        <v>1600</v>
      </c>
      <c r="J185" s="83">
        <v>1350</v>
      </c>
      <c r="K185" s="482">
        <v>1500</v>
      </c>
      <c r="L185" s="482"/>
      <c r="M185" s="98">
        <f t="shared" si="18"/>
        <v>-6.25</v>
      </c>
      <c r="N185" s="98">
        <f t="shared" si="19"/>
        <v>11.111111111111111</v>
      </c>
      <c r="O185" s="231">
        <v>800</v>
      </c>
      <c r="P185" s="98">
        <f t="shared" si="20"/>
        <v>0</v>
      </c>
      <c r="Q185" s="98">
        <f t="shared" si="21"/>
        <v>-46.666666666666664</v>
      </c>
      <c r="R185" s="605" t="s">
        <v>3147</v>
      </c>
      <c r="T185">
        <f t="shared" si="22"/>
        <v>-50</v>
      </c>
      <c r="U185">
        <f t="shared" si="23"/>
        <v>1200</v>
      </c>
    </row>
    <row r="186" spans="1:22" ht="18.75" x14ac:dyDescent="0.25">
      <c r="A186" s="609" t="s">
        <v>701</v>
      </c>
      <c r="B186" s="926" t="s">
        <v>132</v>
      </c>
      <c r="C186" s="927"/>
      <c r="D186" s="612"/>
      <c r="E186" s="100"/>
      <c r="F186" s="164"/>
      <c r="G186" s="251"/>
      <c r="H186" s="96"/>
      <c r="I186" s="96"/>
      <c r="J186" s="96"/>
      <c r="K186" s="96"/>
      <c r="L186" s="96"/>
      <c r="M186" s="98"/>
      <c r="N186" s="98"/>
      <c r="O186" s="98"/>
      <c r="P186" s="98"/>
      <c r="Q186" s="98"/>
      <c r="R186" s="605"/>
      <c r="U186">
        <f t="shared" si="23"/>
        <v>0</v>
      </c>
    </row>
    <row r="187" spans="1:22" ht="37.5" x14ac:dyDescent="0.3">
      <c r="A187" s="883">
        <v>1</v>
      </c>
      <c r="B187" s="880" t="s">
        <v>8</v>
      </c>
      <c r="C187" s="603" t="s">
        <v>63</v>
      </c>
      <c r="D187" s="603" t="s">
        <v>133</v>
      </c>
      <c r="E187" s="104">
        <v>975</v>
      </c>
      <c r="F187" s="495">
        <v>3000</v>
      </c>
      <c r="G187" s="489">
        <v>4500</v>
      </c>
      <c r="H187" s="195">
        <v>1.8</v>
      </c>
      <c r="I187" s="98">
        <v>1755</v>
      </c>
      <c r="J187" s="495">
        <v>3000</v>
      </c>
      <c r="K187" s="482">
        <v>2600</v>
      </c>
      <c r="L187" s="482"/>
      <c r="M187" s="98">
        <f t="shared" si="18"/>
        <v>48.148148148148145</v>
      </c>
      <c r="N187" s="98">
        <f t="shared" si="19"/>
        <v>-13.333333333333334</v>
      </c>
      <c r="O187" s="98">
        <f t="shared" si="17"/>
        <v>1170</v>
      </c>
      <c r="P187" s="98">
        <f t="shared" si="20"/>
        <v>20</v>
      </c>
      <c r="Q187" s="98">
        <f t="shared" si="21"/>
        <v>-55.000000000000007</v>
      </c>
      <c r="R187" s="605" t="s">
        <v>3147</v>
      </c>
      <c r="T187">
        <f t="shared" si="22"/>
        <v>-33.333333333333329</v>
      </c>
      <c r="U187">
        <f t="shared" si="23"/>
        <v>1462.5</v>
      </c>
    </row>
    <row r="188" spans="1:22" ht="37.5" x14ac:dyDescent="0.25">
      <c r="A188" s="884"/>
      <c r="B188" s="881"/>
      <c r="C188" s="603" t="s">
        <v>133</v>
      </c>
      <c r="D188" s="603" t="s">
        <v>65</v>
      </c>
      <c r="E188" s="98">
        <v>1600</v>
      </c>
      <c r="F188" s="495">
        <v>3500</v>
      </c>
      <c r="G188" s="493">
        <v>5000</v>
      </c>
      <c r="H188" s="195">
        <v>2.2000000000000002</v>
      </c>
      <c r="I188" s="98">
        <v>3520.0000000000005</v>
      </c>
      <c r="J188" s="495">
        <v>3500</v>
      </c>
      <c r="K188" s="482">
        <v>3000</v>
      </c>
      <c r="L188" s="482"/>
      <c r="M188" s="98">
        <f t="shared" si="18"/>
        <v>-14.772727272727284</v>
      </c>
      <c r="N188" s="98">
        <f t="shared" si="19"/>
        <v>-14.285714285714285</v>
      </c>
      <c r="O188" s="98">
        <f t="shared" si="17"/>
        <v>1920</v>
      </c>
      <c r="P188" s="98">
        <f t="shared" si="20"/>
        <v>20</v>
      </c>
      <c r="Q188" s="98">
        <f t="shared" si="21"/>
        <v>-36</v>
      </c>
      <c r="R188" s="605" t="s">
        <v>3147</v>
      </c>
      <c r="T188">
        <f t="shared" si="22"/>
        <v>-45.454545454545467</v>
      </c>
      <c r="U188">
        <f t="shared" si="23"/>
        <v>2400</v>
      </c>
    </row>
    <row r="189" spans="1:22" ht="37.5" x14ac:dyDescent="0.25">
      <c r="A189" s="885"/>
      <c r="B189" s="882"/>
      <c r="C189" s="603" t="s">
        <v>65</v>
      </c>
      <c r="D189" s="603" t="s">
        <v>310</v>
      </c>
      <c r="E189" s="98">
        <v>1900</v>
      </c>
      <c r="F189" s="495">
        <v>3060</v>
      </c>
      <c r="G189" s="493">
        <v>4600</v>
      </c>
      <c r="H189" s="195">
        <v>1.9</v>
      </c>
      <c r="I189" s="98">
        <v>3610</v>
      </c>
      <c r="J189" s="495">
        <v>3060</v>
      </c>
      <c r="K189" s="482">
        <v>3200</v>
      </c>
      <c r="L189" s="482"/>
      <c r="M189" s="98">
        <f t="shared" si="18"/>
        <v>-11.357340720221606</v>
      </c>
      <c r="N189" s="98">
        <f t="shared" si="19"/>
        <v>4.5751633986928102</v>
      </c>
      <c r="O189" s="98">
        <f t="shared" ref="O189:O251" si="27">E189*1.2</f>
        <v>2280</v>
      </c>
      <c r="P189" s="98">
        <f t="shared" si="20"/>
        <v>20</v>
      </c>
      <c r="Q189" s="98">
        <f t="shared" si="21"/>
        <v>-28.749999999999996</v>
      </c>
      <c r="R189" s="605" t="s">
        <v>3147</v>
      </c>
      <c r="T189">
        <f t="shared" si="22"/>
        <v>-36.84210526315789</v>
      </c>
      <c r="U189">
        <f t="shared" si="23"/>
        <v>2850</v>
      </c>
    </row>
    <row r="190" spans="1:22" ht="37.5" x14ac:dyDescent="0.25">
      <c r="A190" s="883">
        <v>2</v>
      </c>
      <c r="B190" s="880" t="s">
        <v>65</v>
      </c>
      <c r="C190" s="603" t="s">
        <v>8</v>
      </c>
      <c r="D190" s="603" t="s">
        <v>134</v>
      </c>
      <c r="E190" s="98">
        <v>1950</v>
      </c>
      <c r="F190" s="495">
        <v>10000</v>
      </c>
      <c r="G190" s="251">
        <v>10000</v>
      </c>
      <c r="H190" s="195">
        <v>1.8</v>
      </c>
      <c r="I190" s="98">
        <v>3960</v>
      </c>
      <c r="J190" s="495">
        <v>10000</v>
      </c>
      <c r="K190" s="482">
        <v>7000</v>
      </c>
      <c r="L190" s="482"/>
      <c r="M190" s="98">
        <f t="shared" si="18"/>
        <v>76.767676767676761</v>
      </c>
      <c r="N190" s="98">
        <f t="shared" si="19"/>
        <v>-30</v>
      </c>
      <c r="O190" s="649">
        <f>E190*1.3</f>
        <v>2535</v>
      </c>
      <c r="P190" s="98">
        <f t="shared" si="20"/>
        <v>30</v>
      </c>
      <c r="Q190" s="98">
        <f t="shared" si="21"/>
        <v>-63.785714285714292</v>
      </c>
      <c r="R190" s="605" t="s">
        <v>3147</v>
      </c>
      <c r="T190">
        <f t="shared" si="22"/>
        <v>-35.984848484848484</v>
      </c>
      <c r="U190">
        <f t="shared" si="23"/>
        <v>2925</v>
      </c>
      <c r="V190">
        <v>30</v>
      </c>
    </row>
    <row r="191" spans="1:22" ht="37.5" x14ac:dyDescent="0.25">
      <c r="A191" s="885"/>
      <c r="B191" s="882"/>
      <c r="C191" s="603" t="s">
        <v>134</v>
      </c>
      <c r="D191" s="603" t="s">
        <v>18</v>
      </c>
      <c r="E191" s="98">
        <v>2340</v>
      </c>
      <c r="F191" s="495">
        <v>12500</v>
      </c>
      <c r="G191" s="251">
        <v>12500</v>
      </c>
      <c r="H191" s="195">
        <v>1.9</v>
      </c>
      <c r="I191" s="98">
        <v>5700</v>
      </c>
      <c r="J191" s="495">
        <v>12500</v>
      </c>
      <c r="K191" s="482">
        <v>9000</v>
      </c>
      <c r="L191" s="482"/>
      <c r="M191" s="98">
        <f t="shared" si="18"/>
        <v>57.894736842105267</v>
      </c>
      <c r="N191" s="98">
        <f t="shared" si="19"/>
        <v>-28.000000000000004</v>
      </c>
      <c r="O191" s="649">
        <f>E191*1.7</f>
        <v>3978</v>
      </c>
      <c r="P191" s="98">
        <f t="shared" si="20"/>
        <v>70</v>
      </c>
      <c r="Q191" s="98">
        <f t="shared" si="21"/>
        <v>-55.800000000000004</v>
      </c>
      <c r="R191" s="605" t="s">
        <v>3147</v>
      </c>
      <c r="S191" s="647"/>
      <c r="T191" s="647">
        <f t="shared" si="22"/>
        <v>-30.210526315789473</v>
      </c>
      <c r="U191" s="647">
        <f t="shared" si="23"/>
        <v>3510</v>
      </c>
      <c r="V191" s="647">
        <v>70</v>
      </c>
    </row>
    <row r="192" spans="1:22" s="646" customFormat="1" ht="56.25" x14ac:dyDescent="0.25">
      <c r="A192" s="883">
        <v>3</v>
      </c>
      <c r="B192" s="880" t="s">
        <v>18</v>
      </c>
      <c r="C192" s="603" t="s">
        <v>135</v>
      </c>
      <c r="D192" s="603" t="s">
        <v>395</v>
      </c>
      <c r="E192" s="98">
        <v>2500</v>
      </c>
      <c r="F192" s="495">
        <v>12500</v>
      </c>
      <c r="G192" s="493">
        <v>12500</v>
      </c>
      <c r="H192" s="195">
        <v>1.4</v>
      </c>
      <c r="I192" s="98">
        <v>3500</v>
      </c>
      <c r="J192" s="495">
        <v>12500</v>
      </c>
      <c r="K192" s="482">
        <v>10500</v>
      </c>
      <c r="L192" s="482"/>
      <c r="M192" s="98">
        <f t="shared" si="18"/>
        <v>200</v>
      </c>
      <c r="N192" s="98">
        <f t="shared" si="19"/>
        <v>-16</v>
      </c>
      <c r="O192" s="649">
        <f>E192*1.3</f>
        <v>3250</v>
      </c>
      <c r="P192" s="98">
        <f t="shared" si="20"/>
        <v>30</v>
      </c>
      <c r="Q192" s="98">
        <f t="shared" si="21"/>
        <v>-69.047619047619051</v>
      </c>
      <c r="R192" s="605" t="s">
        <v>3147</v>
      </c>
      <c r="S192" s="648"/>
      <c r="T192" s="648">
        <f t="shared" ref="T192:T193" si="28">E192*2</f>
        <v>5000</v>
      </c>
      <c r="U192" s="647">
        <f t="shared" si="23"/>
        <v>3750</v>
      </c>
      <c r="V192" s="648">
        <v>30</v>
      </c>
    </row>
    <row r="193" spans="1:22" s="646" customFormat="1" ht="37.5" x14ac:dyDescent="0.25">
      <c r="A193" s="885"/>
      <c r="B193" s="882"/>
      <c r="C193" s="603" t="s">
        <v>396</v>
      </c>
      <c r="D193" s="603" t="s">
        <v>13</v>
      </c>
      <c r="E193" s="98">
        <v>4500</v>
      </c>
      <c r="F193" s="495">
        <v>20000</v>
      </c>
      <c r="G193" s="493">
        <v>25000</v>
      </c>
      <c r="H193" s="195">
        <v>1.6</v>
      </c>
      <c r="I193" s="98">
        <v>7200</v>
      </c>
      <c r="J193" s="495">
        <v>20000</v>
      </c>
      <c r="K193" s="482">
        <v>12500</v>
      </c>
      <c r="L193" s="482"/>
      <c r="M193" s="98">
        <f t="shared" si="18"/>
        <v>73.611111111111114</v>
      </c>
      <c r="N193" s="98">
        <f t="shared" si="19"/>
        <v>-37.5</v>
      </c>
      <c r="O193" s="649">
        <f>E193*1.5</f>
        <v>6750</v>
      </c>
      <c r="P193" s="98">
        <f t="shared" si="20"/>
        <v>50</v>
      </c>
      <c r="Q193" s="98">
        <f t="shared" si="21"/>
        <v>-46</v>
      </c>
      <c r="R193" s="605" t="s">
        <v>3147</v>
      </c>
      <c r="S193" s="648"/>
      <c r="T193" s="648">
        <f t="shared" si="28"/>
        <v>9000</v>
      </c>
      <c r="U193" s="647">
        <f t="shared" si="23"/>
        <v>6750</v>
      </c>
      <c r="V193" s="648">
        <v>50</v>
      </c>
    </row>
    <row r="194" spans="1:22" ht="37.5" x14ac:dyDescent="0.25">
      <c r="A194" s="883">
        <v>4</v>
      </c>
      <c r="B194" s="880" t="s">
        <v>136</v>
      </c>
      <c r="C194" s="603" t="s">
        <v>137</v>
      </c>
      <c r="D194" s="603" t="s">
        <v>443</v>
      </c>
      <c r="E194" s="98">
        <v>1600</v>
      </c>
      <c r="F194" s="495">
        <v>12000</v>
      </c>
      <c r="G194" s="493">
        <v>16000</v>
      </c>
      <c r="H194" s="195">
        <v>1.5</v>
      </c>
      <c r="I194" s="98">
        <v>2400</v>
      </c>
      <c r="J194" s="495">
        <v>12000</v>
      </c>
      <c r="K194" s="482">
        <v>7000</v>
      </c>
      <c r="L194" s="482"/>
      <c r="M194" s="98">
        <f t="shared" si="18"/>
        <v>191.66666666666669</v>
      </c>
      <c r="N194" s="98">
        <f t="shared" si="19"/>
        <v>-41.666666666666671</v>
      </c>
      <c r="O194" s="98">
        <f t="shared" si="27"/>
        <v>1920</v>
      </c>
      <c r="P194" s="98">
        <f t="shared" si="20"/>
        <v>20</v>
      </c>
      <c r="Q194" s="98">
        <f t="shared" si="21"/>
        <v>-72.571428571428569</v>
      </c>
      <c r="R194" s="605" t="s">
        <v>3147</v>
      </c>
      <c r="T194">
        <f t="shared" si="22"/>
        <v>-20</v>
      </c>
      <c r="U194">
        <f t="shared" si="23"/>
        <v>2400</v>
      </c>
    </row>
    <row r="195" spans="1:22" ht="37.5" x14ac:dyDescent="0.25">
      <c r="A195" s="885"/>
      <c r="B195" s="882"/>
      <c r="C195" s="603" t="s">
        <v>138</v>
      </c>
      <c r="D195" s="603" t="s">
        <v>443</v>
      </c>
      <c r="E195" s="98">
        <v>1500</v>
      </c>
      <c r="F195" s="495">
        <v>10000</v>
      </c>
      <c r="G195" s="493">
        <v>16000</v>
      </c>
      <c r="H195" s="195">
        <v>2.4</v>
      </c>
      <c r="I195" s="98">
        <v>3600</v>
      </c>
      <c r="J195" s="495">
        <v>10000</v>
      </c>
      <c r="K195" s="482">
        <v>6000</v>
      </c>
      <c r="L195" s="482"/>
      <c r="M195" s="98">
        <f t="shared" si="18"/>
        <v>66.666666666666657</v>
      </c>
      <c r="N195" s="98">
        <f t="shared" si="19"/>
        <v>-40</v>
      </c>
      <c r="O195" s="98">
        <f t="shared" si="27"/>
        <v>1800</v>
      </c>
      <c r="P195" s="98">
        <f t="shared" si="20"/>
        <v>20</v>
      </c>
      <c r="Q195" s="98">
        <f t="shared" si="21"/>
        <v>-70</v>
      </c>
      <c r="R195" s="605" t="s">
        <v>3147</v>
      </c>
      <c r="T195">
        <f t="shared" si="22"/>
        <v>-50</v>
      </c>
      <c r="U195">
        <f t="shared" si="23"/>
        <v>2250</v>
      </c>
    </row>
    <row r="196" spans="1:22" ht="37.5" x14ac:dyDescent="0.25">
      <c r="A196" s="883">
        <v>5</v>
      </c>
      <c r="B196" s="883" t="s">
        <v>138</v>
      </c>
      <c r="C196" s="603" t="s">
        <v>422</v>
      </c>
      <c r="D196" s="603" t="s">
        <v>139</v>
      </c>
      <c r="E196" s="98"/>
      <c r="F196" s="495"/>
      <c r="G196" s="493"/>
      <c r="H196" s="195"/>
      <c r="I196" s="98"/>
      <c r="J196" s="495"/>
      <c r="K196" s="482"/>
      <c r="L196" s="495"/>
      <c r="M196" s="98"/>
      <c r="N196" s="98"/>
      <c r="O196" s="98"/>
      <c r="P196" s="98"/>
      <c r="Q196" s="98"/>
      <c r="R196" s="605"/>
      <c r="U196">
        <f t="shared" si="23"/>
        <v>0</v>
      </c>
      <c r="V196">
        <v>30</v>
      </c>
    </row>
    <row r="197" spans="1:22" ht="37.5" x14ac:dyDescent="0.25">
      <c r="A197" s="884"/>
      <c r="B197" s="884"/>
      <c r="C197" s="603"/>
      <c r="D197" s="605" t="s">
        <v>39</v>
      </c>
      <c r="E197" s="98">
        <v>2100</v>
      </c>
      <c r="F197" s="495">
        <v>8000</v>
      </c>
      <c r="G197" s="493">
        <v>19000</v>
      </c>
      <c r="H197" s="195">
        <v>1.8</v>
      </c>
      <c r="I197" s="98">
        <v>3780</v>
      </c>
      <c r="J197" s="495">
        <v>8000</v>
      </c>
      <c r="K197" s="482">
        <v>7000</v>
      </c>
      <c r="L197" s="482"/>
      <c r="M197" s="98">
        <f t="shared" si="18"/>
        <v>85.18518518518519</v>
      </c>
      <c r="N197" s="98"/>
      <c r="O197" s="649">
        <f>E197*1.3</f>
        <v>2730</v>
      </c>
      <c r="P197" s="98">
        <f t="shared" si="20"/>
        <v>30</v>
      </c>
      <c r="Q197" s="98">
        <f t="shared" si="21"/>
        <v>-61</v>
      </c>
      <c r="R197" s="605" t="s">
        <v>3147</v>
      </c>
      <c r="T197">
        <f t="shared" si="22"/>
        <v>-27.777777777777779</v>
      </c>
      <c r="U197">
        <f t="shared" si="23"/>
        <v>3150</v>
      </c>
    </row>
    <row r="198" spans="1:22" ht="37.5" x14ac:dyDescent="0.25">
      <c r="A198" s="885"/>
      <c r="B198" s="885"/>
      <c r="C198" s="603"/>
      <c r="D198" s="605" t="s">
        <v>40</v>
      </c>
      <c r="E198" s="98"/>
      <c r="F198" s="495">
        <v>8000</v>
      </c>
      <c r="G198" s="493">
        <v>19000</v>
      </c>
      <c r="H198" s="195">
        <v>1.8</v>
      </c>
      <c r="I198" s="98">
        <v>3780</v>
      </c>
      <c r="J198" s="495">
        <v>8000</v>
      </c>
      <c r="K198" s="482">
        <v>6800</v>
      </c>
      <c r="L198" s="482"/>
      <c r="M198" s="98">
        <f t="shared" si="18"/>
        <v>79.894179894179899</v>
      </c>
      <c r="N198" s="98"/>
      <c r="O198" s="649">
        <f>O197-500</f>
        <v>2230</v>
      </c>
      <c r="P198" s="98"/>
      <c r="Q198" s="98">
        <f t="shared" si="21"/>
        <v>-67.205882352941188</v>
      </c>
      <c r="R198" s="605" t="s">
        <v>3147</v>
      </c>
      <c r="T198">
        <f t="shared" si="22"/>
        <v>-41.005291005291006</v>
      </c>
      <c r="U198">
        <f t="shared" si="23"/>
        <v>0</v>
      </c>
    </row>
    <row r="199" spans="1:22" ht="18.75" x14ac:dyDescent="0.25">
      <c r="A199" s="883">
        <v>6</v>
      </c>
      <c r="B199" s="883" t="s">
        <v>140</v>
      </c>
      <c r="C199" s="603" t="s">
        <v>141</v>
      </c>
      <c r="D199" s="603" t="s">
        <v>18</v>
      </c>
      <c r="E199" s="98"/>
      <c r="F199" s="495"/>
      <c r="G199" s="251"/>
      <c r="H199" s="195"/>
      <c r="I199" s="98"/>
      <c r="J199" s="495"/>
      <c r="K199" s="495"/>
      <c r="L199" s="495"/>
      <c r="M199" s="98"/>
      <c r="N199" s="98"/>
      <c r="O199" s="98"/>
      <c r="P199" s="98"/>
      <c r="Q199" s="98"/>
      <c r="R199" s="605"/>
      <c r="U199">
        <f t="shared" si="23"/>
        <v>0</v>
      </c>
      <c r="V199">
        <v>50</v>
      </c>
    </row>
    <row r="200" spans="1:22" s="646" customFormat="1" ht="37.5" x14ac:dyDescent="0.25">
      <c r="A200" s="884"/>
      <c r="B200" s="884"/>
      <c r="C200" s="603"/>
      <c r="D200" s="605" t="s">
        <v>39</v>
      </c>
      <c r="E200" s="98">
        <v>2500</v>
      </c>
      <c r="F200" s="495">
        <v>16000</v>
      </c>
      <c r="G200" s="251">
        <v>21500</v>
      </c>
      <c r="H200" s="195">
        <v>1.4</v>
      </c>
      <c r="I200" s="98">
        <v>4200</v>
      </c>
      <c r="J200" s="495">
        <v>16000</v>
      </c>
      <c r="K200" s="482">
        <v>15000</v>
      </c>
      <c r="L200" s="482"/>
      <c r="M200" s="98">
        <f t="shared" si="18"/>
        <v>257.14285714285717</v>
      </c>
      <c r="N200" s="98"/>
      <c r="O200" s="649">
        <f>E200*1.5</f>
        <v>3750</v>
      </c>
      <c r="P200" s="98">
        <f t="shared" si="20"/>
        <v>50</v>
      </c>
      <c r="Q200" s="98">
        <f t="shared" si="21"/>
        <v>-75</v>
      </c>
      <c r="R200" s="605" t="s">
        <v>3147</v>
      </c>
      <c r="S200" s="648"/>
      <c r="T200" s="648">
        <f t="shared" ref="T200:T204" si="29">E200*2</f>
        <v>5000</v>
      </c>
      <c r="U200" s="647">
        <f t="shared" si="23"/>
        <v>3750</v>
      </c>
      <c r="V200" s="648"/>
    </row>
    <row r="201" spans="1:22" s="646" customFormat="1" ht="37.5" x14ac:dyDescent="0.25">
      <c r="A201" s="885"/>
      <c r="B201" s="885"/>
      <c r="C201" s="603"/>
      <c r="D201" s="605" t="s">
        <v>40</v>
      </c>
      <c r="E201" s="98"/>
      <c r="F201" s="495">
        <v>16000</v>
      </c>
      <c r="G201" s="251">
        <v>21500</v>
      </c>
      <c r="H201" s="195">
        <v>1.4</v>
      </c>
      <c r="I201" s="98">
        <v>4200</v>
      </c>
      <c r="J201" s="495">
        <v>16000</v>
      </c>
      <c r="K201" s="482">
        <v>14800</v>
      </c>
      <c r="L201" s="482"/>
      <c r="M201" s="98">
        <f t="shared" si="18"/>
        <v>252.38095238095238</v>
      </c>
      <c r="N201" s="98"/>
      <c r="O201" s="649">
        <f>O200-500</f>
        <v>3250</v>
      </c>
      <c r="P201" s="98"/>
      <c r="Q201" s="98">
        <f t="shared" si="21"/>
        <v>-78.040540540540533</v>
      </c>
      <c r="R201" s="605" t="s">
        <v>3147</v>
      </c>
      <c r="S201" s="648"/>
      <c r="T201" s="648">
        <f t="shared" si="29"/>
        <v>0</v>
      </c>
      <c r="U201" s="647">
        <f t="shared" si="23"/>
        <v>0</v>
      </c>
      <c r="V201" s="648"/>
    </row>
    <row r="202" spans="1:22" s="646" customFormat="1" ht="131.25" x14ac:dyDescent="0.25">
      <c r="A202" s="606">
        <v>7</v>
      </c>
      <c r="B202" s="605" t="s">
        <v>142</v>
      </c>
      <c r="C202" s="603" t="s">
        <v>143</v>
      </c>
      <c r="D202" s="603" t="s">
        <v>144</v>
      </c>
      <c r="E202" s="98">
        <v>4500</v>
      </c>
      <c r="F202" s="495">
        <v>23000</v>
      </c>
      <c r="G202" s="493">
        <v>30000</v>
      </c>
      <c r="H202" s="195">
        <v>2.8</v>
      </c>
      <c r="I202" s="98">
        <v>12600</v>
      </c>
      <c r="J202" s="495">
        <v>23000</v>
      </c>
      <c r="K202" s="482">
        <v>15000</v>
      </c>
      <c r="L202" s="482"/>
      <c r="M202" s="98">
        <f t="shared" si="18"/>
        <v>19.047619047619047</v>
      </c>
      <c r="N202" s="98">
        <f t="shared" si="19"/>
        <v>-34.782608695652172</v>
      </c>
      <c r="O202" s="649">
        <f>E202*1.85</f>
        <v>8325</v>
      </c>
      <c r="P202" s="98">
        <f t="shared" ref="P202:P265" si="30">(O202-E202)/E202*100</f>
        <v>85</v>
      </c>
      <c r="Q202" s="98">
        <f t="shared" ref="Q202:Q265" si="31">(O202-K202)/K202*100</f>
        <v>-44.5</v>
      </c>
      <c r="R202" s="605" t="s">
        <v>3147</v>
      </c>
      <c r="S202" s="648"/>
      <c r="T202" s="648">
        <f t="shared" si="29"/>
        <v>9000</v>
      </c>
      <c r="U202" s="647">
        <f t="shared" ref="U202:U265" si="32">E202*1.5</f>
        <v>6750</v>
      </c>
      <c r="V202" s="648">
        <v>85</v>
      </c>
    </row>
    <row r="203" spans="1:22" s="646" customFormat="1" ht="56.25" x14ac:dyDescent="0.25">
      <c r="A203" s="883">
        <v>8</v>
      </c>
      <c r="B203" s="880" t="s">
        <v>145</v>
      </c>
      <c r="C203" s="603" t="s">
        <v>146</v>
      </c>
      <c r="D203" s="603" t="s">
        <v>147</v>
      </c>
      <c r="E203" s="98">
        <v>3250</v>
      </c>
      <c r="F203" s="495">
        <v>17000</v>
      </c>
      <c r="G203" s="493">
        <v>60000</v>
      </c>
      <c r="H203" s="195">
        <v>1.5</v>
      </c>
      <c r="I203" s="98">
        <v>4875</v>
      </c>
      <c r="J203" s="495">
        <v>17000</v>
      </c>
      <c r="K203" s="482">
        <v>15000</v>
      </c>
      <c r="L203" s="482"/>
      <c r="M203" s="98">
        <f t="shared" ref="M203:M266" si="33">(K203-I203)/I203*100</f>
        <v>207.69230769230771</v>
      </c>
      <c r="N203" s="98">
        <f t="shared" ref="N203:N263" si="34">(K203-J203)/J203*100</f>
        <v>-11.76470588235294</v>
      </c>
      <c r="O203" s="649">
        <f>E203*1.8</f>
        <v>5850</v>
      </c>
      <c r="P203" s="98">
        <f t="shared" si="30"/>
        <v>80</v>
      </c>
      <c r="Q203" s="98">
        <f t="shared" si="31"/>
        <v>-61</v>
      </c>
      <c r="R203" s="605" t="s">
        <v>3147</v>
      </c>
      <c r="S203" s="648"/>
      <c r="T203" s="648">
        <f t="shared" si="29"/>
        <v>6500</v>
      </c>
      <c r="U203" s="647">
        <f t="shared" si="32"/>
        <v>4875</v>
      </c>
      <c r="V203" s="648">
        <v>70</v>
      </c>
    </row>
    <row r="204" spans="1:22" s="646" customFormat="1" ht="56.25" x14ac:dyDescent="0.25">
      <c r="A204" s="884"/>
      <c r="B204" s="881"/>
      <c r="C204" s="603" t="s">
        <v>147</v>
      </c>
      <c r="D204" s="603" t="s">
        <v>148</v>
      </c>
      <c r="E204" s="98">
        <v>10000</v>
      </c>
      <c r="F204" s="495">
        <v>41000</v>
      </c>
      <c r="G204" s="493">
        <v>75000</v>
      </c>
      <c r="H204" s="195">
        <v>4.0999999999999996</v>
      </c>
      <c r="I204" s="98">
        <v>41000</v>
      </c>
      <c r="J204" s="495">
        <v>41000</v>
      </c>
      <c r="K204" s="495">
        <v>26000</v>
      </c>
      <c r="L204" s="445"/>
      <c r="M204" s="98">
        <f>(K204-I204)/I204*100</f>
        <v>-36.585365853658537</v>
      </c>
      <c r="N204" s="98">
        <f>(K204-J204)/J204*100</f>
        <v>-36.585365853658537</v>
      </c>
      <c r="O204" s="649">
        <f>E204*2</f>
        <v>20000</v>
      </c>
      <c r="P204" s="98">
        <f t="shared" si="30"/>
        <v>100</v>
      </c>
      <c r="Q204" s="98">
        <f t="shared" si="31"/>
        <v>-23.076923076923077</v>
      </c>
      <c r="R204" s="605" t="s">
        <v>3176</v>
      </c>
      <c r="S204" s="648"/>
      <c r="T204" s="648">
        <f t="shared" si="29"/>
        <v>20000</v>
      </c>
      <c r="U204" s="647">
        <f t="shared" si="32"/>
        <v>15000</v>
      </c>
      <c r="V204" s="648">
        <v>100</v>
      </c>
    </row>
    <row r="205" spans="1:22" ht="37.5" x14ac:dyDescent="0.25">
      <c r="A205" s="885"/>
      <c r="B205" s="882"/>
      <c r="C205" s="603" t="s">
        <v>432</v>
      </c>
      <c r="D205" s="603" t="s">
        <v>149</v>
      </c>
      <c r="E205" s="98">
        <v>1500</v>
      </c>
      <c r="F205" s="495">
        <v>5000</v>
      </c>
      <c r="G205" s="493">
        <v>10000</v>
      </c>
      <c r="H205" s="195">
        <v>3.1</v>
      </c>
      <c r="I205" s="98">
        <v>4650</v>
      </c>
      <c r="J205" s="495">
        <v>5000</v>
      </c>
      <c r="K205" s="482">
        <v>5000</v>
      </c>
      <c r="L205" s="482"/>
      <c r="M205" s="98">
        <f t="shared" si="33"/>
        <v>7.5268817204301079</v>
      </c>
      <c r="N205" s="98">
        <f t="shared" si="34"/>
        <v>0</v>
      </c>
      <c r="O205" s="649">
        <f>E205*1.3</f>
        <v>1950</v>
      </c>
      <c r="P205" s="98">
        <f t="shared" si="30"/>
        <v>30</v>
      </c>
      <c r="Q205" s="98">
        <f t="shared" si="31"/>
        <v>-61</v>
      </c>
      <c r="R205" s="605" t="s">
        <v>3147</v>
      </c>
      <c r="T205">
        <f t="shared" ref="T205:T265" si="35">(O205-I205)/I205*100</f>
        <v>-58.064516129032263</v>
      </c>
      <c r="U205">
        <f t="shared" si="32"/>
        <v>2250</v>
      </c>
      <c r="V205" s="646">
        <v>30</v>
      </c>
    </row>
    <row r="206" spans="1:22" s="646" customFormat="1" ht="56.25" x14ac:dyDescent="0.25">
      <c r="A206" s="606">
        <v>9</v>
      </c>
      <c r="B206" s="605" t="s">
        <v>150</v>
      </c>
      <c r="C206" s="603" t="s">
        <v>405</v>
      </c>
      <c r="D206" s="603" t="s">
        <v>144</v>
      </c>
      <c r="E206" s="98">
        <v>1500</v>
      </c>
      <c r="F206" s="495">
        <v>8000</v>
      </c>
      <c r="G206" s="493">
        <v>8000</v>
      </c>
      <c r="H206" s="195">
        <v>2.2999999999999998</v>
      </c>
      <c r="I206" s="98">
        <v>3449.9999999999995</v>
      </c>
      <c r="J206" s="495">
        <v>8000</v>
      </c>
      <c r="K206" s="482">
        <v>10000</v>
      </c>
      <c r="L206" s="482"/>
      <c r="M206" s="98">
        <f t="shared" si="33"/>
        <v>189.85507246376812</v>
      </c>
      <c r="N206" s="98">
        <f t="shared" si="34"/>
        <v>25</v>
      </c>
      <c r="O206" s="649">
        <f>E206*1.3</f>
        <v>1950</v>
      </c>
      <c r="P206" s="98">
        <f t="shared" si="30"/>
        <v>30</v>
      </c>
      <c r="Q206" s="98">
        <f t="shared" si="31"/>
        <v>-80.5</v>
      </c>
      <c r="R206" s="605" t="s">
        <v>3147</v>
      </c>
      <c r="S206" s="648"/>
      <c r="T206" s="648">
        <f>E206*2</f>
        <v>3000</v>
      </c>
      <c r="U206" s="647">
        <f t="shared" si="32"/>
        <v>2250</v>
      </c>
      <c r="V206" s="648">
        <v>30</v>
      </c>
    </row>
    <row r="207" spans="1:22" ht="37.5" x14ac:dyDescent="0.25">
      <c r="A207" s="606">
        <v>10</v>
      </c>
      <c r="B207" s="605" t="s">
        <v>137</v>
      </c>
      <c r="C207" s="603" t="s">
        <v>141</v>
      </c>
      <c r="D207" s="603" t="s">
        <v>151</v>
      </c>
      <c r="E207" s="98">
        <v>1500</v>
      </c>
      <c r="F207" s="495">
        <v>6700</v>
      </c>
      <c r="G207" s="493">
        <v>20000</v>
      </c>
      <c r="H207" s="195">
        <v>2</v>
      </c>
      <c r="I207" s="98">
        <v>3000</v>
      </c>
      <c r="J207" s="495">
        <v>6700</v>
      </c>
      <c r="K207" s="482">
        <v>7000</v>
      </c>
      <c r="L207" s="482"/>
      <c r="M207" s="98">
        <f t="shared" si="33"/>
        <v>133.33333333333331</v>
      </c>
      <c r="N207" s="98">
        <f t="shared" si="34"/>
        <v>4.4776119402985071</v>
      </c>
      <c r="O207" s="98">
        <f t="shared" si="27"/>
        <v>1800</v>
      </c>
      <c r="P207" s="98">
        <f t="shared" si="30"/>
        <v>20</v>
      </c>
      <c r="Q207" s="98">
        <f t="shared" si="31"/>
        <v>-74.285714285714292</v>
      </c>
      <c r="R207" s="605" t="s">
        <v>3147</v>
      </c>
      <c r="T207">
        <f t="shared" si="35"/>
        <v>-40</v>
      </c>
      <c r="U207">
        <f t="shared" si="32"/>
        <v>2250</v>
      </c>
    </row>
    <row r="208" spans="1:22" s="646" customFormat="1" ht="37.5" x14ac:dyDescent="0.25">
      <c r="A208" s="606">
        <v>11</v>
      </c>
      <c r="B208" s="605" t="s">
        <v>152</v>
      </c>
      <c r="C208" s="603" t="s">
        <v>145</v>
      </c>
      <c r="D208" s="603" t="s">
        <v>139</v>
      </c>
      <c r="E208" s="98">
        <v>10000</v>
      </c>
      <c r="F208" s="495">
        <v>53000</v>
      </c>
      <c r="G208" s="493">
        <v>80000</v>
      </c>
      <c r="H208" s="195">
        <v>5.3</v>
      </c>
      <c r="I208" s="98">
        <v>53000</v>
      </c>
      <c r="J208" s="495">
        <v>53000</v>
      </c>
      <c r="K208" s="495">
        <v>26000</v>
      </c>
      <c r="L208" s="445"/>
      <c r="M208" s="98">
        <f>(K208-I208)/I208*100</f>
        <v>-50.943396226415096</v>
      </c>
      <c r="N208" s="98">
        <f>(K208-J208)/J208*100</f>
        <v>-50.943396226415096</v>
      </c>
      <c r="O208" s="649">
        <f>E208*2</f>
        <v>20000</v>
      </c>
      <c r="P208" s="98">
        <f t="shared" si="30"/>
        <v>100</v>
      </c>
      <c r="Q208" s="98">
        <f t="shared" si="31"/>
        <v>-23.076923076923077</v>
      </c>
      <c r="R208" s="605" t="s">
        <v>3176</v>
      </c>
      <c r="S208" s="648"/>
      <c r="T208" s="648">
        <f>E208*2</f>
        <v>20000</v>
      </c>
      <c r="U208" s="647">
        <f t="shared" si="32"/>
        <v>15000</v>
      </c>
      <c r="V208" s="648">
        <v>100</v>
      </c>
    </row>
    <row r="209" spans="1:22" ht="37.5" x14ac:dyDescent="0.25">
      <c r="A209" s="606">
        <v>12</v>
      </c>
      <c r="B209" s="605" t="s">
        <v>151</v>
      </c>
      <c r="C209" s="603" t="s">
        <v>139</v>
      </c>
      <c r="D209" s="603" t="s">
        <v>136</v>
      </c>
      <c r="E209" s="104">
        <v>720</v>
      </c>
      <c r="F209" s="495">
        <v>5000</v>
      </c>
      <c r="G209" s="493">
        <v>5700</v>
      </c>
      <c r="H209" s="195">
        <v>2.2999999999999998</v>
      </c>
      <c r="I209" s="98">
        <v>1655.9999999999998</v>
      </c>
      <c r="J209" s="495">
        <v>5000</v>
      </c>
      <c r="K209" s="495">
        <v>7000</v>
      </c>
      <c r="L209" s="482"/>
      <c r="M209" s="98">
        <f t="shared" si="33"/>
        <v>322.70531400966189</v>
      </c>
      <c r="N209" s="98">
        <f t="shared" si="34"/>
        <v>40</v>
      </c>
      <c r="O209" s="649">
        <f>E209*1.3</f>
        <v>936</v>
      </c>
      <c r="P209" s="98">
        <f t="shared" si="30"/>
        <v>30</v>
      </c>
      <c r="Q209" s="98">
        <f t="shared" si="31"/>
        <v>-86.628571428571433</v>
      </c>
      <c r="R209" s="605" t="s">
        <v>3147</v>
      </c>
      <c r="T209">
        <f t="shared" si="35"/>
        <v>-43.478260869565212</v>
      </c>
      <c r="U209">
        <f t="shared" si="32"/>
        <v>1080</v>
      </c>
      <c r="V209" s="646">
        <v>30</v>
      </c>
    </row>
    <row r="210" spans="1:22" s="646" customFormat="1" ht="37.5" x14ac:dyDescent="0.25">
      <c r="A210" s="883">
        <v>13</v>
      </c>
      <c r="B210" s="880" t="s">
        <v>141</v>
      </c>
      <c r="C210" s="603" t="s">
        <v>139</v>
      </c>
      <c r="D210" s="603" t="s">
        <v>153</v>
      </c>
      <c r="E210" s="98">
        <v>3250</v>
      </c>
      <c r="F210" s="495">
        <v>31500</v>
      </c>
      <c r="G210" s="251">
        <v>35000</v>
      </c>
      <c r="H210" s="195">
        <v>9.6999999999999993</v>
      </c>
      <c r="I210" s="98">
        <v>33950</v>
      </c>
      <c r="J210" s="495">
        <v>31500</v>
      </c>
      <c r="K210" s="482">
        <v>20000</v>
      </c>
      <c r="L210" s="482"/>
      <c r="M210" s="98">
        <f t="shared" si="33"/>
        <v>-41.089837997054488</v>
      </c>
      <c r="N210" s="98">
        <f t="shared" si="34"/>
        <v>-36.507936507936506</v>
      </c>
      <c r="O210" s="649">
        <f>E210*1.85</f>
        <v>6012.5</v>
      </c>
      <c r="P210" s="98">
        <f t="shared" si="30"/>
        <v>85</v>
      </c>
      <c r="Q210" s="98">
        <f t="shared" si="31"/>
        <v>-69.9375</v>
      </c>
      <c r="R210" s="605" t="s">
        <v>3147</v>
      </c>
      <c r="S210" s="648"/>
      <c r="T210" s="648">
        <f t="shared" ref="T210:T211" si="36">E210*2</f>
        <v>6500</v>
      </c>
      <c r="U210" s="647">
        <f t="shared" si="32"/>
        <v>4875</v>
      </c>
      <c r="V210" s="648">
        <v>85</v>
      </c>
    </row>
    <row r="211" spans="1:22" s="646" customFormat="1" ht="37.5" x14ac:dyDescent="0.25">
      <c r="A211" s="885"/>
      <c r="B211" s="882"/>
      <c r="C211" s="603" t="s">
        <v>153</v>
      </c>
      <c r="D211" s="603" t="s">
        <v>154</v>
      </c>
      <c r="E211" s="98">
        <v>3250</v>
      </c>
      <c r="F211" s="495">
        <v>31500</v>
      </c>
      <c r="G211" s="251">
        <v>34000</v>
      </c>
      <c r="H211" s="195">
        <v>9.6999999999999993</v>
      </c>
      <c r="I211" s="98">
        <v>33950</v>
      </c>
      <c r="J211" s="495">
        <v>31500</v>
      </c>
      <c r="K211" s="482">
        <v>20000</v>
      </c>
      <c r="L211" s="482"/>
      <c r="M211" s="98">
        <f t="shared" si="33"/>
        <v>-41.089837997054488</v>
      </c>
      <c r="N211" s="98">
        <f t="shared" si="34"/>
        <v>-36.507936507936506</v>
      </c>
      <c r="O211" s="649">
        <f>E211*1.8</f>
        <v>5850</v>
      </c>
      <c r="P211" s="98">
        <f t="shared" si="30"/>
        <v>80</v>
      </c>
      <c r="Q211" s="98">
        <f t="shared" si="31"/>
        <v>-70.75</v>
      </c>
      <c r="R211" s="605" t="s">
        <v>3147</v>
      </c>
      <c r="S211" s="648"/>
      <c r="T211" s="648">
        <f t="shared" si="36"/>
        <v>6500</v>
      </c>
      <c r="U211" s="647">
        <f t="shared" si="32"/>
        <v>4875</v>
      </c>
      <c r="V211" s="648">
        <v>80</v>
      </c>
    </row>
    <row r="212" spans="1:22" ht="37.5" x14ac:dyDescent="0.25">
      <c r="A212" s="883">
        <v>14</v>
      </c>
      <c r="B212" s="883" t="s">
        <v>155</v>
      </c>
      <c r="C212" s="603" t="s">
        <v>156</v>
      </c>
      <c r="D212" s="603" t="s">
        <v>332</v>
      </c>
      <c r="E212" s="98"/>
      <c r="F212" s="495"/>
      <c r="G212" s="493"/>
      <c r="H212" s="195"/>
      <c r="I212" s="98"/>
      <c r="J212" s="495"/>
      <c r="K212" s="482"/>
      <c r="L212" s="482"/>
      <c r="M212" s="98"/>
      <c r="N212" s="98"/>
      <c r="O212" s="649"/>
      <c r="P212" s="98"/>
      <c r="Q212" s="98"/>
      <c r="R212" s="605"/>
      <c r="U212">
        <f t="shared" si="32"/>
        <v>0</v>
      </c>
      <c r="V212" s="646">
        <v>30</v>
      </c>
    </row>
    <row r="213" spans="1:22" s="646" customFormat="1" ht="56.25" x14ac:dyDescent="0.25">
      <c r="A213" s="884"/>
      <c r="B213" s="884"/>
      <c r="C213" s="603"/>
      <c r="D213" s="605" t="s">
        <v>39</v>
      </c>
      <c r="E213" s="98">
        <v>1500</v>
      </c>
      <c r="F213" s="495">
        <v>16000</v>
      </c>
      <c r="G213" s="493">
        <v>28000</v>
      </c>
      <c r="H213" s="195">
        <v>6.5</v>
      </c>
      <c r="I213" s="98">
        <f t="shared" ref="I213:I214" si="37">E213*H213</f>
        <v>9750</v>
      </c>
      <c r="J213" s="495">
        <v>16000</v>
      </c>
      <c r="K213" s="482">
        <v>10000</v>
      </c>
      <c r="L213" s="482"/>
      <c r="M213" s="98">
        <f t="shared" si="33"/>
        <v>2.5641025641025639</v>
      </c>
      <c r="N213" s="98"/>
      <c r="O213" s="649">
        <f>E213*1.3</f>
        <v>1950</v>
      </c>
      <c r="P213" s="98">
        <f t="shared" si="30"/>
        <v>30</v>
      </c>
      <c r="Q213" s="98">
        <f t="shared" si="31"/>
        <v>-80.5</v>
      </c>
      <c r="R213" s="605" t="s">
        <v>879</v>
      </c>
      <c r="S213" s="648"/>
      <c r="T213" s="648">
        <f>E213*2</f>
        <v>3000</v>
      </c>
      <c r="U213" s="647">
        <f t="shared" si="32"/>
        <v>2250</v>
      </c>
      <c r="V213" s="648"/>
    </row>
    <row r="214" spans="1:22" ht="56.25" x14ac:dyDescent="0.25">
      <c r="A214" s="884"/>
      <c r="B214" s="884"/>
      <c r="C214" s="603"/>
      <c r="D214" s="605" t="s">
        <v>40</v>
      </c>
      <c r="E214" s="98"/>
      <c r="F214" s="495">
        <v>16000</v>
      </c>
      <c r="G214" s="493">
        <v>28000</v>
      </c>
      <c r="H214" s="195">
        <v>6.5</v>
      </c>
      <c r="I214" s="98">
        <f t="shared" si="37"/>
        <v>0</v>
      </c>
      <c r="J214" s="495">
        <v>16000</v>
      </c>
      <c r="K214" s="482">
        <v>9800</v>
      </c>
      <c r="L214" s="482"/>
      <c r="M214" s="98" t="e">
        <f t="shared" si="33"/>
        <v>#DIV/0!</v>
      </c>
      <c r="N214" s="98"/>
      <c r="O214" s="649">
        <v>1500</v>
      </c>
      <c r="P214" s="98"/>
      <c r="Q214" s="98">
        <f t="shared" si="31"/>
        <v>-84.693877551020407</v>
      </c>
      <c r="R214" s="605" t="s">
        <v>879</v>
      </c>
      <c r="S214" s="647"/>
      <c r="T214" s="647" t="e">
        <f t="shared" si="35"/>
        <v>#DIV/0!</v>
      </c>
      <c r="U214" s="647">
        <f t="shared" si="32"/>
        <v>0</v>
      </c>
      <c r="V214" s="647"/>
    </row>
    <row r="215" spans="1:22" ht="37.5" x14ac:dyDescent="0.25">
      <c r="A215" s="884"/>
      <c r="B215" s="884"/>
      <c r="C215" s="603" t="s">
        <v>332</v>
      </c>
      <c r="D215" s="603" t="s">
        <v>413</v>
      </c>
      <c r="E215" s="98"/>
      <c r="F215" s="495"/>
      <c r="G215" s="493"/>
      <c r="H215" s="195"/>
      <c r="I215" s="98"/>
      <c r="J215" s="495"/>
      <c r="K215" s="495"/>
      <c r="L215" s="495"/>
      <c r="M215" s="98"/>
      <c r="N215" s="98"/>
      <c r="O215" s="98"/>
      <c r="P215" s="98"/>
      <c r="Q215" s="98"/>
      <c r="R215" s="605"/>
      <c r="U215">
        <f t="shared" si="32"/>
        <v>0</v>
      </c>
    </row>
    <row r="216" spans="1:22" ht="37.5" x14ac:dyDescent="0.25">
      <c r="A216" s="884"/>
      <c r="B216" s="884"/>
      <c r="C216" s="603"/>
      <c r="D216" s="605" t="s">
        <v>39</v>
      </c>
      <c r="E216" s="98">
        <v>1500</v>
      </c>
      <c r="F216" s="495">
        <v>11000</v>
      </c>
      <c r="G216" s="493">
        <v>20000</v>
      </c>
      <c r="H216" s="195">
        <v>6.5</v>
      </c>
      <c r="I216" s="98">
        <f t="shared" ref="I216:I217" si="38">E216*H216</f>
        <v>9750</v>
      </c>
      <c r="J216" s="495">
        <v>11000</v>
      </c>
      <c r="K216" s="482">
        <v>9000</v>
      </c>
      <c r="L216" s="482"/>
      <c r="M216" s="98">
        <f t="shared" si="33"/>
        <v>-7.6923076923076925</v>
      </c>
      <c r="N216" s="98"/>
      <c r="O216" s="98">
        <f t="shared" si="27"/>
        <v>1800</v>
      </c>
      <c r="P216" s="98">
        <f t="shared" si="30"/>
        <v>20</v>
      </c>
      <c r="Q216" s="98">
        <f t="shared" si="31"/>
        <v>-80</v>
      </c>
      <c r="R216" s="605" t="s">
        <v>3147</v>
      </c>
      <c r="S216" s="647"/>
      <c r="T216" s="647">
        <f t="shared" si="35"/>
        <v>-81.538461538461533</v>
      </c>
      <c r="U216" s="647">
        <f t="shared" si="32"/>
        <v>2250</v>
      </c>
      <c r="V216" s="647"/>
    </row>
    <row r="217" spans="1:22" ht="37.5" x14ac:dyDescent="0.25">
      <c r="A217" s="885"/>
      <c r="B217" s="885"/>
      <c r="C217" s="603"/>
      <c r="D217" s="605" t="s">
        <v>40</v>
      </c>
      <c r="E217" s="98"/>
      <c r="F217" s="495">
        <v>11000</v>
      </c>
      <c r="G217" s="493">
        <v>20000</v>
      </c>
      <c r="H217" s="195">
        <v>6.5</v>
      </c>
      <c r="I217" s="98">
        <f t="shared" si="38"/>
        <v>0</v>
      </c>
      <c r="J217" s="495">
        <v>11000</v>
      </c>
      <c r="K217" s="482">
        <v>8800</v>
      </c>
      <c r="L217" s="482"/>
      <c r="M217" s="98" t="e">
        <f t="shared" si="33"/>
        <v>#DIV/0!</v>
      </c>
      <c r="N217" s="98"/>
      <c r="O217" s="231">
        <v>1500</v>
      </c>
      <c r="P217" s="98"/>
      <c r="Q217" s="98">
        <f t="shared" si="31"/>
        <v>-82.954545454545453</v>
      </c>
      <c r="R217" s="605" t="s">
        <v>3147</v>
      </c>
      <c r="T217" t="e">
        <f t="shared" si="35"/>
        <v>#DIV/0!</v>
      </c>
      <c r="U217">
        <f t="shared" si="32"/>
        <v>0</v>
      </c>
    </row>
    <row r="218" spans="1:22" s="646" customFormat="1" ht="37.5" x14ac:dyDescent="0.25">
      <c r="A218" s="606">
        <v>15</v>
      </c>
      <c r="B218" s="605" t="s">
        <v>157</v>
      </c>
      <c r="C218" s="603" t="s">
        <v>145</v>
      </c>
      <c r="D218" s="603" t="s">
        <v>152</v>
      </c>
      <c r="E218" s="98">
        <v>7500</v>
      </c>
      <c r="F218" s="495">
        <v>45700</v>
      </c>
      <c r="G218" s="493">
        <v>60000</v>
      </c>
      <c r="H218" s="195">
        <v>6.1</v>
      </c>
      <c r="I218" s="98">
        <v>45750</v>
      </c>
      <c r="J218" s="495">
        <v>45700</v>
      </c>
      <c r="K218" s="495">
        <v>26000</v>
      </c>
      <c r="L218" s="445"/>
      <c r="M218" s="98">
        <f>(K218-I218)/I218*100</f>
        <v>-43.169398907103826</v>
      </c>
      <c r="N218" s="98">
        <f>(K218-J218)/J218*100</f>
        <v>-43.107221006564551</v>
      </c>
      <c r="O218" s="649">
        <f>E218*2</f>
        <v>15000</v>
      </c>
      <c r="P218" s="98">
        <f t="shared" si="30"/>
        <v>100</v>
      </c>
      <c r="Q218" s="98">
        <f t="shared" si="31"/>
        <v>-42.307692307692307</v>
      </c>
      <c r="R218" s="605" t="s">
        <v>3176</v>
      </c>
      <c r="S218" s="648"/>
      <c r="T218" s="648">
        <f>E218*2</f>
        <v>15000</v>
      </c>
      <c r="U218" s="647">
        <f t="shared" si="32"/>
        <v>11250</v>
      </c>
      <c r="V218" s="648">
        <v>100</v>
      </c>
    </row>
    <row r="219" spans="1:22" ht="37.5" x14ac:dyDescent="0.25">
      <c r="A219" s="883">
        <v>16</v>
      </c>
      <c r="B219" s="883" t="s">
        <v>158</v>
      </c>
      <c r="C219" s="603" t="s">
        <v>139</v>
      </c>
      <c r="D219" s="603" t="s">
        <v>414</v>
      </c>
      <c r="E219" s="98"/>
      <c r="F219" s="495"/>
      <c r="G219" s="493"/>
      <c r="H219" s="195"/>
      <c r="I219" s="98"/>
      <c r="J219" s="495"/>
      <c r="K219" s="482"/>
      <c r="L219" s="495"/>
      <c r="M219" s="98"/>
      <c r="N219" s="98"/>
      <c r="O219" s="98"/>
      <c r="P219" s="98"/>
      <c r="Q219" s="98"/>
      <c r="R219" s="605"/>
      <c r="U219">
        <f t="shared" si="32"/>
        <v>0</v>
      </c>
    </row>
    <row r="220" spans="1:22" ht="37.5" x14ac:dyDescent="0.25">
      <c r="A220" s="884"/>
      <c r="B220" s="884"/>
      <c r="C220" s="603"/>
      <c r="D220" s="605" t="s">
        <v>39</v>
      </c>
      <c r="E220" s="98">
        <v>1200</v>
      </c>
      <c r="F220" s="495">
        <v>10000</v>
      </c>
      <c r="G220" s="493">
        <v>13000</v>
      </c>
      <c r="H220" s="195">
        <v>4.9000000000000004</v>
      </c>
      <c r="I220" s="98">
        <v>5880</v>
      </c>
      <c r="J220" s="495">
        <v>10000</v>
      </c>
      <c r="K220" s="482">
        <v>7000</v>
      </c>
      <c r="L220" s="482"/>
      <c r="M220" s="98">
        <f t="shared" si="33"/>
        <v>19.047619047619047</v>
      </c>
      <c r="N220" s="98"/>
      <c r="O220" s="98">
        <f t="shared" si="27"/>
        <v>1440</v>
      </c>
      <c r="P220" s="98">
        <f t="shared" si="30"/>
        <v>20</v>
      </c>
      <c r="Q220" s="98">
        <f t="shared" si="31"/>
        <v>-79.428571428571431</v>
      </c>
      <c r="R220" s="605" t="s">
        <v>3147</v>
      </c>
      <c r="T220">
        <f t="shared" si="35"/>
        <v>-75.510204081632651</v>
      </c>
      <c r="U220">
        <f t="shared" si="32"/>
        <v>1800</v>
      </c>
    </row>
    <row r="221" spans="1:22" ht="37.5" x14ac:dyDescent="0.25">
      <c r="A221" s="885"/>
      <c r="B221" s="885"/>
      <c r="C221" s="603"/>
      <c r="D221" s="605" t="s">
        <v>40</v>
      </c>
      <c r="E221" s="98"/>
      <c r="F221" s="495">
        <v>10000</v>
      </c>
      <c r="G221" s="493">
        <v>13000</v>
      </c>
      <c r="H221" s="195">
        <v>4.9000000000000004</v>
      </c>
      <c r="I221" s="98">
        <v>5880</v>
      </c>
      <c r="J221" s="495">
        <v>10000</v>
      </c>
      <c r="K221" s="482">
        <v>6900</v>
      </c>
      <c r="L221" s="482"/>
      <c r="M221" s="98">
        <f t="shared" si="33"/>
        <v>17.346938775510203</v>
      </c>
      <c r="N221" s="98"/>
      <c r="O221" s="231">
        <v>1200</v>
      </c>
      <c r="P221" s="98"/>
      <c r="Q221" s="98">
        <f t="shared" si="31"/>
        <v>-82.608695652173907</v>
      </c>
      <c r="R221" s="605" t="s">
        <v>3147</v>
      </c>
      <c r="T221">
        <f t="shared" si="35"/>
        <v>-79.591836734693871</v>
      </c>
      <c r="U221">
        <f t="shared" si="32"/>
        <v>0</v>
      </c>
    </row>
    <row r="222" spans="1:22" ht="37.5" x14ac:dyDescent="0.25">
      <c r="A222" s="883">
        <v>17</v>
      </c>
      <c r="B222" s="883" t="s">
        <v>159</v>
      </c>
      <c r="C222" s="603" t="s">
        <v>456</v>
      </c>
      <c r="D222" s="603" t="s">
        <v>160</v>
      </c>
      <c r="E222" s="98">
        <v>1500</v>
      </c>
      <c r="F222" s="495">
        <v>8000</v>
      </c>
      <c r="G222" s="493">
        <v>8700</v>
      </c>
      <c r="H222" s="195">
        <v>1.6</v>
      </c>
      <c r="I222" s="98">
        <v>2400</v>
      </c>
      <c r="J222" s="495">
        <v>8000</v>
      </c>
      <c r="K222" s="482">
        <v>4000</v>
      </c>
      <c r="L222" s="482"/>
      <c r="M222" s="98">
        <f t="shared" si="33"/>
        <v>66.666666666666657</v>
      </c>
      <c r="N222" s="98">
        <f t="shared" si="34"/>
        <v>-50</v>
      </c>
      <c r="O222" s="98">
        <f t="shared" si="27"/>
        <v>1800</v>
      </c>
      <c r="P222" s="98">
        <f t="shared" si="30"/>
        <v>20</v>
      </c>
      <c r="Q222" s="98">
        <f t="shared" si="31"/>
        <v>-55.000000000000007</v>
      </c>
      <c r="R222" s="605" t="s">
        <v>3147</v>
      </c>
      <c r="T222">
        <f t="shared" si="35"/>
        <v>-25</v>
      </c>
      <c r="U222">
        <f t="shared" si="32"/>
        <v>2250</v>
      </c>
    </row>
    <row r="223" spans="1:22" ht="37.5" x14ac:dyDescent="0.25">
      <c r="A223" s="884"/>
      <c r="B223" s="884"/>
      <c r="C223" s="603" t="s">
        <v>160</v>
      </c>
      <c r="D223" s="603" t="s">
        <v>22</v>
      </c>
      <c r="E223" s="98"/>
      <c r="F223" s="495"/>
      <c r="G223" s="493"/>
      <c r="H223" s="195"/>
      <c r="I223" s="98"/>
      <c r="J223" s="495"/>
      <c r="K223" s="482"/>
      <c r="L223" s="482"/>
      <c r="M223" s="98"/>
      <c r="N223" s="98"/>
      <c r="O223" s="98"/>
      <c r="P223" s="98"/>
      <c r="Q223" s="98"/>
      <c r="R223" s="605"/>
      <c r="U223">
        <f t="shared" si="32"/>
        <v>0</v>
      </c>
    </row>
    <row r="224" spans="1:22" ht="37.5" x14ac:dyDescent="0.25">
      <c r="A224" s="884"/>
      <c r="B224" s="884"/>
      <c r="C224" s="603"/>
      <c r="D224" s="605" t="s">
        <v>39</v>
      </c>
      <c r="E224" s="98">
        <v>1300</v>
      </c>
      <c r="F224" s="495">
        <v>4500</v>
      </c>
      <c r="G224" s="493">
        <v>6500</v>
      </c>
      <c r="H224" s="195">
        <v>1.6</v>
      </c>
      <c r="I224" s="98">
        <v>2080</v>
      </c>
      <c r="J224" s="495">
        <v>4500</v>
      </c>
      <c r="K224" s="482">
        <v>3500</v>
      </c>
      <c r="L224" s="482"/>
      <c r="M224" s="98">
        <f t="shared" si="33"/>
        <v>68.269230769230774</v>
      </c>
      <c r="N224" s="98"/>
      <c r="O224" s="98">
        <f t="shared" si="27"/>
        <v>1560</v>
      </c>
      <c r="P224" s="98">
        <f t="shared" si="30"/>
        <v>20</v>
      </c>
      <c r="Q224" s="98">
        <f t="shared" si="31"/>
        <v>-55.428571428571431</v>
      </c>
      <c r="R224" s="605" t="s">
        <v>3147</v>
      </c>
      <c r="T224">
        <f t="shared" si="35"/>
        <v>-25</v>
      </c>
      <c r="U224">
        <f t="shared" si="32"/>
        <v>1950</v>
      </c>
    </row>
    <row r="225" spans="1:22" ht="37.5" x14ac:dyDescent="0.25">
      <c r="A225" s="885"/>
      <c r="B225" s="885"/>
      <c r="C225" s="603"/>
      <c r="D225" s="605" t="s">
        <v>40</v>
      </c>
      <c r="E225" s="98"/>
      <c r="F225" s="495">
        <v>4500</v>
      </c>
      <c r="G225" s="493">
        <v>6500</v>
      </c>
      <c r="H225" s="195">
        <v>1.6</v>
      </c>
      <c r="I225" s="98">
        <v>2080</v>
      </c>
      <c r="J225" s="495">
        <v>4500</v>
      </c>
      <c r="K225" s="482">
        <v>3400</v>
      </c>
      <c r="L225" s="482"/>
      <c r="M225" s="98">
        <f t="shared" si="33"/>
        <v>63.46153846153846</v>
      </c>
      <c r="N225" s="98"/>
      <c r="O225" s="231">
        <v>1300</v>
      </c>
      <c r="P225" s="98"/>
      <c r="Q225" s="98">
        <f t="shared" si="31"/>
        <v>-61.764705882352942</v>
      </c>
      <c r="R225" s="605" t="s">
        <v>3147</v>
      </c>
      <c r="T225">
        <f t="shared" si="35"/>
        <v>-37.5</v>
      </c>
      <c r="U225">
        <f t="shared" si="32"/>
        <v>0</v>
      </c>
    </row>
    <row r="226" spans="1:22" ht="93.75" x14ac:dyDescent="0.25">
      <c r="A226" s="606">
        <v>18</v>
      </c>
      <c r="B226" s="605" t="s">
        <v>434</v>
      </c>
      <c r="C226" s="603" t="s">
        <v>159</v>
      </c>
      <c r="D226" s="603" t="s">
        <v>33</v>
      </c>
      <c r="E226" s="98">
        <v>1200</v>
      </c>
      <c r="F226" s="495">
        <v>2500</v>
      </c>
      <c r="G226" s="493">
        <v>2500</v>
      </c>
      <c r="H226" s="195">
        <v>2.1</v>
      </c>
      <c r="I226" s="98">
        <v>2520</v>
      </c>
      <c r="J226" s="495">
        <v>2500</v>
      </c>
      <c r="K226" s="482">
        <v>3000</v>
      </c>
      <c r="L226" s="482"/>
      <c r="M226" s="98">
        <f t="shared" si="33"/>
        <v>19.047619047619047</v>
      </c>
      <c r="N226" s="98">
        <f t="shared" si="34"/>
        <v>20</v>
      </c>
      <c r="O226" s="98">
        <f t="shared" si="27"/>
        <v>1440</v>
      </c>
      <c r="P226" s="98">
        <f t="shared" si="30"/>
        <v>20</v>
      </c>
      <c r="Q226" s="98">
        <f t="shared" si="31"/>
        <v>-52</v>
      </c>
      <c r="R226" s="605" t="s">
        <v>3147</v>
      </c>
      <c r="T226">
        <f t="shared" si="35"/>
        <v>-42.857142857142854</v>
      </c>
      <c r="U226">
        <f t="shared" si="32"/>
        <v>1800</v>
      </c>
    </row>
    <row r="227" spans="1:22" ht="112.5" x14ac:dyDescent="0.25">
      <c r="A227" s="606">
        <v>19</v>
      </c>
      <c r="B227" s="605" t="s">
        <v>333</v>
      </c>
      <c r="C227" s="603" t="s">
        <v>415</v>
      </c>
      <c r="D227" s="603" t="s">
        <v>444</v>
      </c>
      <c r="E227" s="104">
        <v>620</v>
      </c>
      <c r="F227" s="495">
        <v>1600</v>
      </c>
      <c r="G227" s="493">
        <v>1600</v>
      </c>
      <c r="H227" s="195">
        <v>2</v>
      </c>
      <c r="I227" s="98">
        <v>1240</v>
      </c>
      <c r="J227" s="495">
        <v>1600</v>
      </c>
      <c r="K227" s="482">
        <v>1600</v>
      </c>
      <c r="L227" s="482"/>
      <c r="M227" s="98">
        <f t="shared" si="33"/>
        <v>29.032258064516132</v>
      </c>
      <c r="N227" s="98">
        <f t="shared" si="34"/>
        <v>0</v>
      </c>
      <c r="O227" s="98">
        <f t="shared" si="27"/>
        <v>744</v>
      </c>
      <c r="P227" s="98">
        <f t="shared" si="30"/>
        <v>20</v>
      </c>
      <c r="Q227" s="98">
        <f t="shared" si="31"/>
        <v>-53.5</v>
      </c>
      <c r="R227" s="605" t="s">
        <v>3147</v>
      </c>
      <c r="T227">
        <f t="shared" si="35"/>
        <v>-40</v>
      </c>
      <c r="U227">
        <f t="shared" si="32"/>
        <v>930</v>
      </c>
    </row>
    <row r="228" spans="1:22" ht="37.5" x14ac:dyDescent="0.25">
      <c r="A228" s="606">
        <v>20</v>
      </c>
      <c r="B228" s="605" t="s">
        <v>366</v>
      </c>
      <c r="C228" s="603" t="s">
        <v>425</v>
      </c>
      <c r="D228" s="603" t="s">
        <v>406</v>
      </c>
      <c r="E228" s="104">
        <v>630</v>
      </c>
      <c r="F228" s="495">
        <v>6700</v>
      </c>
      <c r="G228" s="493">
        <v>7500</v>
      </c>
      <c r="H228" s="195">
        <v>2</v>
      </c>
      <c r="I228" s="98">
        <v>1260</v>
      </c>
      <c r="J228" s="495">
        <v>6700</v>
      </c>
      <c r="K228" s="482">
        <v>2000</v>
      </c>
      <c r="L228" s="482"/>
      <c r="M228" s="98">
        <f t="shared" si="33"/>
        <v>58.730158730158735</v>
      </c>
      <c r="N228" s="98">
        <f t="shared" si="34"/>
        <v>-70.149253731343293</v>
      </c>
      <c r="O228" s="98">
        <f t="shared" si="27"/>
        <v>756</v>
      </c>
      <c r="P228" s="98">
        <f t="shared" si="30"/>
        <v>20</v>
      </c>
      <c r="Q228" s="98">
        <f t="shared" si="31"/>
        <v>-62.2</v>
      </c>
      <c r="R228" s="605" t="s">
        <v>3147</v>
      </c>
      <c r="T228">
        <f t="shared" si="35"/>
        <v>-40</v>
      </c>
      <c r="U228">
        <f t="shared" si="32"/>
        <v>945</v>
      </c>
    </row>
    <row r="229" spans="1:22" ht="37.5" x14ac:dyDescent="0.25">
      <c r="A229" s="883">
        <v>21</v>
      </c>
      <c r="B229" s="883" t="s">
        <v>334</v>
      </c>
      <c r="C229" s="603" t="s">
        <v>133</v>
      </c>
      <c r="D229" s="603" t="s">
        <v>161</v>
      </c>
      <c r="E229" s="104"/>
      <c r="F229" s="495"/>
      <c r="G229" s="493"/>
      <c r="H229" s="195"/>
      <c r="I229" s="98"/>
      <c r="J229" s="98"/>
      <c r="K229" s="98"/>
      <c r="L229" s="98"/>
      <c r="M229" s="98"/>
      <c r="N229" s="98"/>
      <c r="O229" s="98"/>
      <c r="P229" s="98"/>
      <c r="Q229" s="98"/>
      <c r="R229" s="605"/>
      <c r="U229">
        <f t="shared" si="32"/>
        <v>0</v>
      </c>
    </row>
    <row r="230" spans="1:22" ht="37.5" x14ac:dyDescent="0.25">
      <c r="A230" s="884"/>
      <c r="B230" s="884"/>
      <c r="C230" s="603" t="s">
        <v>39</v>
      </c>
      <c r="D230" s="604"/>
      <c r="E230" s="98">
        <v>1800</v>
      </c>
      <c r="F230" s="495">
        <v>12000</v>
      </c>
      <c r="G230" s="493">
        <v>16000</v>
      </c>
      <c r="H230" s="195">
        <v>2.1</v>
      </c>
      <c r="I230" s="98">
        <v>3780</v>
      </c>
      <c r="J230" s="495">
        <v>12000</v>
      </c>
      <c r="K230" s="482">
        <v>8000</v>
      </c>
      <c r="L230" s="482"/>
      <c r="M230" s="98">
        <f t="shared" si="33"/>
        <v>111.64021164021165</v>
      </c>
      <c r="N230" s="98">
        <f t="shared" si="34"/>
        <v>-33.333333333333329</v>
      </c>
      <c r="O230" s="98">
        <f t="shared" si="27"/>
        <v>2160</v>
      </c>
      <c r="P230" s="98">
        <f t="shared" si="30"/>
        <v>20</v>
      </c>
      <c r="Q230" s="98">
        <f t="shared" si="31"/>
        <v>-73</v>
      </c>
      <c r="R230" s="605" t="s">
        <v>3147</v>
      </c>
      <c r="T230">
        <f t="shared" si="35"/>
        <v>-42.857142857142854</v>
      </c>
      <c r="U230">
        <f t="shared" si="32"/>
        <v>2700</v>
      </c>
    </row>
    <row r="231" spans="1:22" ht="37.5" x14ac:dyDescent="0.25">
      <c r="A231" s="884"/>
      <c r="B231" s="884"/>
      <c r="C231" s="603" t="s">
        <v>40</v>
      </c>
      <c r="D231" s="604"/>
      <c r="F231" s="495">
        <v>10000</v>
      </c>
      <c r="G231" s="493">
        <v>14000</v>
      </c>
      <c r="H231" s="195">
        <v>2.1</v>
      </c>
      <c r="I231" s="98">
        <v>3780</v>
      </c>
      <c r="J231" s="495">
        <v>10000</v>
      </c>
      <c r="K231" s="482">
        <v>7000</v>
      </c>
      <c r="L231" s="482"/>
      <c r="M231" s="98">
        <f t="shared" si="33"/>
        <v>85.18518518518519</v>
      </c>
      <c r="N231" s="98">
        <f t="shared" si="34"/>
        <v>-30</v>
      </c>
      <c r="O231" s="231">
        <v>1800</v>
      </c>
      <c r="P231" s="98"/>
      <c r="Q231" s="98">
        <f t="shared" si="31"/>
        <v>-74.285714285714292</v>
      </c>
      <c r="R231" s="605" t="s">
        <v>3147</v>
      </c>
      <c r="T231" t="e">
        <f>(#REF!-I231)/I231*100</f>
        <v>#REF!</v>
      </c>
      <c r="U231">
        <f>O231*1.5</f>
        <v>2700</v>
      </c>
    </row>
    <row r="232" spans="1:22" ht="37.5" x14ac:dyDescent="0.25">
      <c r="A232" s="884"/>
      <c r="B232" s="884"/>
      <c r="C232" s="603" t="s">
        <v>161</v>
      </c>
      <c r="D232" s="605" t="s">
        <v>162</v>
      </c>
      <c r="E232" s="98"/>
      <c r="F232" s="495"/>
      <c r="G232" s="493"/>
      <c r="H232" s="195"/>
      <c r="I232" s="98"/>
      <c r="J232" s="495"/>
      <c r="K232" s="482"/>
      <c r="L232" s="482"/>
      <c r="M232" s="98"/>
      <c r="N232" s="98"/>
      <c r="O232" s="98"/>
      <c r="P232" s="98"/>
      <c r="Q232" s="98"/>
      <c r="R232" s="605"/>
      <c r="U232">
        <f t="shared" si="32"/>
        <v>0</v>
      </c>
      <c r="V232">
        <v>30</v>
      </c>
    </row>
    <row r="233" spans="1:22" s="646" customFormat="1" ht="37.5" x14ac:dyDescent="0.25">
      <c r="A233" s="884"/>
      <c r="B233" s="884"/>
      <c r="C233" s="603"/>
      <c r="D233" s="605" t="s">
        <v>39</v>
      </c>
      <c r="E233" s="98">
        <v>2500</v>
      </c>
      <c r="F233" s="495">
        <v>14000</v>
      </c>
      <c r="G233" s="493">
        <v>18000</v>
      </c>
      <c r="H233" s="195">
        <v>2.4</v>
      </c>
      <c r="I233" s="98">
        <v>6000</v>
      </c>
      <c r="J233" s="495">
        <v>14000</v>
      </c>
      <c r="K233" s="482">
        <v>10000</v>
      </c>
      <c r="L233" s="482"/>
      <c r="M233" s="98">
        <f t="shared" si="33"/>
        <v>66.666666666666657</v>
      </c>
      <c r="N233" s="98"/>
      <c r="O233" s="649">
        <f>E233*1.3</f>
        <v>3250</v>
      </c>
      <c r="P233" s="98">
        <f t="shared" si="30"/>
        <v>30</v>
      </c>
      <c r="Q233" s="98">
        <f t="shared" si="31"/>
        <v>-67.5</v>
      </c>
      <c r="R233" s="605" t="s">
        <v>3147</v>
      </c>
      <c r="S233" s="648"/>
      <c r="T233" s="648">
        <f>E233*2</f>
        <v>5000</v>
      </c>
      <c r="U233" s="647">
        <f t="shared" si="32"/>
        <v>3750</v>
      </c>
      <c r="V233" s="648"/>
    </row>
    <row r="234" spans="1:22" ht="37.5" x14ac:dyDescent="0.25">
      <c r="A234" s="884"/>
      <c r="B234" s="884"/>
      <c r="C234" s="603"/>
      <c r="D234" s="605" t="s">
        <v>40</v>
      </c>
      <c r="E234" s="98"/>
      <c r="F234" s="495">
        <v>14000</v>
      </c>
      <c r="G234" s="493">
        <v>18000</v>
      </c>
      <c r="H234" s="195">
        <v>2.4</v>
      </c>
      <c r="I234" s="98">
        <v>6000</v>
      </c>
      <c r="J234" s="495">
        <v>14000</v>
      </c>
      <c r="K234" s="482">
        <v>9800</v>
      </c>
      <c r="L234" s="482"/>
      <c r="M234" s="98">
        <f t="shared" si="33"/>
        <v>63.333333333333329</v>
      </c>
      <c r="N234" s="98"/>
      <c r="O234" s="649">
        <f>O233-500</f>
        <v>2750</v>
      </c>
      <c r="P234" s="98"/>
      <c r="Q234" s="98">
        <f t="shared" si="31"/>
        <v>-71.938775510204081</v>
      </c>
      <c r="R234" s="605" t="s">
        <v>3147</v>
      </c>
      <c r="S234" s="647"/>
      <c r="T234" s="647">
        <f t="shared" si="35"/>
        <v>-54.166666666666664</v>
      </c>
      <c r="U234" s="647">
        <f t="shared" si="32"/>
        <v>0</v>
      </c>
      <c r="V234" s="647"/>
    </row>
    <row r="235" spans="1:22" s="646" customFormat="1" ht="37.5" x14ac:dyDescent="0.25">
      <c r="A235" s="884"/>
      <c r="B235" s="884"/>
      <c r="C235" s="603" t="s">
        <v>162</v>
      </c>
      <c r="D235" s="605" t="s">
        <v>880</v>
      </c>
      <c r="E235" s="98">
        <v>2730</v>
      </c>
      <c r="F235" s="495">
        <v>16000</v>
      </c>
      <c r="G235" s="251">
        <v>20000</v>
      </c>
      <c r="H235" s="195">
        <v>2.2000000000000002</v>
      </c>
      <c r="I235" s="98">
        <v>7040.0000000000009</v>
      </c>
      <c r="J235" s="495">
        <v>16000</v>
      </c>
      <c r="K235" s="482">
        <v>17000</v>
      </c>
      <c r="L235" s="482"/>
      <c r="M235" s="98">
        <f t="shared" si="33"/>
        <v>141.47727272727272</v>
      </c>
      <c r="N235" s="98">
        <f t="shared" si="34"/>
        <v>6.25</v>
      </c>
      <c r="O235" s="649">
        <f>E235*1.75</f>
        <v>4777.5</v>
      </c>
      <c r="P235" s="98">
        <f t="shared" si="30"/>
        <v>75</v>
      </c>
      <c r="Q235" s="98">
        <f t="shared" si="31"/>
        <v>-71.89705882352942</v>
      </c>
      <c r="R235" s="605" t="s">
        <v>3147</v>
      </c>
      <c r="S235" s="648"/>
      <c r="T235" s="648">
        <f>E235*2</f>
        <v>5460</v>
      </c>
      <c r="U235" s="647">
        <f t="shared" si="32"/>
        <v>4095</v>
      </c>
      <c r="V235" s="648">
        <v>75</v>
      </c>
    </row>
    <row r="236" spans="1:22" ht="18.75" x14ac:dyDescent="0.25">
      <c r="A236" s="884"/>
      <c r="B236" s="884"/>
      <c r="C236" s="605" t="s">
        <v>880</v>
      </c>
      <c r="D236" s="605" t="s">
        <v>141</v>
      </c>
      <c r="E236" s="98"/>
      <c r="F236" s="495"/>
      <c r="G236" s="251"/>
      <c r="H236" s="195"/>
      <c r="I236" s="98"/>
      <c r="J236" s="495"/>
      <c r="K236" s="482"/>
      <c r="L236" s="495"/>
      <c r="M236" s="98"/>
      <c r="N236" s="98"/>
      <c r="O236" s="649">
        <f t="shared" ref="O236" si="39">E236*1.5</f>
        <v>0</v>
      </c>
      <c r="P236" s="98"/>
      <c r="Q236" s="98"/>
      <c r="R236" s="605"/>
      <c r="U236">
        <f t="shared" si="32"/>
        <v>0</v>
      </c>
      <c r="V236">
        <v>85</v>
      </c>
    </row>
    <row r="237" spans="1:22" s="646" customFormat="1" ht="37.5" x14ac:dyDescent="0.25">
      <c r="A237" s="884"/>
      <c r="B237" s="884"/>
      <c r="C237" s="603"/>
      <c r="D237" s="605" t="s">
        <v>39</v>
      </c>
      <c r="E237" s="98">
        <v>2730</v>
      </c>
      <c r="F237" s="495">
        <v>16000</v>
      </c>
      <c r="G237" s="251">
        <v>20000</v>
      </c>
      <c r="H237" s="195">
        <v>2.2000000000000002</v>
      </c>
      <c r="I237" s="98">
        <v>7040.0000000000009</v>
      </c>
      <c r="J237" s="495">
        <v>16000</v>
      </c>
      <c r="K237" s="495">
        <v>20000</v>
      </c>
      <c r="L237" s="482"/>
      <c r="M237" s="98">
        <f t="shared" si="33"/>
        <v>184.09090909090907</v>
      </c>
      <c r="N237" s="98"/>
      <c r="O237" s="649">
        <f>E237*1.85</f>
        <v>5050.5</v>
      </c>
      <c r="P237" s="98">
        <f t="shared" si="30"/>
        <v>85</v>
      </c>
      <c r="Q237" s="98">
        <f t="shared" si="31"/>
        <v>-74.747500000000002</v>
      </c>
      <c r="R237" s="605" t="s">
        <v>3147</v>
      </c>
      <c r="S237" s="648"/>
      <c r="T237" s="648">
        <f t="shared" ref="T237:T240" si="40">E237*2</f>
        <v>5460</v>
      </c>
      <c r="U237" s="647">
        <f t="shared" si="32"/>
        <v>4095</v>
      </c>
      <c r="V237" s="648"/>
    </row>
    <row r="238" spans="1:22" s="646" customFormat="1" ht="37.5" x14ac:dyDescent="0.25">
      <c r="A238" s="884"/>
      <c r="B238" s="885"/>
      <c r="C238" s="603"/>
      <c r="D238" s="605" t="s">
        <v>40</v>
      </c>
      <c r="E238" s="98"/>
      <c r="F238" s="495">
        <v>16000</v>
      </c>
      <c r="G238" s="251">
        <v>20000</v>
      </c>
      <c r="H238" s="195">
        <v>2.2000000000000002</v>
      </c>
      <c r="I238" s="98">
        <v>7040.0000000000009</v>
      </c>
      <c r="J238" s="495">
        <v>16000</v>
      </c>
      <c r="K238" s="482">
        <v>19800</v>
      </c>
      <c r="L238" s="482"/>
      <c r="M238" s="98">
        <f t="shared" si="33"/>
        <v>181.24999999999997</v>
      </c>
      <c r="N238" s="98"/>
      <c r="O238" s="649">
        <f>O237-500</f>
        <v>4550.5</v>
      </c>
      <c r="P238" s="98"/>
      <c r="Q238" s="98">
        <f t="shared" si="31"/>
        <v>-77.017676767676761</v>
      </c>
      <c r="R238" s="605" t="s">
        <v>3147</v>
      </c>
      <c r="S238" s="648"/>
      <c r="T238" s="648">
        <f t="shared" si="40"/>
        <v>0</v>
      </c>
      <c r="U238" s="647">
        <f t="shared" si="32"/>
        <v>0</v>
      </c>
      <c r="V238" s="648"/>
    </row>
    <row r="239" spans="1:22" s="646" customFormat="1" ht="56.25" x14ac:dyDescent="0.25">
      <c r="A239" s="884"/>
      <c r="B239" s="883" t="s">
        <v>156</v>
      </c>
      <c r="C239" s="603" t="s">
        <v>450</v>
      </c>
      <c r="D239" s="605" t="s">
        <v>155</v>
      </c>
      <c r="E239" s="98">
        <v>2900</v>
      </c>
      <c r="F239" s="495">
        <v>20000</v>
      </c>
      <c r="G239" s="493">
        <v>35000</v>
      </c>
      <c r="H239" s="195">
        <v>3.2</v>
      </c>
      <c r="I239" s="98">
        <v>9280</v>
      </c>
      <c r="J239" s="495">
        <v>20000</v>
      </c>
      <c r="K239" s="482">
        <v>10000</v>
      </c>
      <c r="L239" s="482"/>
      <c r="M239" s="98">
        <f t="shared" si="33"/>
        <v>7.7586206896551726</v>
      </c>
      <c r="N239" s="98">
        <f t="shared" si="34"/>
        <v>-50</v>
      </c>
      <c r="O239" s="649">
        <f>E239*1.5</f>
        <v>4350</v>
      </c>
      <c r="P239" s="98">
        <f t="shared" si="30"/>
        <v>50</v>
      </c>
      <c r="Q239" s="98">
        <f t="shared" si="31"/>
        <v>-56.499999999999993</v>
      </c>
      <c r="R239" s="605" t="s">
        <v>3147</v>
      </c>
      <c r="S239" s="648"/>
      <c r="T239" s="648">
        <f t="shared" si="40"/>
        <v>5800</v>
      </c>
      <c r="U239" s="647">
        <f t="shared" si="32"/>
        <v>4350</v>
      </c>
      <c r="V239" s="648">
        <v>50</v>
      </c>
    </row>
    <row r="240" spans="1:22" s="646" customFormat="1" ht="56.25" x14ac:dyDescent="0.25">
      <c r="A240" s="884"/>
      <c r="B240" s="884"/>
      <c r="C240" s="603" t="s">
        <v>155</v>
      </c>
      <c r="D240" s="605" t="s">
        <v>163</v>
      </c>
      <c r="E240" s="98">
        <v>3500</v>
      </c>
      <c r="F240" s="495">
        <v>20000</v>
      </c>
      <c r="G240" s="251">
        <v>33000</v>
      </c>
      <c r="H240" s="195">
        <v>2.7</v>
      </c>
      <c r="I240" s="98">
        <v>11340</v>
      </c>
      <c r="J240" s="495">
        <v>20000</v>
      </c>
      <c r="K240" s="482">
        <v>25000</v>
      </c>
      <c r="L240" s="482"/>
      <c r="M240" s="98">
        <f t="shared" si="33"/>
        <v>120.45855379188713</v>
      </c>
      <c r="N240" s="98">
        <f t="shared" si="34"/>
        <v>25</v>
      </c>
      <c r="O240" s="649">
        <f>E240*1.85</f>
        <v>6475</v>
      </c>
      <c r="P240" s="98">
        <f t="shared" si="30"/>
        <v>85</v>
      </c>
      <c r="Q240" s="98">
        <f t="shared" si="31"/>
        <v>-74.099999999999994</v>
      </c>
      <c r="R240" s="605" t="s">
        <v>3147</v>
      </c>
      <c r="S240" s="648"/>
      <c r="T240" s="648">
        <f t="shared" si="40"/>
        <v>7000</v>
      </c>
      <c r="U240" s="647">
        <f t="shared" si="32"/>
        <v>5250</v>
      </c>
      <c r="V240" s="648">
        <v>85</v>
      </c>
    </row>
    <row r="241" spans="1:22" ht="56.25" x14ac:dyDescent="0.25">
      <c r="A241" s="884"/>
      <c r="B241" s="884"/>
      <c r="C241" s="603" t="s">
        <v>163</v>
      </c>
      <c r="D241" s="605" t="s">
        <v>18</v>
      </c>
      <c r="E241" s="98"/>
      <c r="F241" s="495"/>
      <c r="G241" s="251"/>
      <c r="H241" s="195"/>
      <c r="I241" s="98"/>
      <c r="J241" s="495"/>
      <c r="K241" s="482"/>
      <c r="L241" s="482"/>
      <c r="M241" s="98"/>
      <c r="N241" s="98"/>
      <c r="O241" s="649">
        <f t="shared" ref="O241:O242" si="41">E241*1.5</f>
        <v>0</v>
      </c>
      <c r="P241" s="98"/>
      <c r="Q241" s="98"/>
      <c r="R241" s="605"/>
      <c r="U241">
        <f t="shared" si="32"/>
        <v>0</v>
      </c>
      <c r="V241" s="646">
        <v>50</v>
      </c>
    </row>
    <row r="242" spans="1:22" s="646" customFormat="1" ht="37.5" x14ac:dyDescent="0.25">
      <c r="A242" s="884"/>
      <c r="B242" s="884"/>
      <c r="C242" s="603"/>
      <c r="D242" s="605" t="s">
        <v>39</v>
      </c>
      <c r="E242" s="98">
        <v>4500</v>
      </c>
      <c r="F242" s="495">
        <v>30000</v>
      </c>
      <c r="G242" s="251">
        <v>40000</v>
      </c>
      <c r="H242" s="195">
        <v>2.7</v>
      </c>
      <c r="I242" s="98">
        <v>11340</v>
      </c>
      <c r="J242" s="495">
        <v>30000</v>
      </c>
      <c r="K242" s="482">
        <v>20000</v>
      </c>
      <c r="L242" s="482"/>
      <c r="M242" s="98">
        <f t="shared" si="33"/>
        <v>76.366843033509696</v>
      </c>
      <c r="N242" s="98"/>
      <c r="O242" s="649">
        <f t="shared" si="41"/>
        <v>6750</v>
      </c>
      <c r="P242" s="98">
        <f t="shared" si="30"/>
        <v>50</v>
      </c>
      <c r="Q242" s="98">
        <f t="shared" si="31"/>
        <v>-66.25</v>
      </c>
      <c r="R242" s="605" t="s">
        <v>3147</v>
      </c>
      <c r="S242" s="648"/>
      <c r="T242" s="648">
        <f t="shared" ref="T242:T243" si="42">E242*2</f>
        <v>9000</v>
      </c>
      <c r="U242" s="647">
        <f t="shared" si="32"/>
        <v>6750</v>
      </c>
      <c r="V242" s="648"/>
    </row>
    <row r="243" spans="1:22" s="646" customFormat="1" ht="37.5" x14ac:dyDescent="0.25">
      <c r="A243" s="885"/>
      <c r="B243" s="885"/>
      <c r="C243" s="603"/>
      <c r="D243" s="605" t="s">
        <v>40</v>
      </c>
      <c r="E243" s="98"/>
      <c r="F243" s="495">
        <v>30000</v>
      </c>
      <c r="G243" s="251">
        <v>40000</v>
      </c>
      <c r="H243" s="195">
        <v>2.7</v>
      </c>
      <c r="I243" s="98">
        <v>11340</v>
      </c>
      <c r="J243" s="495">
        <v>30000</v>
      </c>
      <c r="K243" s="482">
        <v>19700</v>
      </c>
      <c r="L243" s="482"/>
      <c r="M243" s="98">
        <f t="shared" si="33"/>
        <v>73.72134038800705</v>
      </c>
      <c r="N243" s="98"/>
      <c r="O243" s="649">
        <f>O242-500</f>
        <v>6250</v>
      </c>
      <c r="P243" s="98"/>
      <c r="Q243" s="98">
        <f t="shared" si="31"/>
        <v>-68.274111675126903</v>
      </c>
      <c r="R243" s="605" t="s">
        <v>3147</v>
      </c>
      <c r="S243" s="648"/>
      <c r="T243" s="648">
        <f t="shared" si="42"/>
        <v>0</v>
      </c>
      <c r="U243" s="647">
        <f t="shared" si="32"/>
        <v>0</v>
      </c>
      <c r="V243" s="648"/>
    </row>
    <row r="244" spans="1:22" ht="37.5" x14ac:dyDescent="0.25">
      <c r="A244" s="606">
        <v>22</v>
      </c>
      <c r="B244" s="605" t="s">
        <v>222</v>
      </c>
      <c r="C244" s="603" t="s">
        <v>141</v>
      </c>
      <c r="D244" s="605" t="s">
        <v>137</v>
      </c>
      <c r="E244" s="98">
        <v>1100</v>
      </c>
      <c r="F244" s="495">
        <v>6700</v>
      </c>
      <c r="G244" s="493">
        <v>6500</v>
      </c>
      <c r="H244" s="195">
        <v>2.2999999999999998</v>
      </c>
      <c r="I244" s="98">
        <v>2530</v>
      </c>
      <c r="J244" s="495">
        <v>6700</v>
      </c>
      <c r="K244" s="482">
        <v>6000</v>
      </c>
      <c r="L244" s="482"/>
      <c r="M244" s="98">
        <f t="shared" si="33"/>
        <v>137.15415019762847</v>
      </c>
      <c r="N244" s="98">
        <f t="shared" si="34"/>
        <v>-10.44776119402985</v>
      </c>
      <c r="O244" s="98">
        <f t="shared" si="27"/>
        <v>1320</v>
      </c>
      <c r="P244" s="98">
        <f t="shared" si="30"/>
        <v>20</v>
      </c>
      <c r="Q244" s="98">
        <f t="shared" si="31"/>
        <v>-78</v>
      </c>
      <c r="R244" s="605" t="s">
        <v>3147</v>
      </c>
      <c r="T244">
        <f t="shared" si="35"/>
        <v>-47.826086956521742</v>
      </c>
      <c r="U244">
        <f t="shared" si="32"/>
        <v>1650</v>
      </c>
    </row>
    <row r="245" spans="1:22" ht="37.5" x14ac:dyDescent="0.25">
      <c r="A245" s="606">
        <v>23</v>
      </c>
      <c r="B245" s="886" t="s">
        <v>164</v>
      </c>
      <c r="C245" s="890"/>
      <c r="D245" s="604"/>
      <c r="E245" s="104">
        <v>720</v>
      </c>
      <c r="F245" s="495">
        <v>3500</v>
      </c>
      <c r="G245" s="493">
        <v>3500</v>
      </c>
      <c r="H245" s="195">
        <v>2.5</v>
      </c>
      <c r="I245" s="98">
        <v>1800</v>
      </c>
      <c r="J245" s="495">
        <v>3500</v>
      </c>
      <c r="K245" s="482">
        <v>2500</v>
      </c>
      <c r="L245" s="482"/>
      <c r="M245" s="98">
        <f t="shared" si="33"/>
        <v>38.888888888888893</v>
      </c>
      <c r="N245" s="98">
        <f t="shared" si="34"/>
        <v>-28.571428571428569</v>
      </c>
      <c r="O245" s="98">
        <f t="shared" si="27"/>
        <v>864</v>
      </c>
      <c r="P245" s="98">
        <f t="shared" si="30"/>
        <v>20</v>
      </c>
      <c r="Q245" s="98">
        <f t="shared" si="31"/>
        <v>-65.44</v>
      </c>
      <c r="R245" s="605" t="s">
        <v>3147</v>
      </c>
      <c r="T245">
        <f t="shared" si="35"/>
        <v>-52</v>
      </c>
      <c r="U245">
        <f t="shared" si="32"/>
        <v>1080</v>
      </c>
    </row>
    <row r="246" spans="1:22" ht="37.5" x14ac:dyDescent="0.25">
      <c r="A246" s="883">
        <v>24</v>
      </c>
      <c r="B246" s="880" t="s">
        <v>165</v>
      </c>
      <c r="C246" s="603" t="s">
        <v>335</v>
      </c>
      <c r="D246" s="603" t="s">
        <v>166</v>
      </c>
      <c r="E246" s="104">
        <v>560</v>
      </c>
      <c r="F246" s="495">
        <v>1700</v>
      </c>
      <c r="G246" s="493">
        <v>1500</v>
      </c>
      <c r="H246" s="195">
        <v>2.6</v>
      </c>
      <c r="I246" s="98">
        <v>1456</v>
      </c>
      <c r="J246" s="495">
        <v>1700</v>
      </c>
      <c r="K246" s="482">
        <v>1700</v>
      </c>
      <c r="L246" s="482"/>
      <c r="M246" s="98">
        <f t="shared" si="33"/>
        <v>16.758241758241756</v>
      </c>
      <c r="N246" s="98">
        <f t="shared" si="34"/>
        <v>0</v>
      </c>
      <c r="O246" s="98">
        <f t="shared" si="27"/>
        <v>672</v>
      </c>
      <c r="P246" s="98">
        <f t="shared" si="30"/>
        <v>20</v>
      </c>
      <c r="Q246" s="98">
        <f t="shared" si="31"/>
        <v>-60.470588235294123</v>
      </c>
      <c r="R246" s="605" t="s">
        <v>3147</v>
      </c>
      <c r="T246">
        <f t="shared" si="35"/>
        <v>-53.846153846153847</v>
      </c>
      <c r="U246">
        <f t="shared" si="32"/>
        <v>840</v>
      </c>
    </row>
    <row r="247" spans="1:22" ht="37.5" x14ac:dyDescent="0.25">
      <c r="A247" s="884"/>
      <c r="B247" s="881"/>
      <c r="C247" s="603" t="s">
        <v>335</v>
      </c>
      <c r="D247" s="603" t="s">
        <v>167</v>
      </c>
      <c r="E247" s="104">
        <v>570</v>
      </c>
      <c r="F247" s="495">
        <v>1700</v>
      </c>
      <c r="G247" s="493">
        <v>1500</v>
      </c>
      <c r="H247" s="195">
        <v>2.6</v>
      </c>
      <c r="I247" s="98">
        <v>1482</v>
      </c>
      <c r="J247" s="495">
        <v>1700</v>
      </c>
      <c r="K247" s="482">
        <v>1700</v>
      </c>
      <c r="L247" s="482"/>
      <c r="M247" s="98">
        <f t="shared" si="33"/>
        <v>14.709851551956815</v>
      </c>
      <c r="N247" s="98">
        <f t="shared" si="34"/>
        <v>0</v>
      </c>
      <c r="O247" s="98">
        <f t="shared" si="27"/>
        <v>684</v>
      </c>
      <c r="P247" s="98">
        <f t="shared" si="30"/>
        <v>20</v>
      </c>
      <c r="Q247" s="98">
        <f t="shared" si="31"/>
        <v>-59.764705882352942</v>
      </c>
      <c r="R247" s="605" t="s">
        <v>3147</v>
      </c>
      <c r="T247">
        <f t="shared" si="35"/>
        <v>-53.846153846153847</v>
      </c>
      <c r="U247">
        <f t="shared" si="32"/>
        <v>855</v>
      </c>
    </row>
    <row r="248" spans="1:22" ht="37.5" x14ac:dyDescent="0.25">
      <c r="A248" s="884"/>
      <c r="B248" s="881"/>
      <c r="C248" s="603" t="s">
        <v>407</v>
      </c>
      <c r="D248" s="603" t="s">
        <v>168</v>
      </c>
      <c r="E248" s="104">
        <v>510</v>
      </c>
      <c r="F248" s="495">
        <v>1600</v>
      </c>
      <c r="G248" s="493">
        <v>1400</v>
      </c>
      <c r="H248" s="195">
        <v>2.1</v>
      </c>
      <c r="I248" s="98">
        <v>1071</v>
      </c>
      <c r="J248" s="495">
        <v>1600</v>
      </c>
      <c r="K248" s="482">
        <v>1600</v>
      </c>
      <c r="L248" s="482"/>
      <c r="M248" s="98">
        <f t="shared" si="33"/>
        <v>49.39309056956116</v>
      </c>
      <c r="N248" s="98">
        <f t="shared" si="34"/>
        <v>0</v>
      </c>
      <c r="O248" s="98">
        <f t="shared" si="27"/>
        <v>612</v>
      </c>
      <c r="P248" s="98">
        <f t="shared" si="30"/>
        <v>20</v>
      </c>
      <c r="Q248" s="98">
        <f t="shared" si="31"/>
        <v>-61.750000000000007</v>
      </c>
      <c r="R248" s="605" t="s">
        <v>3147</v>
      </c>
      <c r="T248">
        <f t="shared" si="35"/>
        <v>-42.857142857142854</v>
      </c>
      <c r="U248">
        <f t="shared" si="32"/>
        <v>765</v>
      </c>
    </row>
    <row r="249" spans="1:22" ht="56.25" x14ac:dyDescent="0.25">
      <c r="A249" s="884"/>
      <c r="B249" s="881"/>
      <c r="C249" s="603" t="s">
        <v>336</v>
      </c>
      <c r="D249" s="603" t="s">
        <v>169</v>
      </c>
      <c r="E249" s="104">
        <v>550</v>
      </c>
      <c r="F249" s="495">
        <v>1700</v>
      </c>
      <c r="G249" s="493">
        <v>1500</v>
      </c>
      <c r="H249" s="195">
        <v>2.4</v>
      </c>
      <c r="I249" s="98">
        <v>1320</v>
      </c>
      <c r="J249" s="495">
        <v>1700</v>
      </c>
      <c r="K249" s="482">
        <v>1700</v>
      </c>
      <c r="L249" s="482"/>
      <c r="M249" s="98">
        <f t="shared" si="33"/>
        <v>28.787878787878789</v>
      </c>
      <c r="N249" s="98">
        <f t="shared" si="34"/>
        <v>0</v>
      </c>
      <c r="O249" s="98">
        <f t="shared" si="27"/>
        <v>660</v>
      </c>
      <c r="P249" s="98">
        <f t="shared" si="30"/>
        <v>20</v>
      </c>
      <c r="Q249" s="98">
        <f t="shared" si="31"/>
        <v>-61.176470588235297</v>
      </c>
      <c r="R249" s="605" t="s">
        <v>3147</v>
      </c>
      <c r="T249">
        <f t="shared" si="35"/>
        <v>-50</v>
      </c>
      <c r="U249">
        <f t="shared" si="32"/>
        <v>825</v>
      </c>
    </row>
    <row r="250" spans="1:22" ht="37.5" x14ac:dyDescent="0.25">
      <c r="A250" s="884"/>
      <c r="B250" s="881"/>
      <c r="C250" s="603" t="s">
        <v>170</v>
      </c>
      <c r="D250" s="603" t="s">
        <v>171</v>
      </c>
      <c r="E250" s="104">
        <v>550</v>
      </c>
      <c r="F250" s="495">
        <v>1600</v>
      </c>
      <c r="G250" s="493">
        <v>1400</v>
      </c>
      <c r="H250" s="195">
        <v>2.5</v>
      </c>
      <c r="I250" s="98">
        <v>1375</v>
      </c>
      <c r="J250" s="495">
        <v>1600</v>
      </c>
      <c r="K250" s="482">
        <v>1600</v>
      </c>
      <c r="L250" s="482"/>
      <c r="M250" s="98">
        <f t="shared" si="33"/>
        <v>16.363636363636363</v>
      </c>
      <c r="N250" s="98">
        <f t="shared" si="34"/>
        <v>0</v>
      </c>
      <c r="O250" s="98">
        <f t="shared" si="27"/>
        <v>660</v>
      </c>
      <c r="P250" s="98">
        <f t="shared" si="30"/>
        <v>20</v>
      </c>
      <c r="Q250" s="98">
        <f t="shared" si="31"/>
        <v>-58.75</v>
      </c>
      <c r="R250" s="605" t="s">
        <v>3147</v>
      </c>
      <c r="T250">
        <f t="shared" si="35"/>
        <v>-52</v>
      </c>
      <c r="U250">
        <f t="shared" si="32"/>
        <v>825</v>
      </c>
    </row>
    <row r="251" spans="1:22" ht="37.5" x14ac:dyDescent="0.25">
      <c r="A251" s="885"/>
      <c r="B251" s="882"/>
      <c r="C251" s="603" t="s">
        <v>172</v>
      </c>
      <c r="D251" s="603" t="s">
        <v>173</v>
      </c>
      <c r="E251" s="104">
        <v>540</v>
      </c>
      <c r="F251" s="495">
        <v>1600</v>
      </c>
      <c r="G251" s="493">
        <v>1400</v>
      </c>
      <c r="H251" s="195">
        <v>2.2999999999999998</v>
      </c>
      <c r="I251" s="98">
        <v>1242</v>
      </c>
      <c r="J251" s="495">
        <v>1600</v>
      </c>
      <c r="K251" s="482">
        <v>1600</v>
      </c>
      <c r="L251" s="482"/>
      <c r="M251" s="98">
        <f t="shared" si="33"/>
        <v>28.824476650563607</v>
      </c>
      <c r="N251" s="98">
        <f t="shared" si="34"/>
        <v>0</v>
      </c>
      <c r="O251" s="98">
        <f t="shared" si="27"/>
        <v>648</v>
      </c>
      <c r="P251" s="98">
        <f t="shared" si="30"/>
        <v>20</v>
      </c>
      <c r="Q251" s="98">
        <f t="shared" si="31"/>
        <v>-59.5</v>
      </c>
      <c r="R251" s="605" t="s">
        <v>3147</v>
      </c>
      <c r="T251">
        <f t="shared" si="35"/>
        <v>-47.826086956521742</v>
      </c>
      <c r="U251">
        <f t="shared" si="32"/>
        <v>810</v>
      </c>
    </row>
    <row r="252" spans="1:22" ht="18.75" x14ac:dyDescent="0.25">
      <c r="A252" s="606">
        <v>25</v>
      </c>
      <c r="B252" s="886" t="s">
        <v>45</v>
      </c>
      <c r="C252" s="890"/>
      <c r="D252" s="604"/>
      <c r="E252" s="104"/>
      <c r="F252" s="495"/>
      <c r="G252" s="493"/>
      <c r="H252" s="195"/>
      <c r="I252" s="98"/>
      <c r="J252" s="98"/>
      <c r="K252" s="98"/>
      <c r="L252" s="98"/>
      <c r="M252" s="98"/>
      <c r="N252" s="98"/>
      <c r="O252" s="98"/>
      <c r="P252" s="98"/>
      <c r="Q252" s="98"/>
      <c r="R252" s="605"/>
      <c r="U252">
        <f t="shared" si="32"/>
        <v>0</v>
      </c>
    </row>
    <row r="253" spans="1:22" ht="37.5" x14ac:dyDescent="0.25">
      <c r="A253" s="901" t="s">
        <v>174</v>
      </c>
      <c r="B253" s="880" t="s">
        <v>47</v>
      </c>
      <c r="C253" s="608" t="s">
        <v>175</v>
      </c>
      <c r="D253" s="605"/>
      <c r="E253" s="104">
        <v>560</v>
      </c>
      <c r="F253" s="495">
        <v>1700</v>
      </c>
      <c r="G253" s="493">
        <v>1700</v>
      </c>
      <c r="H253" s="195">
        <v>3</v>
      </c>
      <c r="I253" s="98">
        <v>1680</v>
      </c>
      <c r="J253" s="495">
        <v>1700</v>
      </c>
      <c r="K253" s="482">
        <v>1500</v>
      </c>
      <c r="L253" s="482"/>
      <c r="M253" s="98">
        <f t="shared" si="33"/>
        <v>-10.714285714285714</v>
      </c>
      <c r="N253" s="98">
        <f t="shared" si="34"/>
        <v>-11.76470588235294</v>
      </c>
      <c r="O253" s="98">
        <f>E253</f>
        <v>560</v>
      </c>
      <c r="P253" s="98">
        <f t="shared" si="30"/>
        <v>0</v>
      </c>
      <c r="Q253" s="98">
        <f t="shared" si="31"/>
        <v>-62.666666666666671</v>
      </c>
      <c r="R253" s="605" t="s">
        <v>3147</v>
      </c>
      <c r="T253">
        <f t="shared" si="35"/>
        <v>-66.666666666666657</v>
      </c>
      <c r="U253">
        <f t="shared" si="32"/>
        <v>840</v>
      </c>
    </row>
    <row r="254" spans="1:22" ht="37.5" x14ac:dyDescent="0.25">
      <c r="A254" s="901"/>
      <c r="B254" s="882"/>
      <c r="C254" s="886" t="s">
        <v>49</v>
      </c>
      <c r="D254" s="887"/>
      <c r="E254" s="104">
        <v>490</v>
      </c>
      <c r="F254" s="495">
        <v>1600</v>
      </c>
      <c r="G254" s="493">
        <v>1400</v>
      </c>
      <c r="H254" s="195">
        <v>2</v>
      </c>
      <c r="I254" s="98">
        <v>980</v>
      </c>
      <c r="J254" s="495">
        <v>1600</v>
      </c>
      <c r="K254" s="482">
        <v>1300</v>
      </c>
      <c r="L254" s="482"/>
      <c r="M254" s="98">
        <f t="shared" si="33"/>
        <v>32.653061224489797</v>
      </c>
      <c r="N254" s="98">
        <f t="shared" si="34"/>
        <v>-18.75</v>
      </c>
      <c r="O254" s="98">
        <f t="shared" ref="O254:O258" si="43">E254</f>
        <v>490</v>
      </c>
      <c r="P254" s="98">
        <f t="shared" si="30"/>
        <v>0</v>
      </c>
      <c r="Q254" s="98">
        <f t="shared" si="31"/>
        <v>-62.307692307692307</v>
      </c>
      <c r="R254" s="605" t="s">
        <v>3147</v>
      </c>
      <c r="T254">
        <f t="shared" si="35"/>
        <v>-50</v>
      </c>
      <c r="U254">
        <f t="shared" si="32"/>
        <v>735</v>
      </c>
    </row>
    <row r="255" spans="1:22" ht="37.5" x14ac:dyDescent="0.25">
      <c r="A255" s="883" t="s">
        <v>176</v>
      </c>
      <c r="B255" s="880" t="s">
        <v>320</v>
      </c>
      <c r="C255" s="603" t="s">
        <v>175</v>
      </c>
      <c r="D255" s="604"/>
      <c r="E255" s="104">
        <v>410</v>
      </c>
      <c r="F255" s="495">
        <v>1300</v>
      </c>
      <c r="G255" s="493">
        <v>1300</v>
      </c>
      <c r="H255" s="195">
        <v>2.6</v>
      </c>
      <c r="I255" s="98">
        <v>1066</v>
      </c>
      <c r="J255" s="495">
        <v>1300</v>
      </c>
      <c r="K255" s="482">
        <v>1300</v>
      </c>
      <c r="L255" s="482"/>
      <c r="M255" s="98">
        <f t="shared" si="33"/>
        <v>21.951219512195124</v>
      </c>
      <c r="N255" s="98">
        <f t="shared" si="34"/>
        <v>0</v>
      </c>
      <c r="O255" s="98">
        <f t="shared" si="43"/>
        <v>410</v>
      </c>
      <c r="P255" s="98">
        <f t="shared" si="30"/>
        <v>0</v>
      </c>
      <c r="Q255" s="98">
        <f t="shared" si="31"/>
        <v>-68.461538461538467</v>
      </c>
      <c r="R255" s="605" t="s">
        <v>3147</v>
      </c>
      <c r="T255">
        <f t="shared" si="35"/>
        <v>-61.53846153846154</v>
      </c>
      <c r="U255">
        <f t="shared" si="32"/>
        <v>615</v>
      </c>
    </row>
    <row r="256" spans="1:22" ht="37.5" x14ac:dyDescent="0.25">
      <c r="A256" s="885"/>
      <c r="B256" s="882"/>
      <c r="C256" s="886" t="s">
        <v>49</v>
      </c>
      <c r="D256" s="887"/>
      <c r="E256" s="104">
        <v>400</v>
      </c>
      <c r="F256" s="495">
        <v>1200</v>
      </c>
      <c r="G256" s="493">
        <v>1300</v>
      </c>
      <c r="H256" s="195">
        <v>2.6</v>
      </c>
      <c r="I256" s="98">
        <v>1040</v>
      </c>
      <c r="J256" s="495">
        <v>1200</v>
      </c>
      <c r="K256" s="482">
        <v>1200</v>
      </c>
      <c r="L256" s="482"/>
      <c r="M256" s="98">
        <f t="shared" si="33"/>
        <v>15.384615384615385</v>
      </c>
      <c r="N256" s="98">
        <f t="shared" si="34"/>
        <v>0</v>
      </c>
      <c r="O256" s="98">
        <f t="shared" si="43"/>
        <v>400</v>
      </c>
      <c r="P256" s="98">
        <f t="shared" si="30"/>
        <v>0</v>
      </c>
      <c r="Q256" s="98">
        <f t="shared" si="31"/>
        <v>-66.666666666666657</v>
      </c>
      <c r="R256" s="605" t="s">
        <v>3147</v>
      </c>
      <c r="T256">
        <f t="shared" si="35"/>
        <v>-61.53846153846154</v>
      </c>
      <c r="U256">
        <f t="shared" si="32"/>
        <v>600</v>
      </c>
    </row>
    <row r="257" spans="1:22" ht="37.5" x14ac:dyDescent="0.25">
      <c r="A257" s="884" t="s">
        <v>177</v>
      </c>
      <c r="B257" s="880" t="s">
        <v>53</v>
      </c>
      <c r="C257" s="603" t="s">
        <v>175</v>
      </c>
      <c r="D257" s="604"/>
      <c r="E257" s="104">
        <v>380</v>
      </c>
      <c r="F257" s="495">
        <v>1100</v>
      </c>
      <c r="G257" s="493">
        <v>1300</v>
      </c>
      <c r="H257" s="195">
        <v>2.4</v>
      </c>
      <c r="I257" s="98">
        <v>912</v>
      </c>
      <c r="J257" s="495">
        <v>1100</v>
      </c>
      <c r="K257" s="482">
        <v>1200</v>
      </c>
      <c r="L257" s="482"/>
      <c r="M257" s="98">
        <f t="shared" si="33"/>
        <v>31.578947368421051</v>
      </c>
      <c r="N257" s="98">
        <f t="shared" si="34"/>
        <v>9.0909090909090917</v>
      </c>
      <c r="O257" s="98">
        <f t="shared" si="43"/>
        <v>380</v>
      </c>
      <c r="P257" s="98">
        <f t="shared" si="30"/>
        <v>0</v>
      </c>
      <c r="Q257" s="98">
        <f t="shared" si="31"/>
        <v>-68.333333333333329</v>
      </c>
      <c r="R257" s="605" t="s">
        <v>3147</v>
      </c>
      <c r="T257">
        <f t="shared" si="35"/>
        <v>-58.333333333333336</v>
      </c>
      <c r="U257">
        <f t="shared" si="32"/>
        <v>570</v>
      </c>
    </row>
    <row r="258" spans="1:22" ht="37.5" x14ac:dyDescent="0.25">
      <c r="A258" s="885"/>
      <c r="B258" s="882"/>
      <c r="C258" s="886" t="s">
        <v>49</v>
      </c>
      <c r="D258" s="887"/>
      <c r="E258" s="104">
        <v>290</v>
      </c>
      <c r="F258" s="495">
        <v>1000</v>
      </c>
      <c r="G258" s="493">
        <v>1200</v>
      </c>
      <c r="H258" s="195">
        <v>2.1</v>
      </c>
      <c r="I258" s="98">
        <v>609</v>
      </c>
      <c r="J258" s="495">
        <v>1000</v>
      </c>
      <c r="K258" s="482">
        <v>1000</v>
      </c>
      <c r="L258" s="482"/>
      <c r="M258" s="98">
        <f t="shared" si="33"/>
        <v>64.203612479474543</v>
      </c>
      <c r="N258" s="98">
        <f t="shared" si="34"/>
        <v>0</v>
      </c>
      <c r="O258" s="98">
        <f t="shared" si="43"/>
        <v>290</v>
      </c>
      <c r="P258" s="98">
        <f t="shared" si="30"/>
        <v>0</v>
      </c>
      <c r="Q258" s="98">
        <f t="shared" si="31"/>
        <v>-71</v>
      </c>
      <c r="R258" s="605" t="s">
        <v>3147</v>
      </c>
      <c r="T258">
        <f t="shared" si="35"/>
        <v>-52.380952380952387</v>
      </c>
      <c r="U258">
        <f t="shared" si="32"/>
        <v>435</v>
      </c>
    </row>
    <row r="259" spans="1:22" ht="18.75" x14ac:dyDescent="0.25">
      <c r="A259" s="609" t="s">
        <v>869</v>
      </c>
      <c r="B259" s="926" t="s">
        <v>178</v>
      </c>
      <c r="C259" s="1102"/>
      <c r="D259" s="613"/>
      <c r="E259" s="100"/>
      <c r="F259" s="100"/>
      <c r="G259" s="496"/>
      <c r="H259" s="96"/>
      <c r="I259" s="96"/>
      <c r="J259" s="96"/>
      <c r="K259" s="96"/>
      <c r="L259" s="96"/>
      <c r="M259" s="98"/>
      <c r="N259" s="98"/>
      <c r="O259" s="98"/>
      <c r="P259" s="98"/>
      <c r="Q259" s="98"/>
      <c r="R259" s="605"/>
      <c r="U259">
        <f t="shared" si="32"/>
        <v>0</v>
      </c>
    </row>
    <row r="260" spans="1:22" s="646" customFormat="1" ht="37.5" x14ac:dyDescent="0.25">
      <c r="A260" s="883">
        <v>1</v>
      </c>
      <c r="B260" s="880" t="s">
        <v>18</v>
      </c>
      <c r="C260" s="603" t="s">
        <v>13</v>
      </c>
      <c r="D260" s="603" t="s">
        <v>179</v>
      </c>
      <c r="E260" s="98">
        <v>3900</v>
      </c>
      <c r="F260" s="497">
        <v>20000</v>
      </c>
      <c r="G260" s="493">
        <v>26000</v>
      </c>
      <c r="H260" s="195">
        <v>3</v>
      </c>
      <c r="I260" s="98">
        <v>11700</v>
      </c>
      <c r="J260" s="497">
        <v>20000</v>
      </c>
      <c r="K260" s="482">
        <v>12500</v>
      </c>
      <c r="L260" s="482"/>
      <c r="M260" s="98">
        <f t="shared" si="33"/>
        <v>6.8376068376068382</v>
      </c>
      <c r="N260" s="98">
        <f t="shared" si="34"/>
        <v>-37.5</v>
      </c>
      <c r="O260" s="649">
        <f>E260*1.5</f>
        <v>5850</v>
      </c>
      <c r="P260" s="98">
        <f t="shared" si="30"/>
        <v>50</v>
      </c>
      <c r="Q260" s="98">
        <f t="shared" si="31"/>
        <v>-53.2</v>
      </c>
      <c r="R260" s="605" t="s">
        <v>3147</v>
      </c>
      <c r="S260" s="648"/>
      <c r="T260" s="648">
        <f t="shared" ref="T260:T261" si="44">E260*2</f>
        <v>7800</v>
      </c>
      <c r="U260" s="647">
        <f t="shared" si="32"/>
        <v>5850</v>
      </c>
      <c r="V260" s="648">
        <v>50</v>
      </c>
    </row>
    <row r="261" spans="1:22" s="646" customFormat="1" ht="37.5" x14ac:dyDescent="0.25">
      <c r="A261" s="885"/>
      <c r="B261" s="882"/>
      <c r="C261" s="603" t="s">
        <v>179</v>
      </c>
      <c r="D261" s="603" t="s">
        <v>93</v>
      </c>
      <c r="E261" s="98">
        <v>3000</v>
      </c>
      <c r="F261" s="497">
        <v>18000</v>
      </c>
      <c r="G261" s="493">
        <v>20000</v>
      </c>
      <c r="H261" s="195">
        <v>3.6</v>
      </c>
      <c r="I261" s="98">
        <v>10800</v>
      </c>
      <c r="J261" s="497">
        <v>18000</v>
      </c>
      <c r="K261" s="482">
        <v>12500</v>
      </c>
      <c r="L261" s="482"/>
      <c r="M261" s="98">
        <f t="shared" si="33"/>
        <v>15.74074074074074</v>
      </c>
      <c r="N261" s="98">
        <f t="shared" si="34"/>
        <v>-30.555555555555557</v>
      </c>
      <c r="O261" s="649">
        <f>E261*1.5</f>
        <v>4500</v>
      </c>
      <c r="P261" s="98">
        <f t="shared" si="30"/>
        <v>50</v>
      </c>
      <c r="Q261" s="98">
        <f t="shared" si="31"/>
        <v>-64</v>
      </c>
      <c r="R261" s="605" t="s">
        <v>3147</v>
      </c>
      <c r="S261" s="648"/>
      <c r="T261" s="648">
        <f t="shared" si="44"/>
        <v>6000</v>
      </c>
      <c r="U261" s="647">
        <f t="shared" si="32"/>
        <v>4500</v>
      </c>
      <c r="V261" s="648">
        <v>50</v>
      </c>
    </row>
    <row r="262" spans="1:22" ht="75" x14ac:dyDescent="0.25">
      <c r="A262" s="606">
        <v>2</v>
      </c>
      <c r="B262" s="603" t="s">
        <v>94</v>
      </c>
      <c r="C262" s="603" t="s">
        <v>18</v>
      </c>
      <c r="D262" s="603" t="s">
        <v>254</v>
      </c>
      <c r="E262" s="98">
        <v>2340</v>
      </c>
      <c r="F262" s="497">
        <v>12000</v>
      </c>
      <c r="G262" s="493">
        <v>26000</v>
      </c>
      <c r="H262" s="195">
        <v>2.5</v>
      </c>
      <c r="I262" s="98">
        <v>6250</v>
      </c>
      <c r="J262" s="497">
        <v>12000</v>
      </c>
      <c r="K262" s="482">
        <v>6500</v>
      </c>
      <c r="L262" s="482"/>
      <c r="M262" s="98">
        <f t="shared" si="33"/>
        <v>4</v>
      </c>
      <c r="N262" s="98">
        <f t="shared" si="34"/>
        <v>-45.833333333333329</v>
      </c>
      <c r="O262" s="649">
        <f>E262*1.3</f>
        <v>3042</v>
      </c>
      <c r="P262" s="98">
        <f t="shared" si="30"/>
        <v>30</v>
      </c>
      <c r="Q262" s="98">
        <f t="shared" si="31"/>
        <v>-53.2</v>
      </c>
      <c r="R262" s="605" t="s">
        <v>3147</v>
      </c>
      <c r="T262">
        <f t="shared" si="35"/>
        <v>-51.327999999999996</v>
      </c>
      <c r="U262">
        <f t="shared" si="32"/>
        <v>3510</v>
      </c>
      <c r="V262">
        <v>30</v>
      </c>
    </row>
    <row r="263" spans="1:22" ht="37.5" x14ac:dyDescent="0.25">
      <c r="A263" s="883">
        <v>3</v>
      </c>
      <c r="B263" s="883" t="s">
        <v>180</v>
      </c>
      <c r="C263" s="603" t="s">
        <v>18</v>
      </c>
      <c r="D263" s="603" t="s">
        <v>27</v>
      </c>
      <c r="E263" s="98">
        <v>1200</v>
      </c>
      <c r="F263" s="497">
        <v>11600</v>
      </c>
      <c r="G263" s="493">
        <v>16500</v>
      </c>
      <c r="H263" s="195">
        <v>2.1</v>
      </c>
      <c r="I263" s="98">
        <v>3570</v>
      </c>
      <c r="J263" s="497">
        <v>11600</v>
      </c>
      <c r="K263" s="482">
        <v>4500</v>
      </c>
      <c r="L263" s="482"/>
      <c r="M263" s="98">
        <f t="shared" si="33"/>
        <v>26.05042016806723</v>
      </c>
      <c r="N263" s="98">
        <f t="shared" si="34"/>
        <v>-61.206896551724135</v>
      </c>
      <c r="O263" s="98">
        <f t="shared" ref="O263:O323" si="45">E263*1.2</f>
        <v>1440</v>
      </c>
      <c r="P263" s="98">
        <f t="shared" si="30"/>
        <v>20</v>
      </c>
      <c r="Q263" s="98">
        <f t="shared" si="31"/>
        <v>-68</v>
      </c>
      <c r="R263" s="605" t="s">
        <v>3147</v>
      </c>
      <c r="T263">
        <f t="shared" si="35"/>
        <v>-59.663865546218489</v>
      </c>
      <c r="U263">
        <f t="shared" si="32"/>
        <v>1800</v>
      </c>
    </row>
    <row r="264" spans="1:22" ht="18.75" x14ac:dyDescent="0.25">
      <c r="A264" s="884"/>
      <c r="B264" s="884"/>
      <c r="C264" s="603" t="s">
        <v>27</v>
      </c>
      <c r="D264" s="603" t="s">
        <v>181</v>
      </c>
      <c r="E264" s="98"/>
      <c r="F264" s="497"/>
      <c r="G264" s="493"/>
      <c r="H264" s="195"/>
      <c r="I264" s="98"/>
      <c r="J264" s="497"/>
      <c r="K264" s="482"/>
      <c r="L264" s="482"/>
      <c r="M264" s="98"/>
      <c r="N264" s="98"/>
      <c r="O264" s="98"/>
      <c r="P264" s="98"/>
      <c r="Q264" s="98"/>
      <c r="R264" s="605"/>
      <c r="U264">
        <f t="shared" si="32"/>
        <v>0</v>
      </c>
    </row>
    <row r="265" spans="1:22" ht="37.5" x14ac:dyDescent="0.25">
      <c r="A265" s="884"/>
      <c r="B265" s="884"/>
      <c r="C265" s="603"/>
      <c r="D265" s="605" t="s">
        <v>39</v>
      </c>
      <c r="E265" s="98">
        <v>1560</v>
      </c>
      <c r="F265" s="497">
        <v>7000</v>
      </c>
      <c r="G265" s="493">
        <v>6500</v>
      </c>
      <c r="H265" s="195">
        <v>1.9</v>
      </c>
      <c r="I265" s="98">
        <v>3230</v>
      </c>
      <c r="J265" s="497">
        <v>7000</v>
      </c>
      <c r="K265" s="482">
        <v>4000</v>
      </c>
      <c r="L265" s="482"/>
      <c r="M265" s="98">
        <f t="shared" si="33"/>
        <v>23.839009287925698</v>
      </c>
      <c r="N265" s="98"/>
      <c r="O265" s="98">
        <f t="shared" si="45"/>
        <v>1872</v>
      </c>
      <c r="P265" s="98">
        <f t="shared" si="30"/>
        <v>20</v>
      </c>
      <c r="Q265" s="98">
        <f t="shared" si="31"/>
        <v>-53.2</v>
      </c>
      <c r="R265" s="605" t="s">
        <v>3147</v>
      </c>
      <c r="T265">
        <f t="shared" si="35"/>
        <v>-42.043343653250773</v>
      </c>
      <c r="U265">
        <f t="shared" si="32"/>
        <v>2340</v>
      </c>
    </row>
    <row r="266" spans="1:22" ht="37.5" x14ac:dyDescent="0.25">
      <c r="A266" s="885"/>
      <c r="B266" s="885"/>
      <c r="C266" s="603"/>
      <c r="D266" s="605" t="s">
        <v>40</v>
      </c>
      <c r="E266" s="98"/>
      <c r="F266" s="497">
        <v>7000</v>
      </c>
      <c r="G266" s="493">
        <v>6500</v>
      </c>
      <c r="H266" s="195">
        <v>1.9</v>
      </c>
      <c r="I266" s="98">
        <v>3230</v>
      </c>
      <c r="J266" s="497">
        <v>7000</v>
      </c>
      <c r="K266" s="482">
        <v>3900</v>
      </c>
      <c r="L266" s="482"/>
      <c r="M266" s="98">
        <f t="shared" si="33"/>
        <v>20.743034055727556</v>
      </c>
      <c r="N266" s="98"/>
      <c r="O266" s="231">
        <v>1560</v>
      </c>
      <c r="P266" s="98"/>
      <c r="Q266" s="98">
        <f t="shared" ref="Q266:Q329" si="46">(O266-K266)/K266*100</f>
        <v>-60</v>
      </c>
      <c r="R266" s="605" t="s">
        <v>3147</v>
      </c>
      <c r="T266">
        <f t="shared" ref="T266:T329" si="47">(O266-I266)/I266*100</f>
        <v>-51.702786377708975</v>
      </c>
      <c r="U266">
        <f t="shared" ref="U266:U329" si="48">E266*1.5</f>
        <v>0</v>
      </c>
    </row>
    <row r="267" spans="1:22" ht="56.25" x14ac:dyDescent="0.25">
      <c r="A267" s="883">
        <v>4</v>
      </c>
      <c r="B267" s="883" t="s">
        <v>182</v>
      </c>
      <c r="C267" s="603" t="s">
        <v>337</v>
      </c>
      <c r="D267" s="603" t="s">
        <v>408</v>
      </c>
      <c r="E267" s="98"/>
      <c r="F267" s="497"/>
      <c r="G267" s="493"/>
      <c r="H267" s="195"/>
      <c r="I267" s="98"/>
      <c r="J267" s="497"/>
      <c r="K267" s="497"/>
      <c r="L267" s="497"/>
      <c r="M267" s="98"/>
      <c r="N267" s="98"/>
      <c r="O267" s="98"/>
      <c r="P267" s="98"/>
      <c r="Q267" s="98"/>
      <c r="R267" s="605"/>
      <c r="U267">
        <f t="shared" si="48"/>
        <v>0</v>
      </c>
    </row>
    <row r="268" spans="1:22" ht="37.5" x14ac:dyDescent="0.25">
      <c r="A268" s="884"/>
      <c r="B268" s="884"/>
      <c r="C268" s="603"/>
      <c r="D268" s="605" t="s">
        <v>39</v>
      </c>
      <c r="E268" s="98">
        <v>2200</v>
      </c>
      <c r="F268" s="497">
        <v>13000</v>
      </c>
      <c r="G268" s="493">
        <v>20000</v>
      </c>
      <c r="H268" s="195">
        <v>2.1</v>
      </c>
      <c r="I268" s="98">
        <v>5250</v>
      </c>
      <c r="J268" s="497">
        <v>13000</v>
      </c>
      <c r="K268" s="482">
        <v>6500</v>
      </c>
      <c r="L268" s="482"/>
      <c r="M268" s="98">
        <f t="shared" ref="M268:M331" si="49">(K268-I268)/I268*100</f>
        <v>23.809523809523807</v>
      </c>
      <c r="N268" s="98"/>
      <c r="O268" s="98">
        <f t="shared" si="45"/>
        <v>2640</v>
      </c>
      <c r="P268" s="98">
        <f t="shared" ref="P268:P329" si="50">(O268-E268)/E268*100</f>
        <v>20</v>
      </c>
      <c r="Q268" s="98">
        <f t="shared" si="46"/>
        <v>-59.38461538461538</v>
      </c>
      <c r="R268" s="605" t="s">
        <v>3147</v>
      </c>
      <c r="T268">
        <f t="shared" si="47"/>
        <v>-49.714285714285715</v>
      </c>
      <c r="U268">
        <f t="shared" si="48"/>
        <v>3300</v>
      </c>
    </row>
    <row r="269" spans="1:22" ht="37.5" x14ac:dyDescent="0.25">
      <c r="A269" s="885"/>
      <c r="B269" s="885"/>
      <c r="C269" s="603"/>
      <c r="D269" s="605" t="s">
        <v>40</v>
      </c>
      <c r="E269" s="98"/>
      <c r="F269" s="497">
        <v>13000</v>
      </c>
      <c r="G269" s="493">
        <v>20000</v>
      </c>
      <c r="H269" s="195">
        <v>2.1</v>
      </c>
      <c r="I269" s="98">
        <v>5250</v>
      </c>
      <c r="J269" s="497">
        <v>13000</v>
      </c>
      <c r="K269" s="482">
        <v>6400</v>
      </c>
      <c r="L269" s="482"/>
      <c r="M269" s="98">
        <f t="shared" si="49"/>
        <v>21.904761904761905</v>
      </c>
      <c r="N269" s="98"/>
      <c r="O269" s="231">
        <v>2200</v>
      </c>
      <c r="P269" s="98"/>
      <c r="Q269" s="98">
        <f t="shared" si="46"/>
        <v>-65.625</v>
      </c>
      <c r="R269" s="605" t="s">
        <v>3147</v>
      </c>
      <c r="T269">
        <f t="shared" si="47"/>
        <v>-58.095238095238102</v>
      </c>
      <c r="U269">
        <f t="shared" si="48"/>
        <v>0</v>
      </c>
    </row>
    <row r="270" spans="1:22" ht="37.5" x14ac:dyDescent="0.25">
      <c r="A270" s="883">
        <v>5</v>
      </c>
      <c r="B270" s="880" t="s">
        <v>183</v>
      </c>
      <c r="C270" s="603" t="s">
        <v>94</v>
      </c>
      <c r="D270" s="603" t="s">
        <v>338</v>
      </c>
      <c r="E270" s="98">
        <v>1040</v>
      </c>
      <c r="F270" s="497">
        <v>5000</v>
      </c>
      <c r="G270" s="493">
        <v>4500</v>
      </c>
      <c r="H270" s="195">
        <v>2.4</v>
      </c>
      <c r="I270" s="98">
        <v>2880</v>
      </c>
      <c r="J270" s="497">
        <v>5000</v>
      </c>
      <c r="K270" s="482">
        <v>3500</v>
      </c>
      <c r="L270" s="482"/>
      <c r="M270" s="98">
        <f t="shared" si="49"/>
        <v>21.527777777777779</v>
      </c>
      <c r="N270" s="98">
        <f t="shared" ref="N270:N331" si="51">(K270-J270)/J270*100</f>
        <v>-30</v>
      </c>
      <c r="O270" s="98">
        <f t="shared" si="45"/>
        <v>1248</v>
      </c>
      <c r="P270" s="98">
        <f t="shared" si="50"/>
        <v>20</v>
      </c>
      <c r="Q270" s="98">
        <f t="shared" si="46"/>
        <v>-64.342857142857142</v>
      </c>
      <c r="R270" s="605" t="s">
        <v>3147</v>
      </c>
      <c r="T270">
        <f t="shared" si="47"/>
        <v>-56.666666666666664</v>
      </c>
      <c r="U270">
        <f t="shared" si="48"/>
        <v>1560</v>
      </c>
    </row>
    <row r="271" spans="1:22" ht="37.5" x14ac:dyDescent="0.25">
      <c r="A271" s="885"/>
      <c r="B271" s="882"/>
      <c r="C271" s="603" t="s">
        <v>338</v>
      </c>
      <c r="D271" s="603" t="s">
        <v>409</v>
      </c>
      <c r="E271" s="104">
        <v>600</v>
      </c>
      <c r="F271" s="497">
        <v>2500</v>
      </c>
      <c r="G271" s="493">
        <v>2500</v>
      </c>
      <c r="H271" s="195">
        <v>1.5</v>
      </c>
      <c r="I271" s="98">
        <v>900</v>
      </c>
      <c r="J271" s="497">
        <v>2500</v>
      </c>
      <c r="K271" s="482">
        <v>1800</v>
      </c>
      <c r="L271" s="482"/>
      <c r="M271" s="98">
        <f t="shared" si="49"/>
        <v>100</v>
      </c>
      <c r="N271" s="98">
        <f t="shared" si="51"/>
        <v>-28.000000000000004</v>
      </c>
      <c r="O271" s="98">
        <f t="shared" si="45"/>
        <v>720</v>
      </c>
      <c r="P271" s="98">
        <f t="shared" si="50"/>
        <v>20</v>
      </c>
      <c r="Q271" s="98">
        <f t="shared" si="46"/>
        <v>-60</v>
      </c>
      <c r="R271" s="605" t="s">
        <v>3147</v>
      </c>
      <c r="T271">
        <f t="shared" si="47"/>
        <v>-20</v>
      </c>
      <c r="U271">
        <f t="shared" si="48"/>
        <v>900</v>
      </c>
    </row>
    <row r="272" spans="1:22" ht="56.25" x14ac:dyDescent="0.25">
      <c r="A272" s="883">
        <v>6</v>
      </c>
      <c r="B272" s="883" t="s">
        <v>185</v>
      </c>
      <c r="C272" s="603" t="s">
        <v>186</v>
      </c>
      <c r="D272" s="603" t="s">
        <v>339</v>
      </c>
      <c r="E272" s="98"/>
      <c r="F272" s="497"/>
      <c r="G272" s="493"/>
      <c r="H272" s="195"/>
      <c r="I272" s="98"/>
      <c r="J272" s="497"/>
      <c r="K272" s="482"/>
      <c r="L272" s="482"/>
      <c r="M272" s="98"/>
      <c r="N272" s="98"/>
      <c r="O272" s="98"/>
      <c r="P272" s="98"/>
      <c r="Q272" s="98"/>
      <c r="R272" s="605"/>
      <c r="U272">
        <f t="shared" si="48"/>
        <v>0</v>
      </c>
      <c r="V272">
        <v>30</v>
      </c>
    </row>
    <row r="273" spans="1:22" ht="37.5" x14ac:dyDescent="0.25">
      <c r="A273" s="884"/>
      <c r="B273" s="884"/>
      <c r="C273" s="603"/>
      <c r="D273" s="605" t="s">
        <v>39</v>
      </c>
      <c r="E273" s="98">
        <v>1040</v>
      </c>
      <c r="F273" s="497">
        <v>7500</v>
      </c>
      <c r="G273" s="493">
        <v>7000</v>
      </c>
      <c r="H273" s="195">
        <v>2</v>
      </c>
      <c r="I273" s="98">
        <v>3000</v>
      </c>
      <c r="J273" s="497">
        <v>7500</v>
      </c>
      <c r="K273" s="482">
        <v>5000</v>
      </c>
      <c r="L273" s="482"/>
      <c r="M273" s="98">
        <f t="shared" si="49"/>
        <v>66.666666666666657</v>
      </c>
      <c r="N273" s="98"/>
      <c r="O273" s="649">
        <f>E273*1.3</f>
        <v>1352</v>
      </c>
      <c r="P273" s="98">
        <f t="shared" si="50"/>
        <v>30</v>
      </c>
      <c r="Q273" s="98">
        <f t="shared" si="46"/>
        <v>-72.960000000000008</v>
      </c>
      <c r="R273" s="605" t="s">
        <v>3147</v>
      </c>
      <c r="T273">
        <f t="shared" si="47"/>
        <v>-54.933333333333337</v>
      </c>
      <c r="U273">
        <f t="shared" si="48"/>
        <v>1560</v>
      </c>
    </row>
    <row r="274" spans="1:22" ht="37.5" x14ac:dyDescent="0.25">
      <c r="A274" s="884"/>
      <c r="B274" s="884"/>
      <c r="C274" s="603"/>
      <c r="D274" s="605" t="s">
        <v>40</v>
      </c>
      <c r="E274" s="98"/>
      <c r="F274" s="497">
        <v>7500</v>
      </c>
      <c r="G274" s="493">
        <v>7000</v>
      </c>
      <c r="H274" s="195">
        <v>2</v>
      </c>
      <c r="I274" s="98">
        <v>3000</v>
      </c>
      <c r="J274" s="497">
        <v>7500</v>
      </c>
      <c r="K274" s="482">
        <v>4900</v>
      </c>
      <c r="L274" s="482"/>
      <c r="M274" s="98">
        <f t="shared" si="49"/>
        <v>63.333333333333329</v>
      </c>
      <c r="N274" s="98"/>
      <c r="O274" s="649">
        <v>1040</v>
      </c>
      <c r="P274" s="98"/>
      <c r="Q274" s="98">
        <f t="shared" si="46"/>
        <v>-78.775510204081627</v>
      </c>
      <c r="R274" s="605" t="s">
        <v>3147</v>
      </c>
      <c r="T274">
        <f t="shared" si="47"/>
        <v>-65.333333333333329</v>
      </c>
      <c r="U274">
        <f t="shared" si="48"/>
        <v>0</v>
      </c>
    </row>
    <row r="275" spans="1:22" ht="56.25" x14ac:dyDescent="0.25">
      <c r="A275" s="884"/>
      <c r="B275" s="884"/>
      <c r="C275" s="603" t="s">
        <v>339</v>
      </c>
      <c r="D275" s="603" t="s">
        <v>424</v>
      </c>
      <c r="E275" s="104"/>
      <c r="F275" s="497"/>
      <c r="G275" s="493"/>
      <c r="H275" s="195"/>
      <c r="I275" s="98"/>
      <c r="J275" s="497"/>
      <c r="K275" s="497"/>
      <c r="L275" s="497"/>
      <c r="M275" s="98"/>
      <c r="N275" s="98"/>
      <c r="O275" s="98"/>
      <c r="P275" s="98"/>
      <c r="Q275" s="98"/>
      <c r="R275" s="605"/>
      <c r="U275">
        <f t="shared" si="48"/>
        <v>0</v>
      </c>
    </row>
    <row r="276" spans="1:22" ht="37.5" x14ac:dyDescent="0.25">
      <c r="A276" s="884"/>
      <c r="B276" s="884"/>
      <c r="C276" s="603"/>
      <c r="D276" s="605" t="s">
        <v>39</v>
      </c>
      <c r="E276" s="104">
        <v>600</v>
      </c>
      <c r="F276" s="497">
        <v>6000</v>
      </c>
      <c r="G276" s="493">
        <v>6500</v>
      </c>
      <c r="H276" s="195">
        <v>1.5</v>
      </c>
      <c r="I276" s="98">
        <v>1500</v>
      </c>
      <c r="J276" s="497">
        <v>6000</v>
      </c>
      <c r="K276" s="482">
        <v>4000</v>
      </c>
      <c r="L276" s="482"/>
      <c r="M276" s="98">
        <f t="shared" si="49"/>
        <v>166.66666666666669</v>
      </c>
      <c r="N276" s="98"/>
      <c r="O276" s="98">
        <f t="shared" si="45"/>
        <v>720</v>
      </c>
      <c r="P276" s="98">
        <f t="shared" si="50"/>
        <v>20</v>
      </c>
      <c r="Q276" s="98">
        <f t="shared" si="46"/>
        <v>-82</v>
      </c>
      <c r="R276" s="605" t="s">
        <v>3147</v>
      </c>
      <c r="T276">
        <f t="shared" si="47"/>
        <v>-52</v>
      </c>
      <c r="U276">
        <f t="shared" si="48"/>
        <v>900</v>
      </c>
    </row>
    <row r="277" spans="1:22" ht="37.5" x14ac:dyDescent="0.25">
      <c r="A277" s="884"/>
      <c r="B277" s="884"/>
      <c r="C277" s="603"/>
      <c r="D277" s="605" t="s">
        <v>40</v>
      </c>
      <c r="E277" s="104"/>
      <c r="F277" s="497">
        <v>6000</v>
      </c>
      <c r="G277" s="493">
        <v>6500</v>
      </c>
      <c r="H277" s="195">
        <v>1.5</v>
      </c>
      <c r="I277" s="98">
        <v>1500</v>
      </c>
      <c r="J277" s="497">
        <v>6000</v>
      </c>
      <c r="K277" s="482">
        <v>3900</v>
      </c>
      <c r="L277" s="482"/>
      <c r="M277" s="98">
        <f t="shared" si="49"/>
        <v>160</v>
      </c>
      <c r="N277" s="98"/>
      <c r="O277" s="231">
        <v>600</v>
      </c>
      <c r="P277" s="98"/>
      <c r="Q277" s="98">
        <f t="shared" si="46"/>
        <v>-84.615384615384613</v>
      </c>
      <c r="R277" s="605" t="s">
        <v>3147</v>
      </c>
      <c r="T277">
        <f t="shared" si="47"/>
        <v>-60</v>
      </c>
      <c r="U277">
        <f t="shared" si="48"/>
        <v>0</v>
      </c>
    </row>
    <row r="278" spans="1:22" ht="56.25" x14ac:dyDescent="0.25">
      <c r="A278" s="884"/>
      <c r="B278" s="884"/>
      <c r="C278" s="603" t="s">
        <v>424</v>
      </c>
      <c r="D278" s="603" t="s">
        <v>341</v>
      </c>
      <c r="E278" s="104"/>
      <c r="F278" s="497"/>
      <c r="G278" s="493"/>
      <c r="H278" s="195"/>
      <c r="I278" s="98"/>
      <c r="J278" s="497"/>
      <c r="K278" s="482"/>
      <c r="L278" s="482"/>
      <c r="M278" s="98"/>
      <c r="N278" s="98"/>
      <c r="O278" s="98"/>
      <c r="P278" s="98"/>
      <c r="Q278" s="98"/>
      <c r="R278" s="605"/>
      <c r="U278">
        <f t="shared" si="48"/>
        <v>0</v>
      </c>
    </row>
    <row r="279" spans="1:22" ht="37.5" x14ac:dyDescent="0.25">
      <c r="A279" s="884"/>
      <c r="B279" s="884"/>
      <c r="C279" s="603"/>
      <c r="D279" s="605" t="s">
        <v>39</v>
      </c>
      <c r="E279" s="104">
        <v>600</v>
      </c>
      <c r="F279" s="497">
        <v>5000</v>
      </c>
      <c r="G279" s="493">
        <v>5300</v>
      </c>
      <c r="H279" s="195">
        <v>1.5</v>
      </c>
      <c r="I279" s="98">
        <v>1500</v>
      </c>
      <c r="J279" s="497">
        <v>5000</v>
      </c>
      <c r="K279" s="482">
        <v>4000</v>
      </c>
      <c r="L279" s="482"/>
      <c r="M279" s="98">
        <f t="shared" si="49"/>
        <v>166.66666666666669</v>
      </c>
      <c r="N279" s="98"/>
      <c r="O279" s="98">
        <f t="shared" si="45"/>
        <v>720</v>
      </c>
      <c r="P279" s="98">
        <f t="shared" si="50"/>
        <v>20</v>
      </c>
      <c r="Q279" s="98">
        <f t="shared" si="46"/>
        <v>-82</v>
      </c>
      <c r="R279" s="605" t="s">
        <v>3147</v>
      </c>
      <c r="T279">
        <f t="shared" si="47"/>
        <v>-52</v>
      </c>
      <c r="U279">
        <f t="shared" si="48"/>
        <v>900</v>
      </c>
    </row>
    <row r="280" spans="1:22" ht="37.5" x14ac:dyDescent="0.25">
      <c r="A280" s="885"/>
      <c r="B280" s="885"/>
      <c r="C280" s="603"/>
      <c r="D280" s="605" t="s">
        <v>40</v>
      </c>
      <c r="E280" s="104"/>
      <c r="F280" s="497">
        <v>5000</v>
      </c>
      <c r="G280" s="493">
        <v>5300</v>
      </c>
      <c r="H280" s="195">
        <v>1.5</v>
      </c>
      <c r="I280" s="98">
        <v>1500</v>
      </c>
      <c r="J280" s="497">
        <v>5000</v>
      </c>
      <c r="K280" s="482">
        <v>3900</v>
      </c>
      <c r="L280" s="482"/>
      <c r="M280" s="98">
        <f t="shared" si="49"/>
        <v>160</v>
      </c>
      <c r="N280" s="98"/>
      <c r="O280" s="231">
        <v>600</v>
      </c>
      <c r="P280" s="98"/>
      <c r="Q280" s="98">
        <f t="shared" si="46"/>
        <v>-84.615384615384613</v>
      </c>
      <c r="R280" s="605" t="s">
        <v>3147</v>
      </c>
      <c r="T280">
        <f t="shared" si="47"/>
        <v>-60</v>
      </c>
      <c r="U280">
        <f t="shared" si="48"/>
        <v>0</v>
      </c>
    </row>
    <row r="281" spans="1:22" ht="56.25" x14ac:dyDescent="0.25">
      <c r="A281" s="883">
        <v>7</v>
      </c>
      <c r="B281" s="880" t="s">
        <v>253</v>
      </c>
      <c r="C281" s="603" t="s">
        <v>18</v>
      </c>
      <c r="D281" s="603" t="s">
        <v>187</v>
      </c>
      <c r="E281" s="98"/>
      <c r="F281" s="497"/>
      <c r="G281" s="493"/>
      <c r="H281" s="195"/>
      <c r="I281" s="98"/>
      <c r="J281" s="497"/>
      <c r="K281" s="482"/>
      <c r="L281" s="482"/>
      <c r="M281" s="98"/>
      <c r="N281" s="98"/>
      <c r="O281" s="98"/>
      <c r="P281" s="98"/>
      <c r="Q281" s="98"/>
      <c r="R281" s="605"/>
      <c r="U281">
        <f t="shared" si="48"/>
        <v>0</v>
      </c>
    </row>
    <row r="282" spans="1:22" ht="37.5" x14ac:dyDescent="0.25">
      <c r="A282" s="884"/>
      <c r="B282" s="881"/>
      <c r="C282" s="603"/>
      <c r="D282" s="605" t="s">
        <v>39</v>
      </c>
      <c r="E282" s="98">
        <v>2200</v>
      </c>
      <c r="F282" s="497">
        <v>9000</v>
      </c>
      <c r="G282" s="493">
        <v>9000</v>
      </c>
      <c r="H282" s="195">
        <v>2.9</v>
      </c>
      <c r="I282" s="98">
        <v>6380</v>
      </c>
      <c r="J282" s="497">
        <v>9000</v>
      </c>
      <c r="K282" s="482">
        <v>5000</v>
      </c>
      <c r="L282" s="482"/>
      <c r="M282" s="98">
        <f t="shared" si="49"/>
        <v>-21.630094043887148</v>
      </c>
      <c r="N282" s="98"/>
      <c r="O282" s="98">
        <f t="shared" si="45"/>
        <v>2640</v>
      </c>
      <c r="P282" s="98">
        <f t="shared" si="50"/>
        <v>20</v>
      </c>
      <c r="Q282" s="98">
        <f t="shared" si="46"/>
        <v>-47.199999999999996</v>
      </c>
      <c r="R282" s="605" t="s">
        <v>3147</v>
      </c>
      <c r="T282">
        <f t="shared" si="47"/>
        <v>-58.620689655172406</v>
      </c>
      <c r="U282">
        <f t="shared" si="48"/>
        <v>3300</v>
      </c>
    </row>
    <row r="283" spans="1:22" ht="37.5" x14ac:dyDescent="0.25">
      <c r="A283" s="884"/>
      <c r="B283" s="881"/>
      <c r="C283" s="603"/>
      <c r="D283" s="605" t="s">
        <v>40</v>
      </c>
      <c r="E283" s="98"/>
      <c r="F283" s="497">
        <v>9000</v>
      </c>
      <c r="G283" s="493">
        <v>9000</v>
      </c>
      <c r="H283" s="195">
        <v>2.9</v>
      </c>
      <c r="I283" s="98">
        <v>6380</v>
      </c>
      <c r="J283" s="497">
        <v>9000</v>
      </c>
      <c r="K283" s="482">
        <v>4800</v>
      </c>
      <c r="L283" s="482"/>
      <c r="M283" s="98">
        <f t="shared" si="49"/>
        <v>-24.76489028213166</v>
      </c>
      <c r="N283" s="98"/>
      <c r="O283" s="231">
        <v>2200</v>
      </c>
      <c r="P283" s="98"/>
      <c r="Q283" s="98">
        <f t="shared" si="46"/>
        <v>-54.166666666666664</v>
      </c>
      <c r="R283" s="605" t="s">
        <v>3147</v>
      </c>
      <c r="T283">
        <f t="shared" si="47"/>
        <v>-65.517241379310349</v>
      </c>
      <c r="U283">
        <f t="shared" si="48"/>
        <v>0</v>
      </c>
    </row>
    <row r="284" spans="1:22" ht="37.5" x14ac:dyDescent="0.25">
      <c r="A284" s="883">
        <v>8</v>
      </c>
      <c r="B284" s="880" t="s">
        <v>188</v>
      </c>
      <c r="C284" s="603" t="s">
        <v>187</v>
      </c>
      <c r="D284" s="603" t="s">
        <v>189</v>
      </c>
      <c r="E284" s="104">
        <v>975</v>
      </c>
      <c r="F284" s="497">
        <v>3500</v>
      </c>
      <c r="G284" s="493">
        <v>3500</v>
      </c>
      <c r="H284" s="195">
        <v>1.8</v>
      </c>
      <c r="I284" s="98">
        <v>1755</v>
      </c>
      <c r="J284" s="497">
        <v>3500</v>
      </c>
      <c r="K284" s="482">
        <v>2000</v>
      </c>
      <c r="L284" s="482"/>
      <c r="M284" s="98">
        <f t="shared" si="49"/>
        <v>13.96011396011396</v>
      </c>
      <c r="N284" s="98">
        <f t="shared" si="51"/>
        <v>-42.857142857142854</v>
      </c>
      <c r="O284" s="98">
        <f t="shared" si="45"/>
        <v>1170</v>
      </c>
      <c r="P284" s="98">
        <f t="shared" si="50"/>
        <v>20</v>
      </c>
      <c r="Q284" s="98">
        <f t="shared" si="46"/>
        <v>-41.5</v>
      </c>
      <c r="R284" s="605" t="s">
        <v>3147</v>
      </c>
      <c r="T284">
        <f t="shared" si="47"/>
        <v>-33.333333333333329</v>
      </c>
      <c r="U284">
        <f t="shared" si="48"/>
        <v>1462.5</v>
      </c>
    </row>
    <row r="285" spans="1:22" ht="37.5" x14ac:dyDescent="0.25">
      <c r="A285" s="885"/>
      <c r="B285" s="882"/>
      <c r="C285" s="603" t="s">
        <v>189</v>
      </c>
      <c r="D285" s="603" t="s">
        <v>410</v>
      </c>
      <c r="E285" s="104">
        <v>520</v>
      </c>
      <c r="F285" s="497">
        <v>3800</v>
      </c>
      <c r="G285" s="493">
        <v>3800</v>
      </c>
      <c r="H285" s="195">
        <v>2.9</v>
      </c>
      <c r="I285" s="98">
        <v>3480</v>
      </c>
      <c r="J285" s="497">
        <v>3800</v>
      </c>
      <c r="K285" s="482">
        <v>1500</v>
      </c>
      <c r="L285" s="482"/>
      <c r="M285" s="98">
        <f t="shared" si="49"/>
        <v>-56.896551724137936</v>
      </c>
      <c r="N285" s="98">
        <f t="shared" si="51"/>
        <v>-60.526315789473685</v>
      </c>
      <c r="O285" s="98">
        <f t="shared" si="45"/>
        <v>624</v>
      </c>
      <c r="P285" s="98">
        <f t="shared" si="50"/>
        <v>20</v>
      </c>
      <c r="Q285" s="98">
        <f t="shared" si="46"/>
        <v>-58.4</v>
      </c>
      <c r="R285" s="605" t="s">
        <v>3147</v>
      </c>
      <c r="T285">
        <f t="shared" si="47"/>
        <v>-82.068965517241381</v>
      </c>
      <c r="U285">
        <f t="shared" si="48"/>
        <v>780</v>
      </c>
    </row>
    <row r="286" spans="1:22" ht="37.5" x14ac:dyDescent="0.25">
      <c r="A286" s="883">
        <v>9</v>
      </c>
      <c r="B286" s="880" t="s">
        <v>190</v>
      </c>
      <c r="C286" s="603" t="s">
        <v>448</v>
      </c>
      <c r="D286" s="603" t="s">
        <v>95</v>
      </c>
      <c r="E286" s="98"/>
      <c r="F286" s="497"/>
      <c r="G286" s="493"/>
      <c r="H286" s="195"/>
      <c r="I286" s="98"/>
      <c r="J286" s="497"/>
      <c r="K286" s="482"/>
      <c r="L286" s="482"/>
      <c r="M286" s="98"/>
      <c r="N286" s="98"/>
      <c r="O286" s="98"/>
      <c r="P286" s="98"/>
      <c r="Q286" s="98"/>
      <c r="R286" s="605"/>
      <c r="U286">
        <f t="shared" si="48"/>
        <v>0</v>
      </c>
      <c r="V286">
        <v>50</v>
      </c>
    </row>
    <row r="287" spans="1:22" s="646" customFormat="1" ht="37.5" x14ac:dyDescent="0.25">
      <c r="A287" s="884"/>
      <c r="B287" s="881"/>
      <c r="C287" s="603"/>
      <c r="D287" s="605" t="s">
        <v>39</v>
      </c>
      <c r="E287" s="98">
        <v>1950</v>
      </c>
      <c r="F287" s="497">
        <v>9000</v>
      </c>
      <c r="G287" s="493">
        <v>9000</v>
      </c>
      <c r="H287" s="195">
        <v>1.4</v>
      </c>
      <c r="I287" s="98">
        <v>3500</v>
      </c>
      <c r="J287" s="497">
        <v>9000</v>
      </c>
      <c r="K287" s="497">
        <v>10000</v>
      </c>
      <c r="L287" s="482"/>
      <c r="M287" s="98">
        <f t="shared" si="49"/>
        <v>185.71428571428572</v>
      </c>
      <c r="N287" s="98"/>
      <c r="O287" s="649">
        <f>E287*1.5</f>
        <v>2925</v>
      </c>
      <c r="P287" s="98">
        <f t="shared" si="50"/>
        <v>50</v>
      </c>
      <c r="Q287" s="98">
        <f t="shared" si="46"/>
        <v>-70.75</v>
      </c>
      <c r="R287" s="605" t="s">
        <v>3147</v>
      </c>
      <c r="S287" s="648"/>
      <c r="T287" s="648">
        <f>E287*2</f>
        <v>3900</v>
      </c>
      <c r="U287" s="647">
        <f t="shared" si="48"/>
        <v>2925</v>
      </c>
      <c r="V287" s="648"/>
    </row>
    <row r="288" spans="1:22" ht="37.5" x14ac:dyDescent="0.25">
      <c r="A288" s="884"/>
      <c r="B288" s="881"/>
      <c r="C288" s="603"/>
      <c r="D288" s="605" t="s">
        <v>40</v>
      </c>
      <c r="E288" s="98"/>
      <c r="F288" s="497">
        <v>9000</v>
      </c>
      <c r="G288" s="493">
        <v>9000</v>
      </c>
      <c r="H288" s="195">
        <v>1.4</v>
      </c>
      <c r="I288" s="98">
        <v>3500</v>
      </c>
      <c r="J288" s="497">
        <v>9000</v>
      </c>
      <c r="K288" s="497">
        <v>9800</v>
      </c>
      <c r="L288" s="482"/>
      <c r="M288" s="98">
        <f t="shared" si="49"/>
        <v>180</v>
      </c>
      <c r="N288" s="98"/>
      <c r="O288" s="649">
        <f>O287-500</f>
        <v>2425</v>
      </c>
      <c r="P288" s="98"/>
      <c r="Q288" s="98">
        <f t="shared" si="46"/>
        <v>-75.255102040816325</v>
      </c>
      <c r="R288" s="605" t="s">
        <v>3147</v>
      </c>
      <c r="S288" s="647"/>
      <c r="T288" s="647">
        <f t="shared" si="47"/>
        <v>-30.714285714285715</v>
      </c>
      <c r="U288" s="647">
        <f t="shared" si="48"/>
        <v>0</v>
      </c>
      <c r="V288" s="647"/>
    </row>
    <row r="289" spans="1:22" ht="18.75" x14ac:dyDescent="0.25">
      <c r="A289" s="884"/>
      <c r="B289" s="881"/>
      <c r="C289" s="603" t="s">
        <v>95</v>
      </c>
      <c r="D289" s="603" t="s">
        <v>191</v>
      </c>
      <c r="E289" s="98"/>
      <c r="F289" s="497"/>
      <c r="G289" s="493"/>
      <c r="H289" s="195"/>
      <c r="I289" s="98"/>
      <c r="J289" s="497"/>
      <c r="K289" s="497"/>
      <c r="L289" s="482"/>
      <c r="M289" s="98"/>
      <c r="N289" s="98"/>
      <c r="O289" s="231"/>
      <c r="P289" s="98"/>
      <c r="Q289" s="98"/>
      <c r="R289" s="605"/>
      <c r="U289">
        <f t="shared" si="48"/>
        <v>0</v>
      </c>
      <c r="V289">
        <v>30</v>
      </c>
    </row>
    <row r="290" spans="1:22" ht="37.5" x14ac:dyDescent="0.25">
      <c r="A290" s="884"/>
      <c r="B290" s="881"/>
      <c r="C290" s="603"/>
      <c r="D290" s="605" t="s">
        <v>39</v>
      </c>
      <c r="E290" s="98">
        <v>1950</v>
      </c>
      <c r="F290" s="497"/>
      <c r="G290" s="493"/>
      <c r="H290" s="195">
        <v>1.4</v>
      </c>
      <c r="I290" s="98">
        <v>3500</v>
      </c>
      <c r="J290" s="497">
        <v>4000</v>
      </c>
      <c r="K290" s="497">
        <v>7000</v>
      </c>
      <c r="L290" s="482"/>
      <c r="M290" s="98">
        <f t="shared" si="49"/>
        <v>100</v>
      </c>
      <c r="N290" s="98"/>
      <c r="O290" s="649">
        <f>E290*1.3</f>
        <v>2535</v>
      </c>
      <c r="P290" s="98">
        <f t="shared" si="50"/>
        <v>30</v>
      </c>
      <c r="Q290" s="98">
        <f t="shared" si="46"/>
        <v>-63.785714285714292</v>
      </c>
      <c r="R290" s="605" t="s">
        <v>3147</v>
      </c>
      <c r="T290">
        <f t="shared" si="47"/>
        <v>-27.571428571428569</v>
      </c>
      <c r="U290">
        <f t="shared" si="48"/>
        <v>2925</v>
      </c>
    </row>
    <row r="291" spans="1:22" ht="37.5" x14ac:dyDescent="0.25">
      <c r="A291" s="884"/>
      <c r="B291" s="881"/>
      <c r="C291" s="603"/>
      <c r="D291" s="605" t="s">
        <v>40</v>
      </c>
      <c r="E291" s="98"/>
      <c r="F291" s="497"/>
      <c r="G291" s="493"/>
      <c r="H291" s="195">
        <v>1.4</v>
      </c>
      <c r="I291" s="98">
        <v>3500</v>
      </c>
      <c r="J291" s="497">
        <v>4000</v>
      </c>
      <c r="K291" s="497">
        <v>6800</v>
      </c>
      <c r="L291" s="482"/>
      <c r="M291" s="98">
        <f t="shared" si="49"/>
        <v>94.285714285714278</v>
      </c>
      <c r="N291" s="98"/>
      <c r="O291" s="649">
        <f>O290-500</f>
        <v>2035</v>
      </c>
      <c r="P291" s="98"/>
      <c r="Q291" s="98">
        <f t="shared" si="46"/>
        <v>-70.073529411764696</v>
      </c>
      <c r="R291" s="605" t="s">
        <v>3147</v>
      </c>
      <c r="T291">
        <f t="shared" si="47"/>
        <v>-41.857142857142861</v>
      </c>
      <c r="U291">
        <f t="shared" si="48"/>
        <v>0</v>
      </c>
    </row>
    <row r="292" spans="1:22" ht="37.5" x14ac:dyDescent="0.25">
      <c r="A292" s="884"/>
      <c r="B292" s="881"/>
      <c r="C292" s="603" t="s">
        <v>191</v>
      </c>
      <c r="D292" s="603" t="s">
        <v>192</v>
      </c>
      <c r="E292" s="98"/>
      <c r="F292" s="497"/>
      <c r="G292" s="493"/>
      <c r="H292" s="195"/>
      <c r="I292" s="98"/>
      <c r="J292" s="497"/>
      <c r="K292" s="497"/>
      <c r="L292" s="497"/>
      <c r="M292" s="98"/>
      <c r="N292" s="98"/>
      <c r="O292" s="98"/>
      <c r="P292" s="98"/>
      <c r="Q292" s="98"/>
      <c r="R292" s="605"/>
      <c r="U292">
        <f t="shared" si="48"/>
        <v>0</v>
      </c>
    </row>
    <row r="293" spans="1:22" ht="37.5" x14ac:dyDescent="0.25">
      <c r="A293" s="884"/>
      <c r="B293" s="881"/>
      <c r="C293" s="603"/>
      <c r="D293" s="605" t="s">
        <v>39</v>
      </c>
      <c r="E293" s="98">
        <v>1400</v>
      </c>
      <c r="F293" s="497">
        <v>3750</v>
      </c>
      <c r="G293" s="493">
        <v>3750</v>
      </c>
      <c r="H293" s="195">
        <v>1.7</v>
      </c>
      <c r="I293" s="98">
        <v>2550</v>
      </c>
      <c r="J293" s="497">
        <v>3750</v>
      </c>
      <c r="K293" s="497">
        <v>5000</v>
      </c>
      <c r="L293" s="482"/>
      <c r="M293" s="98">
        <f t="shared" si="49"/>
        <v>96.078431372549019</v>
      </c>
      <c r="N293" s="98"/>
      <c r="O293" s="98">
        <f t="shared" si="45"/>
        <v>1680</v>
      </c>
      <c r="P293" s="98">
        <f t="shared" si="50"/>
        <v>20</v>
      </c>
      <c r="Q293" s="98">
        <f t="shared" si="46"/>
        <v>-66.400000000000006</v>
      </c>
      <c r="R293" s="605" t="s">
        <v>3147</v>
      </c>
      <c r="T293">
        <f t="shared" si="47"/>
        <v>-34.117647058823529</v>
      </c>
      <c r="U293">
        <f t="shared" si="48"/>
        <v>2100</v>
      </c>
    </row>
    <row r="294" spans="1:22" ht="37.5" x14ac:dyDescent="0.25">
      <c r="A294" s="885"/>
      <c r="B294" s="882"/>
      <c r="C294" s="603"/>
      <c r="D294" s="605" t="s">
        <v>40</v>
      </c>
      <c r="E294" s="98"/>
      <c r="F294" s="497">
        <v>3750</v>
      </c>
      <c r="G294" s="493">
        <v>3750</v>
      </c>
      <c r="H294" s="195">
        <v>1.7</v>
      </c>
      <c r="I294" s="98">
        <v>2550</v>
      </c>
      <c r="J294" s="497">
        <v>3750</v>
      </c>
      <c r="K294" s="497">
        <v>4900</v>
      </c>
      <c r="L294" s="482"/>
      <c r="M294" s="98">
        <f t="shared" si="49"/>
        <v>92.156862745098039</v>
      </c>
      <c r="N294" s="98"/>
      <c r="O294" s="231">
        <v>1400</v>
      </c>
      <c r="P294" s="98"/>
      <c r="Q294" s="98">
        <f t="shared" si="46"/>
        <v>-71.428571428571431</v>
      </c>
      <c r="R294" s="605" t="s">
        <v>3147</v>
      </c>
      <c r="T294">
        <f t="shared" si="47"/>
        <v>-45.098039215686278</v>
      </c>
      <c r="U294">
        <f t="shared" si="48"/>
        <v>0</v>
      </c>
    </row>
    <row r="295" spans="1:22" ht="131.25" x14ac:dyDescent="0.25">
      <c r="A295" s="606">
        <v>10</v>
      </c>
      <c r="B295" s="603" t="s">
        <v>457</v>
      </c>
      <c r="C295" s="603" t="s">
        <v>18</v>
      </c>
      <c r="D295" s="603" t="s">
        <v>193</v>
      </c>
      <c r="E295" s="98">
        <v>2080</v>
      </c>
      <c r="F295" s="497">
        <v>8500</v>
      </c>
      <c r="G295" s="493">
        <v>8500</v>
      </c>
      <c r="H295" s="195">
        <v>1.9</v>
      </c>
      <c r="I295" s="98">
        <v>4370</v>
      </c>
      <c r="J295" s="497">
        <v>8500</v>
      </c>
      <c r="K295" s="482">
        <v>4000</v>
      </c>
      <c r="L295" s="482"/>
      <c r="M295" s="98">
        <f t="shared" si="49"/>
        <v>-8.4668192219679632</v>
      </c>
      <c r="N295" s="98">
        <f t="shared" si="51"/>
        <v>-52.941176470588239</v>
      </c>
      <c r="O295" s="98">
        <f t="shared" si="45"/>
        <v>2496</v>
      </c>
      <c r="P295" s="98">
        <f t="shared" si="50"/>
        <v>20</v>
      </c>
      <c r="Q295" s="98">
        <f t="shared" si="46"/>
        <v>-37.6</v>
      </c>
      <c r="R295" s="605" t="s">
        <v>3147</v>
      </c>
      <c r="T295">
        <f t="shared" si="47"/>
        <v>-42.883295194508008</v>
      </c>
      <c r="U295">
        <f t="shared" si="48"/>
        <v>3120</v>
      </c>
    </row>
    <row r="296" spans="1:22" ht="56.25" x14ac:dyDescent="0.25">
      <c r="A296" s="883">
        <v>11</v>
      </c>
      <c r="B296" s="880" t="s">
        <v>193</v>
      </c>
      <c r="C296" s="603" t="s">
        <v>411</v>
      </c>
      <c r="D296" s="603" t="s">
        <v>447</v>
      </c>
      <c r="E296" s="98"/>
      <c r="F296" s="497"/>
      <c r="G296" s="493"/>
      <c r="H296" s="195"/>
      <c r="I296" s="98"/>
      <c r="J296" s="497"/>
      <c r="K296" s="482"/>
      <c r="L296" s="482"/>
      <c r="M296" s="98"/>
      <c r="N296" s="98"/>
      <c r="O296" s="98"/>
      <c r="P296" s="98"/>
      <c r="Q296" s="98"/>
      <c r="R296" s="605"/>
      <c r="U296">
        <f t="shared" si="48"/>
        <v>0</v>
      </c>
    </row>
    <row r="297" spans="1:22" ht="37.5" x14ac:dyDescent="0.25">
      <c r="A297" s="884"/>
      <c r="B297" s="881"/>
      <c r="C297" s="603"/>
      <c r="D297" s="605" t="s">
        <v>39</v>
      </c>
      <c r="E297" s="98">
        <v>2080</v>
      </c>
      <c r="F297" s="497">
        <v>7000</v>
      </c>
      <c r="G297" s="493">
        <v>7000</v>
      </c>
      <c r="H297" s="195">
        <v>1.2</v>
      </c>
      <c r="I297" s="98">
        <v>2760</v>
      </c>
      <c r="J297" s="497">
        <v>7000</v>
      </c>
      <c r="K297" s="98">
        <v>4000</v>
      </c>
      <c r="L297" s="482"/>
      <c r="M297" s="98">
        <f t="shared" si="49"/>
        <v>44.927536231884055</v>
      </c>
      <c r="N297" s="98"/>
      <c r="O297" s="98">
        <f t="shared" si="45"/>
        <v>2496</v>
      </c>
      <c r="P297" s="98">
        <f t="shared" si="50"/>
        <v>20</v>
      </c>
      <c r="Q297" s="98">
        <f t="shared" si="46"/>
        <v>-37.6</v>
      </c>
      <c r="R297" s="605" t="s">
        <v>3147</v>
      </c>
      <c r="T297">
        <f t="shared" si="47"/>
        <v>-9.5652173913043477</v>
      </c>
      <c r="U297">
        <f t="shared" si="48"/>
        <v>3120</v>
      </c>
    </row>
    <row r="298" spans="1:22" ht="37.5" x14ac:dyDescent="0.25">
      <c r="A298" s="885"/>
      <c r="B298" s="882"/>
      <c r="C298" s="603"/>
      <c r="D298" s="605" t="s">
        <v>40</v>
      </c>
      <c r="E298" s="98"/>
      <c r="F298" s="497">
        <v>7000</v>
      </c>
      <c r="G298" s="493">
        <v>7000</v>
      </c>
      <c r="H298" s="195">
        <v>1.2</v>
      </c>
      <c r="I298" s="98">
        <v>2760</v>
      </c>
      <c r="J298" s="497">
        <v>7000</v>
      </c>
      <c r="K298" s="98">
        <v>3900</v>
      </c>
      <c r="L298" s="482"/>
      <c r="M298" s="98">
        <f t="shared" si="49"/>
        <v>41.304347826086953</v>
      </c>
      <c r="N298" s="98"/>
      <c r="O298" s="231">
        <v>2080</v>
      </c>
      <c r="P298" s="98"/>
      <c r="Q298" s="98">
        <f t="shared" si="46"/>
        <v>-46.666666666666664</v>
      </c>
      <c r="R298" s="605" t="s">
        <v>3147</v>
      </c>
      <c r="T298">
        <f t="shared" si="47"/>
        <v>-24.637681159420293</v>
      </c>
      <c r="U298">
        <f t="shared" si="48"/>
        <v>0</v>
      </c>
    </row>
    <row r="299" spans="1:22" ht="75" x14ac:dyDescent="0.25">
      <c r="A299" s="606">
        <v>12</v>
      </c>
      <c r="B299" s="603" t="s">
        <v>194</v>
      </c>
      <c r="C299" s="603" t="s">
        <v>193</v>
      </c>
      <c r="D299" s="603" t="s">
        <v>195</v>
      </c>
      <c r="E299" s="98">
        <v>1820</v>
      </c>
      <c r="F299" s="497">
        <v>6000</v>
      </c>
      <c r="G299" s="493">
        <v>6500</v>
      </c>
      <c r="H299" s="195">
        <v>1.4</v>
      </c>
      <c r="I299" s="98">
        <v>2800</v>
      </c>
      <c r="J299" s="497">
        <v>6000</v>
      </c>
      <c r="K299" s="98">
        <v>4000</v>
      </c>
      <c r="L299" s="482"/>
      <c r="M299" s="98">
        <f t="shared" si="49"/>
        <v>42.857142857142854</v>
      </c>
      <c r="N299" s="98">
        <f t="shared" si="51"/>
        <v>-33.333333333333329</v>
      </c>
      <c r="O299" s="98">
        <f t="shared" si="45"/>
        <v>2184</v>
      </c>
      <c r="P299" s="98">
        <f t="shared" si="50"/>
        <v>20</v>
      </c>
      <c r="Q299" s="98">
        <f t="shared" si="46"/>
        <v>-45.4</v>
      </c>
      <c r="R299" s="605" t="s">
        <v>3147</v>
      </c>
      <c r="T299">
        <f t="shared" si="47"/>
        <v>-22</v>
      </c>
      <c r="U299">
        <f t="shared" si="48"/>
        <v>2730</v>
      </c>
    </row>
    <row r="300" spans="1:22" ht="56.25" x14ac:dyDescent="0.25">
      <c r="A300" s="606">
        <v>13</v>
      </c>
      <c r="B300" s="603" t="s">
        <v>27</v>
      </c>
      <c r="C300" s="603" t="s">
        <v>196</v>
      </c>
      <c r="D300" s="603" t="s">
        <v>342</v>
      </c>
      <c r="E300" s="98">
        <v>2080</v>
      </c>
      <c r="F300" s="497">
        <v>6000</v>
      </c>
      <c r="G300" s="493">
        <v>7000</v>
      </c>
      <c r="H300" s="195">
        <v>1.2</v>
      </c>
      <c r="I300" s="98">
        <v>2760</v>
      </c>
      <c r="J300" s="497">
        <v>6000</v>
      </c>
      <c r="K300" s="98">
        <v>4000</v>
      </c>
      <c r="L300" s="482"/>
      <c r="M300" s="98">
        <f t="shared" si="49"/>
        <v>44.927536231884055</v>
      </c>
      <c r="N300" s="98">
        <f t="shared" si="51"/>
        <v>-33.333333333333329</v>
      </c>
      <c r="O300" s="98">
        <f t="shared" si="45"/>
        <v>2496</v>
      </c>
      <c r="P300" s="98">
        <f t="shared" si="50"/>
        <v>20</v>
      </c>
      <c r="Q300" s="98">
        <f t="shared" si="46"/>
        <v>-37.6</v>
      </c>
      <c r="R300" s="605" t="s">
        <v>3147</v>
      </c>
      <c r="T300">
        <f t="shared" si="47"/>
        <v>-9.5652173913043477</v>
      </c>
      <c r="U300">
        <f t="shared" si="48"/>
        <v>3120</v>
      </c>
    </row>
    <row r="301" spans="1:22" ht="37.5" x14ac:dyDescent="0.25">
      <c r="A301" s="883">
        <v>14</v>
      </c>
      <c r="B301" s="880" t="s">
        <v>197</v>
      </c>
      <c r="C301" s="603" t="s">
        <v>190</v>
      </c>
      <c r="D301" s="603" t="s">
        <v>343</v>
      </c>
      <c r="E301" s="98"/>
      <c r="F301" s="497"/>
      <c r="G301" s="493"/>
      <c r="H301" s="195"/>
      <c r="I301" s="98"/>
      <c r="J301" s="497"/>
      <c r="K301" s="98"/>
      <c r="L301" s="482"/>
      <c r="M301" s="98"/>
      <c r="N301" s="98"/>
      <c r="O301" s="98"/>
      <c r="P301" s="98"/>
      <c r="Q301" s="98"/>
      <c r="R301" s="605"/>
      <c r="U301">
        <f t="shared" si="48"/>
        <v>0</v>
      </c>
    </row>
    <row r="302" spans="1:22" ht="37.5" x14ac:dyDescent="0.25">
      <c r="A302" s="884"/>
      <c r="B302" s="881"/>
      <c r="C302" s="603"/>
      <c r="D302" s="605" t="s">
        <v>39</v>
      </c>
      <c r="E302" s="98">
        <v>1100</v>
      </c>
      <c r="F302" s="497">
        <v>5000</v>
      </c>
      <c r="G302" s="493">
        <v>5000</v>
      </c>
      <c r="H302" s="195">
        <v>1.3</v>
      </c>
      <c r="I302" s="98">
        <v>1100</v>
      </c>
      <c r="J302" s="497">
        <v>5000</v>
      </c>
      <c r="K302" s="98">
        <v>2500</v>
      </c>
      <c r="L302" s="482"/>
      <c r="M302" s="98">
        <f t="shared" si="49"/>
        <v>127.27272727272727</v>
      </c>
      <c r="N302" s="98"/>
      <c r="O302" s="98">
        <f t="shared" si="45"/>
        <v>1320</v>
      </c>
      <c r="P302" s="98">
        <f t="shared" si="50"/>
        <v>20</v>
      </c>
      <c r="Q302" s="98">
        <f t="shared" si="46"/>
        <v>-47.199999999999996</v>
      </c>
      <c r="R302" s="605" t="s">
        <v>3147</v>
      </c>
      <c r="T302">
        <f t="shared" si="47"/>
        <v>20</v>
      </c>
      <c r="U302">
        <f t="shared" si="48"/>
        <v>1650</v>
      </c>
    </row>
    <row r="303" spans="1:22" ht="37.5" x14ac:dyDescent="0.25">
      <c r="A303" s="885"/>
      <c r="B303" s="882"/>
      <c r="C303" s="603"/>
      <c r="D303" s="605" t="s">
        <v>40</v>
      </c>
      <c r="E303" s="98"/>
      <c r="F303" s="497">
        <v>5000</v>
      </c>
      <c r="G303" s="493">
        <v>5000</v>
      </c>
      <c r="H303" s="195">
        <v>1.3</v>
      </c>
      <c r="I303" s="98">
        <v>1100</v>
      </c>
      <c r="J303" s="497">
        <v>5000</v>
      </c>
      <c r="K303" s="98">
        <v>2400</v>
      </c>
      <c r="L303" s="482"/>
      <c r="M303" s="98">
        <f t="shared" si="49"/>
        <v>118.18181818181819</v>
      </c>
      <c r="N303" s="98"/>
      <c r="O303" s="231">
        <v>1100</v>
      </c>
      <c r="P303" s="98"/>
      <c r="Q303" s="98">
        <f t="shared" si="46"/>
        <v>-54.166666666666664</v>
      </c>
      <c r="R303" s="605" t="s">
        <v>3147</v>
      </c>
      <c r="T303">
        <f t="shared" si="47"/>
        <v>0</v>
      </c>
      <c r="U303">
        <f t="shared" si="48"/>
        <v>0</v>
      </c>
    </row>
    <row r="304" spans="1:22" ht="56.25" x14ac:dyDescent="0.25">
      <c r="A304" s="606">
        <v>15</v>
      </c>
      <c r="B304" s="603" t="s">
        <v>198</v>
      </c>
      <c r="C304" s="603" t="s">
        <v>95</v>
      </c>
      <c r="D304" s="603" t="s">
        <v>119</v>
      </c>
      <c r="E304" s="98">
        <v>1560</v>
      </c>
      <c r="F304" s="497">
        <v>4000</v>
      </c>
      <c r="G304" s="493">
        <v>4000</v>
      </c>
      <c r="H304" s="195">
        <v>1.6</v>
      </c>
      <c r="I304" s="98">
        <v>2880</v>
      </c>
      <c r="J304" s="497">
        <v>4000</v>
      </c>
      <c r="K304" s="98">
        <v>3500</v>
      </c>
      <c r="L304" s="482"/>
      <c r="M304" s="98">
        <f t="shared" si="49"/>
        <v>21.527777777777779</v>
      </c>
      <c r="N304" s="98">
        <f t="shared" si="51"/>
        <v>-12.5</v>
      </c>
      <c r="O304" s="98">
        <f t="shared" si="45"/>
        <v>1872</v>
      </c>
      <c r="P304" s="98">
        <f t="shared" si="50"/>
        <v>20</v>
      </c>
      <c r="Q304" s="98">
        <f t="shared" si="46"/>
        <v>-46.514285714285712</v>
      </c>
      <c r="R304" s="605" t="s">
        <v>3147</v>
      </c>
      <c r="T304">
        <f t="shared" si="47"/>
        <v>-35</v>
      </c>
      <c r="U304">
        <f t="shared" si="48"/>
        <v>2340</v>
      </c>
    </row>
    <row r="305" spans="1:21" ht="75" x14ac:dyDescent="0.25">
      <c r="A305" s="606">
        <v>16</v>
      </c>
      <c r="B305" s="603" t="s">
        <v>344</v>
      </c>
      <c r="C305" s="603" t="s">
        <v>117</v>
      </c>
      <c r="D305" s="603" t="s">
        <v>118</v>
      </c>
      <c r="E305" s="98">
        <v>1560</v>
      </c>
      <c r="F305" s="497">
        <v>3000</v>
      </c>
      <c r="G305" s="493">
        <v>3500</v>
      </c>
      <c r="H305" s="195">
        <v>1.6</v>
      </c>
      <c r="I305" s="98">
        <v>2880</v>
      </c>
      <c r="J305" s="497">
        <v>3000</v>
      </c>
      <c r="K305" s="482">
        <v>3000</v>
      </c>
      <c r="L305" s="482"/>
      <c r="M305" s="98">
        <f t="shared" si="49"/>
        <v>4.1666666666666661</v>
      </c>
      <c r="N305" s="98">
        <f t="shared" si="51"/>
        <v>0</v>
      </c>
      <c r="O305" s="98">
        <f t="shared" si="45"/>
        <v>1872</v>
      </c>
      <c r="P305" s="98">
        <f t="shared" si="50"/>
        <v>20</v>
      </c>
      <c r="Q305" s="98">
        <f t="shared" si="46"/>
        <v>-37.6</v>
      </c>
      <c r="R305" s="605" t="s">
        <v>3147</v>
      </c>
      <c r="T305">
        <f t="shared" si="47"/>
        <v>-35</v>
      </c>
      <c r="U305">
        <f t="shared" si="48"/>
        <v>2340</v>
      </c>
    </row>
    <row r="306" spans="1:21" ht="37.5" x14ac:dyDescent="0.25">
      <c r="A306" s="883">
        <v>17</v>
      </c>
      <c r="B306" s="880" t="s">
        <v>345</v>
      </c>
      <c r="C306" s="603" t="s">
        <v>120</v>
      </c>
      <c r="D306" s="603" t="s">
        <v>199</v>
      </c>
      <c r="E306" s="98"/>
      <c r="F306" s="497"/>
      <c r="G306" s="493"/>
      <c r="H306" s="195"/>
      <c r="I306" s="98"/>
      <c r="J306" s="497"/>
      <c r="K306" s="482"/>
      <c r="L306" s="482"/>
      <c r="M306" s="98"/>
      <c r="N306" s="98"/>
      <c r="O306" s="98"/>
      <c r="P306" s="98"/>
      <c r="Q306" s="98"/>
      <c r="R306" s="605"/>
      <c r="U306">
        <f t="shared" si="48"/>
        <v>0</v>
      </c>
    </row>
    <row r="307" spans="1:21" ht="37.5" x14ac:dyDescent="0.25">
      <c r="A307" s="884"/>
      <c r="B307" s="881"/>
      <c r="C307" s="603"/>
      <c r="D307" s="605" t="s">
        <v>39</v>
      </c>
      <c r="E307" s="98">
        <v>1430</v>
      </c>
      <c r="F307" s="497">
        <v>4000</v>
      </c>
      <c r="G307" s="493">
        <v>3400</v>
      </c>
      <c r="H307" s="195">
        <v>1.5</v>
      </c>
      <c r="I307" s="98">
        <v>2550</v>
      </c>
      <c r="J307" s="497">
        <v>4000</v>
      </c>
      <c r="K307" s="482">
        <v>2700</v>
      </c>
      <c r="L307" s="482"/>
      <c r="M307" s="98">
        <f t="shared" si="49"/>
        <v>5.8823529411764701</v>
      </c>
      <c r="N307" s="98"/>
      <c r="O307" s="98">
        <f t="shared" si="45"/>
        <v>1716</v>
      </c>
      <c r="P307" s="98">
        <f t="shared" si="50"/>
        <v>20</v>
      </c>
      <c r="Q307" s="98">
        <f t="shared" si="46"/>
        <v>-36.444444444444443</v>
      </c>
      <c r="R307" s="605" t="s">
        <v>3147</v>
      </c>
      <c r="T307">
        <f t="shared" si="47"/>
        <v>-32.705882352941181</v>
      </c>
      <c r="U307">
        <f t="shared" si="48"/>
        <v>2145</v>
      </c>
    </row>
    <row r="308" spans="1:21" ht="37.5" x14ac:dyDescent="0.25">
      <c r="A308" s="885"/>
      <c r="B308" s="882"/>
      <c r="C308" s="603"/>
      <c r="D308" s="605" t="s">
        <v>40</v>
      </c>
      <c r="E308" s="98"/>
      <c r="F308" s="497">
        <v>4000</v>
      </c>
      <c r="G308" s="493">
        <v>3400</v>
      </c>
      <c r="H308" s="195">
        <v>1.5</v>
      </c>
      <c r="I308" s="98">
        <v>2550</v>
      </c>
      <c r="J308" s="497">
        <v>4000</v>
      </c>
      <c r="K308" s="482">
        <v>2600</v>
      </c>
      <c r="L308" s="482"/>
      <c r="M308" s="98">
        <f t="shared" si="49"/>
        <v>1.9607843137254901</v>
      </c>
      <c r="N308" s="98"/>
      <c r="O308" s="231">
        <v>1430</v>
      </c>
      <c r="P308" s="98"/>
      <c r="Q308" s="98">
        <f t="shared" si="46"/>
        <v>-45</v>
      </c>
      <c r="R308" s="605" t="s">
        <v>3147</v>
      </c>
      <c r="T308">
        <f t="shared" si="47"/>
        <v>-43.921568627450981</v>
      </c>
      <c r="U308">
        <f t="shared" si="48"/>
        <v>0</v>
      </c>
    </row>
    <row r="309" spans="1:21" ht="37.5" x14ac:dyDescent="0.25">
      <c r="A309" s="883">
        <v>18</v>
      </c>
      <c r="B309" s="880" t="s">
        <v>200</v>
      </c>
      <c r="C309" s="603" t="s">
        <v>95</v>
      </c>
      <c r="D309" s="603" t="s">
        <v>201</v>
      </c>
      <c r="E309" s="98">
        <v>1560</v>
      </c>
      <c r="F309" s="497">
        <v>4800</v>
      </c>
      <c r="G309" s="493">
        <v>4800</v>
      </c>
      <c r="H309" s="195">
        <v>1.6</v>
      </c>
      <c r="I309" s="98">
        <v>2880</v>
      </c>
      <c r="J309" s="497">
        <v>4800</v>
      </c>
      <c r="K309" s="482">
        <v>3500</v>
      </c>
      <c r="L309" s="482"/>
      <c r="M309" s="98">
        <f t="shared" si="49"/>
        <v>21.527777777777779</v>
      </c>
      <c r="N309" s="98">
        <f t="shared" si="51"/>
        <v>-27.083333333333332</v>
      </c>
      <c r="O309" s="98">
        <f t="shared" si="45"/>
        <v>1872</v>
      </c>
      <c r="P309" s="98">
        <f t="shared" si="50"/>
        <v>20</v>
      </c>
      <c r="Q309" s="98">
        <f t="shared" si="46"/>
        <v>-46.514285714285712</v>
      </c>
      <c r="R309" s="605" t="s">
        <v>3147</v>
      </c>
      <c r="T309">
        <f t="shared" si="47"/>
        <v>-35</v>
      </c>
      <c r="U309">
        <f t="shared" si="48"/>
        <v>2340</v>
      </c>
    </row>
    <row r="310" spans="1:21" ht="37.5" x14ac:dyDescent="0.25">
      <c r="A310" s="885"/>
      <c r="B310" s="882"/>
      <c r="C310" s="603" t="s">
        <v>201</v>
      </c>
      <c r="D310" s="603" t="s">
        <v>202</v>
      </c>
      <c r="E310" s="98">
        <v>1300</v>
      </c>
      <c r="F310" s="497">
        <v>4000</v>
      </c>
      <c r="G310" s="493">
        <v>4000</v>
      </c>
      <c r="H310" s="195">
        <v>1.2</v>
      </c>
      <c r="I310" s="98">
        <v>1920</v>
      </c>
      <c r="J310" s="497">
        <v>4000</v>
      </c>
      <c r="K310" s="482">
        <v>2000</v>
      </c>
      <c r="L310" s="482"/>
      <c r="M310" s="98">
        <f t="shared" si="49"/>
        <v>4.1666666666666661</v>
      </c>
      <c r="N310" s="98">
        <f t="shared" si="51"/>
        <v>-50</v>
      </c>
      <c r="O310" s="98">
        <f t="shared" si="45"/>
        <v>1560</v>
      </c>
      <c r="P310" s="98">
        <f t="shared" si="50"/>
        <v>20</v>
      </c>
      <c r="Q310" s="98">
        <f t="shared" si="46"/>
        <v>-22</v>
      </c>
      <c r="R310" s="605" t="s">
        <v>3147</v>
      </c>
      <c r="T310">
        <f t="shared" si="47"/>
        <v>-18.75</v>
      </c>
      <c r="U310">
        <f t="shared" si="48"/>
        <v>1950</v>
      </c>
    </row>
    <row r="311" spans="1:21" ht="75" x14ac:dyDescent="0.25">
      <c r="A311" s="606">
        <v>19</v>
      </c>
      <c r="B311" s="603" t="s">
        <v>120</v>
      </c>
      <c r="C311" s="603" t="s">
        <v>200</v>
      </c>
      <c r="D311" s="603" t="s">
        <v>125</v>
      </c>
      <c r="E311" s="98">
        <v>1300</v>
      </c>
      <c r="F311" s="497">
        <v>3500</v>
      </c>
      <c r="G311" s="493">
        <v>3500</v>
      </c>
      <c r="H311" s="195">
        <v>1.2</v>
      </c>
      <c r="I311" s="98">
        <v>1920</v>
      </c>
      <c r="J311" s="497">
        <v>3500</v>
      </c>
      <c r="K311" s="482">
        <v>2000</v>
      </c>
      <c r="L311" s="482"/>
      <c r="M311" s="98">
        <f t="shared" si="49"/>
        <v>4.1666666666666661</v>
      </c>
      <c r="N311" s="98">
        <f t="shared" si="51"/>
        <v>-42.857142857142854</v>
      </c>
      <c r="O311" s="98">
        <f t="shared" si="45"/>
        <v>1560</v>
      </c>
      <c r="P311" s="98">
        <f t="shared" si="50"/>
        <v>20</v>
      </c>
      <c r="Q311" s="98">
        <f t="shared" si="46"/>
        <v>-22</v>
      </c>
      <c r="R311" s="605" t="s">
        <v>3147</v>
      </c>
      <c r="T311">
        <f t="shared" si="47"/>
        <v>-18.75</v>
      </c>
      <c r="U311">
        <f t="shared" si="48"/>
        <v>1950</v>
      </c>
    </row>
    <row r="312" spans="1:21" ht="56.25" x14ac:dyDescent="0.25">
      <c r="A312" s="606">
        <v>20</v>
      </c>
      <c r="B312" s="603" t="s">
        <v>119</v>
      </c>
      <c r="C312" s="603" t="s">
        <v>116</v>
      </c>
      <c r="D312" s="603" t="s">
        <v>346</v>
      </c>
      <c r="E312" s="98">
        <v>1300</v>
      </c>
      <c r="F312" s="497">
        <v>4000</v>
      </c>
      <c r="G312" s="493">
        <v>3500</v>
      </c>
      <c r="H312" s="195">
        <v>1.5</v>
      </c>
      <c r="I312" s="98">
        <v>2400</v>
      </c>
      <c r="J312" s="497">
        <v>4000</v>
      </c>
      <c r="K312" s="482">
        <v>2000</v>
      </c>
      <c r="L312" s="482"/>
      <c r="M312" s="98">
        <f t="shared" si="49"/>
        <v>-16.666666666666664</v>
      </c>
      <c r="N312" s="98">
        <f t="shared" si="51"/>
        <v>-50</v>
      </c>
      <c r="O312" s="98">
        <f t="shared" si="45"/>
        <v>1560</v>
      </c>
      <c r="P312" s="98">
        <f t="shared" si="50"/>
        <v>20</v>
      </c>
      <c r="Q312" s="98">
        <f t="shared" si="46"/>
        <v>-22</v>
      </c>
      <c r="R312" s="605" t="s">
        <v>3147</v>
      </c>
      <c r="T312">
        <f t="shared" si="47"/>
        <v>-35</v>
      </c>
      <c r="U312">
        <f t="shared" si="48"/>
        <v>1950</v>
      </c>
    </row>
    <row r="313" spans="1:21" ht="56.25" x14ac:dyDescent="0.25">
      <c r="A313" s="606">
        <v>21</v>
      </c>
      <c r="B313" s="603" t="s">
        <v>331</v>
      </c>
      <c r="C313" s="603" t="s">
        <v>120</v>
      </c>
      <c r="D313" s="603" t="s">
        <v>122</v>
      </c>
      <c r="E313" s="98">
        <v>1300</v>
      </c>
      <c r="F313" s="497">
        <v>4000</v>
      </c>
      <c r="G313" s="493">
        <v>3500</v>
      </c>
      <c r="H313" s="195">
        <v>1.2</v>
      </c>
      <c r="I313" s="98">
        <v>1920</v>
      </c>
      <c r="J313" s="497">
        <v>4000</v>
      </c>
      <c r="K313" s="482">
        <v>2000</v>
      </c>
      <c r="L313" s="482"/>
      <c r="M313" s="98">
        <f t="shared" si="49"/>
        <v>4.1666666666666661</v>
      </c>
      <c r="N313" s="98">
        <f t="shared" si="51"/>
        <v>-50</v>
      </c>
      <c r="O313" s="98">
        <f t="shared" si="45"/>
        <v>1560</v>
      </c>
      <c r="P313" s="98">
        <f t="shared" si="50"/>
        <v>20</v>
      </c>
      <c r="Q313" s="98">
        <f t="shared" si="46"/>
        <v>-22</v>
      </c>
      <c r="R313" s="605" t="s">
        <v>3147</v>
      </c>
      <c r="T313">
        <f t="shared" si="47"/>
        <v>-18.75</v>
      </c>
      <c r="U313">
        <f t="shared" si="48"/>
        <v>1950</v>
      </c>
    </row>
    <row r="314" spans="1:21" ht="56.25" x14ac:dyDescent="0.25">
      <c r="A314" s="606">
        <v>22</v>
      </c>
      <c r="B314" s="603" t="s">
        <v>121</v>
      </c>
      <c r="C314" s="603" t="s">
        <v>116</v>
      </c>
      <c r="D314" s="603" t="s">
        <v>120</v>
      </c>
      <c r="E314" s="98">
        <v>1170</v>
      </c>
      <c r="F314" s="497">
        <v>4000</v>
      </c>
      <c r="G314" s="493">
        <v>3400</v>
      </c>
      <c r="H314" s="195">
        <v>1.2</v>
      </c>
      <c r="I314" s="98">
        <v>1680</v>
      </c>
      <c r="J314" s="497">
        <v>4000</v>
      </c>
      <c r="K314" s="482">
        <v>2000</v>
      </c>
      <c r="L314" s="482"/>
      <c r="M314" s="98">
        <f t="shared" si="49"/>
        <v>19.047619047619047</v>
      </c>
      <c r="N314" s="98">
        <f t="shared" si="51"/>
        <v>-50</v>
      </c>
      <c r="O314" s="98">
        <f t="shared" si="45"/>
        <v>1404</v>
      </c>
      <c r="P314" s="98">
        <f t="shared" si="50"/>
        <v>20</v>
      </c>
      <c r="Q314" s="98">
        <f t="shared" si="46"/>
        <v>-29.799999999999997</v>
      </c>
      <c r="R314" s="605" t="s">
        <v>3147</v>
      </c>
      <c r="T314">
        <f t="shared" si="47"/>
        <v>-16.428571428571427</v>
      </c>
      <c r="U314">
        <f t="shared" si="48"/>
        <v>1755</v>
      </c>
    </row>
    <row r="315" spans="1:21" ht="56.25" x14ac:dyDescent="0.25">
      <c r="A315" s="606">
        <v>23</v>
      </c>
      <c r="B315" s="603" t="s">
        <v>347</v>
      </c>
      <c r="C315" s="603" t="s">
        <v>348</v>
      </c>
      <c r="D315" s="603" t="s">
        <v>202</v>
      </c>
      <c r="E315" s="98">
        <v>1300</v>
      </c>
      <c r="F315" s="497">
        <v>3500</v>
      </c>
      <c r="G315" s="493">
        <v>3500</v>
      </c>
      <c r="H315" s="195">
        <v>1.3</v>
      </c>
      <c r="I315" s="98">
        <v>2080</v>
      </c>
      <c r="J315" s="497">
        <v>3500</v>
      </c>
      <c r="K315" s="482">
        <v>2000</v>
      </c>
      <c r="L315" s="482"/>
      <c r="M315" s="98">
        <f t="shared" si="49"/>
        <v>-3.8461538461538463</v>
      </c>
      <c r="N315" s="98">
        <f t="shared" si="51"/>
        <v>-42.857142857142854</v>
      </c>
      <c r="O315" s="98">
        <f t="shared" si="45"/>
        <v>1560</v>
      </c>
      <c r="P315" s="98">
        <f t="shared" si="50"/>
        <v>20</v>
      </c>
      <c r="Q315" s="98">
        <f t="shared" si="46"/>
        <v>-22</v>
      </c>
      <c r="R315" s="605" t="s">
        <v>3147</v>
      </c>
      <c r="T315">
        <f t="shared" si="47"/>
        <v>-25</v>
      </c>
      <c r="U315">
        <f t="shared" si="48"/>
        <v>1950</v>
      </c>
    </row>
    <row r="316" spans="1:21" ht="37.5" x14ac:dyDescent="0.25">
      <c r="A316" s="606">
        <v>24</v>
      </c>
      <c r="B316" s="603" t="s">
        <v>125</v>
      </c>
      <c r="C316" s="603" t="s">
        <v>120</v>
      </c>
      <c r="D316" s="603" t="s">
        <v>392</v>
      </c>
      <c r="E316" s="98">
        <v>1300</v>
      </c>
      <c r="F316" s="497">
        <v>3200</v>
      </c>
      <c r="G316" s="493">
        <v>3500</v>
      </c>
      <c r="H316" s="195">
        <v>1.2</v>
      </c>
      <c r="I316" s="98">
        <v>1920</v>
      </c>
      <c r="J316" s="497">
        <v>3200</v>
      </c>
      <c r="K316" s="482">
        <v>2000</v>
      </c>
      <c r="L316" s="482"/>
      <c r="M316" s="98">
        <f t="shared" si="49"/>
        <v>4.1666666666666661</v>
      </c>
      <c r="N316" s="98">
        <f t="shared" si="51"/>
        <v>-37.5</v>
      </c>
      <c r="O316" s="98">
        <f t="shared" si="45"/>
        <v>1560</v>
      </c>
      <c r="P316" s="98">
        <f t="shared" si="50"/>
        <v>20</v>
      </c>
      <c r="Q316" s="98">
        <f t="shared" si="46"/>
        <v>-22</v>
      </c>
      <c r="R316" s="605" t="s">
        <v>3147</v>
      </c>
      <c r="T316">
        <f t="shared" si="47"/>
        <v>-18.75</v>
      </c>
      <c r="U316">
        <f t="shared" si="48"/>
        <v>1950</v>
      </c>
    </row>
    <row r="317" spans="1:21" ht="37.5" x14ac:dyDescent="0.25">
      <c r="A317" s="606">
        <v>25</v>
      </c>
      <c r="B317" s="603" t="s">
        <v>95</v>
      </c>
      <c r="C317" s="603" t="s">
        <v>254</v>
      </c>
      <c r="D317" s="603" t="s">
        <v>201</v>
      </c>
      <c r="E317" s="98">
        <v>1560</v>
      </c>
      <c r="F317" s="497">
        <v>6700</v>
      </c>
      <c r="G317" s="493">
        <v>6200</v>
      </c>
      <c r="H317" s="195">
        <v>1.6</v>
      </c>
      <c r="I317" s="98">
        <v>2880</v>
      </c>
      <c r="J317" s="497">
        <v>6700</v>
      </c>
      <c r="K317" s="98">
        <v>5000</v>
      </c>
      <c r="L317" s="482"/>
      <c r="M317" s="98">
        <f t="shared" si="49"/>
        <v>73.611111111111114</v>
      </c>
      <c r="N317" s="98">
        <f t="shared" si="51"/>
        <v>-25.373134328358208</v>
      </c>
      <c r="O317" s="98">
        <f t="shared" si="45"/>
        <v>1872</v>
      </c>
      <c r="P317" s="98">
        <f t="shared" si="50"/>
        <v>20</v>
      </c>
      <c r="Q317" s="98">
        <f t="shared" si="46"/>
        <v>-62.56</v>
      </c>
      <c r="R317" s="605" t="s">
        <v>3147</v>
      </c>
      <c r="T317">
        <f t="shared" si="47"/>
        <v>-35</v>
      </c>
      <c r="U317">
        <f t="shared" si="48"/>
        <v>2340</v>
      </c>
    </row>
    <row r="318" spans="1:21" ht="56.25" x14ac:dyDescent="0.25">
      <c r="A318" s="606">
        <v>26</v>
      </c>
      <c r="B318" s="603" t="s">
        <v>124</v>
      </c>
      <c r="C318" s="603" t="s">
        <v>125</v>
      </c>
      <c r="D318" s="603" t="s">
        <v>203</v>
      </c>
      <c r="E318" s="98">
        <v>1300</v>
      </c>
      <c r="F318" s="497">
        <v>4000</v>
      </c>
      <c r="G318" s="493">
        <v>3500</v>
      </c>
      <c r="H318" s="195">
        <v>1.2</v>
      </c>
      <c r="I318" s="98">
        <v>1920</v>
      </c>
      <c r="J318" s="497">
        <v>4000</v>
      </c>
      <c r="K318" s="482">
        <v>2000</v>
      </c>
      <c r="L318" s="482"/>
      <c r="M318" s="98">
        <f t="shared" si="49"/>
        <v>4.1666666666666661</v>
      </c>
      <c r="N318" s="98">
        <f t="shared" si="51"/>
        <v>-50</v>
      </c>
      <c r="O318" s="98">
        <f t="shared" si="45"/>
        <v>1560</v>
      </c>
      <c r="P318" s="98">
        <f t="shared" si="50"/>
        <v>20</v>
      </c>
      <c r="Q318" s="98">
        <f t="shared" si="46"/>
        <v>-22</v>
      </c>
      <c r="R318" s="605" t="s">
        <v>3147</v>
      </c>
      <c r="T318">
        <f t="shared" si="47"/>
        <v>-18.75</v>
      </c>
      <c r="U318">
        <f t="shared" si="48"/>
        <v>1950</v>
      </c>
    </row>
    <row r="319" spans="1:21" ht="37.5" x14ac:dyDescent="0.25">
      <c r="A319" s="883">
        <v>27</v>
      </c>
      <c r="B319" s="880" t="s">
        <v>349</v>
      </c>
      <c r="C319" s="603" t="s">
        <v>95</v>
      </c>
      <c r="D319" s="603" t="s">
        <v>201</v>
      </c>
      <c r="E319" s="98">
        <v>1560</v>
      </c>
      <c r="F319" s="497">
        <v>4400</v>
      </c>
      <c r="G319" s="493">
        <v>4400</v>
      </c>
      <c r="H319" s="195">
        <v>1.3</v>
      </c>
      <c r="I319" s="98">
        <v>2340</v>
      </c>
      <c r="J319" s="497">
        <v>4400</v>
      </c>
      <c r="K319" s="482">
        <v>2500</v>
      </c>
      <c r="L319" s="482"/>
      <c r="M319" s="98">
        <f t="shared" si="49"/>
        <v>6.8376068376068382</v>
      </c>
      <c r="N319" s="98">
        <f t="shared" si="51"/>
        <v>-43.18181818181818</v>
      </c>
      <c r="O319" s="98">
        <f t="shared" si="45"/>
        <v>1872</v>
      </c>
      <c r="P319" s="98">
        <f t="shared" si="50"/>
        <v>20</v>
      </c>
      <c r="Q319" s="98">
        <f t="shared" si="46"/>
        <v>-25.119999999999997</v>
      </c>
      <c r="R319" s="605" t="s">
        <v>3147</v>
      </c>
      <c r="T319">
        <f t="shared" si="47"/>
        <v>-20</v>
      </c>
      <c r="U319">
        <f t="shared" si="48"/>
        <v>2340</v>
      </c>
    </row>
    <row r="320" spans="1:21" ht="37.5" x14ac:dyDescent="0.25">
      <c r="A320" s="885"/>
      <c r="B320" s="882"/>
      <c r="C320" s="603" t="s">
        <v>201</v>
      </c>
      <c r="D320" s="603" t="s">
        <v>350</v>
      </c>
      <c r="E320" s="98">
        <v>1560</v>
      </c>
      <c r="F320" s="497">
        <v>4000</v>
      </c>
      <c r="G320" s="493">
        <v>4000</v>
      </c>
      <c r="H320" s="195">
        <v>1.2</v>
      </c>
      <c r="I320" s="98">
        <v>2160</v>
      </c>
      <c r="J320" s="497">
        <v>4000</v>
      </c>
      <c r="K320" s="482">
        <v>2500</v>
      </c>
      <c r="L320" s="482"/>
      <c r="M320" s="98">
        <f t="shared" si="49"/>
        <v>15.74074074074074</v>
      </c>
      <c r="N320" s="98">
        <f t="shared" si="51"/>
        <v>-37.5</v>
      </c>
      <c r="O320" s="98">
        <f t="shared" si="45"/>
        <v>1872</v>
      </c>
      <c r="P320" s="98">
        <f t="shared" si="50"/>
        <v>20</v>
      </c>
      <c r="Q320" s="98">
        <f t="shared" si="46"/>
        <v>-25.119999999999997</v>
      </c>
      <c r="R320" s="605" t="s">
        <v>3147</v>
      </c>
      <c r="T320">
        <f t="shared" si="47"/>
        <v>-13.333333333333334</v>
      </c>
      <c r="U320">
        <f t="shared" si="48"/>
        <v>2340</v>
      </c>
    </row>
    <row r="321" spans="1:22" ht="56.25" x14ac:dyDescent="0.25">
      <c r="A321" s="606">
        <v>28</v>
      </c>
      <c r="B321" s="603" t="s">
        <v>201</v>
      </c>
      <c r="C321" s="603" t="s">
        <v>254</v>
      </c>
      <c r="D321" s="603" t="s">
        <v>351</v>
      </c>
      <c r="E321" s="98">
        <v>1560</v>
      </c>
      <c r="F321" s="497">
        <v>6000</v>
      </c>
      <c r="G321" s="493">
        <v>6000</v>
      </c>
      <c r="H321" s="195">
        <v>1.6</v>
      </c>
      <c r="I321" s="98">
        <v>2880</v>
      </c>
      <c r="J321" s="497">
        <v>6000</v>
      </c>
      <c r="K321" s="482">
        <v>2500</v>
      </c>
      <c r="L321" s="482"/>
      <c r="M321" s="98">
        <f t="shared" si="49"/>
        <v>-13.194444444444445</v>
      </c>
      <c r="N321" s="98">
        <f t="shared" si="51"/>
        <v>-58.333333333333336</v>
      </c>
      <c r="O321" s="98">
        <f t="shared" si="45"/>
        <v>1872</v>
      </c>
      <c r="P321" s="98">
        <f t="shared" si="50"/>
        <v>20</v>
      </c>
      <c r="Q321" s="98">
        <f t="shared" si="46"/>
        <v>-25.119999999999997</v>
      </c>
      <c r="R321" s="605" t="s">
        <v>3147</v>
      </c>
      <c r="T321">
        <f t="shared" si="47"/>
        <v>-35</v>
      </c>
      <c r="U321">
        <f t="shared" si="48"/>
        <v>2340</v>
      </c>
    </row>
    <row r="322" spans="1:22" ht="56.25" x14ac:dyDescent="0.25">
      <c r="A322" s="606">
        <v>29</v>
      </c>
      <c r="B322" s="603" t="s">
        <v>202</v>
      </c>
      <c r="C322" s="603" t="s">
        <v>352</v>
      </c>
      <c r="D322" s="603" t="s">
        <v>350</v>
      </c>
      <c r="E322" s="98">
        <v>1560</v>
      </c>
      <c r="F322" s="497">
        <v>3500</v>
      </c>
      <c r="G322" s="493">
        <v>3500</v>
      </c>
      <c r="H322" s="195">
        <v>1.3</v>
      </c>
      <c r="I322" s="98">
        <v>2340</v>
      </c>
      <c r="J322" s="497">
        <v>3500</v>
      </c>
      <c r="K322" s="482">
        <v>2500</v>
      </c>
      <c r="L322" s="482"/>
      <c r="M322" s="98">
        <f t="shared" si="49"/>
        <v>6.8376068376068382</v>
      </c>
      <c r="N322" s="98">
        <f t="shared" si="51"/>
        <v>-28.571428571428569</v>
      </c>
      <c r="O322" s="98">
        <f t="shared" si="45"/>
        <v>1872</v>
      </c>
      <c r="P322" s="98">
        <f t="shared" si="50"/>
        <v>20</v>
      </c>
      <c r="Q322" s="98">
        <f t="shared" si="46"/>
        <v>-25.119999999999997</v>
      </c>
      <c r="R322" s="605" t="s">
        <v>3147</v>
      </c>
      <c r="T322">
        <f t="shared" si="47"/>
        <v>-20</v>
      </c>
      <c r="U322">
        <f t="shared" si="48"/>
        <v>2340</v>
      </c>
    </row>
    <row r="323" spans="1:22" ht="56.25" x14ac:dyDescent="0.25">
      <c r="A323" s="606">
        <v>30</v>
      </c>
      <c r="B323" s="603" t="s">
        <v>350</v>
      </c>
      <c r="C323" s="603" t="s">
        <v>254</v>
      </c>
      <c r="D323" s="603" t="s">
        <v>353</v>
      </c>
      <c r="E323" s="98">
        <v>1560</v>
      </c>
      <c r="F323" s="497">
        <v>4400</v>
      </c>
      <c r="G323" s="493">
        <v>4400</v>
      </c>
      <c r="H323" s="195">
        <v>1.6</v>
      </c>
      <c r="I323" s="98">
        <v>2880</v>
      </c>
      <c r="J323" s="497">
        <v>4400</v>
      </c>
      <c r="K323" s="482">
        <v>3500</v>
      </c>
      <c r="L323" s="482"/>
      <c r="M323" s="98">
        <f t="shared" si="49"/>
        <v>21.527777777777779</v>
      </c>
      <c r="N323" s="98">
        <f t="shared" si="51"/>
        <v>-20.454545454545457</v>
      </c>
      <c r="O323" s="98">
        <f t="shared" si="45"/>
        <v>1872</v>
      </c>
      <c r="P323" s="98">
        <f t="shared" si="50"/>
        <v>20</v>
      </c>
      <c r="Q323" s="98">
        <f t="shared" si="46"/>
        <v>-46.514285714285712</v>
      </c>
      <c r="R323" s="605" t="s">
        <v>3147</v>
      </c>
      <c r="T323">
        <f t="shared" si="47"/>
        <v>-35</v>
      </c>
      <c r="U323">
        <f t="shared" si="48"/>
        <v>2340</v>
      </c>
    </row>
    <row r="324" spans="1:22" ht="56.25" x14ac:dyDescent="0.25">
      <c r="A324" s="606">
        <v>31</v>
      </c>
      <c r="B324" s="603" t="s">
        <v>354</v>
      </c>
      <c r="C324" s="603" t="s">
        <v>201</v>
      </c>
      <c r="D324" s="603" t="s">
        <v>204</v>
      </c>
      <c r="E324" s="98">
        <v>1300</v>
      </c>
      <c r="F324" s="497">
        <v>3600</v>
      </c>
      <c r="G324" s="493">
        <v>3600</v>
      </c>
      <c r="H324" s="195">
        <v>1.2</v>
      </c>
      <c r="I324" s="98">
        <v>1920</v>
      </c>
      <c r="J324" s="497">
        <v>3600</v>
      </c>
      <c r="K324" s="482">
        <v>2500</v>
      </c>
      <c r="L324" s="482"/>
      <c r="M324" s="98">
        <f t="shared" si="49"/>
        <v>30.208333333333332</v>
      </c>
      <c r="N324" s="98">
        <f t="shared" si="51"/>
        <v>-30.555555555555557</v>
      </c>
      <c r="O324" s="98">
        <f t="shared" ref="O324:O376" si="52">E324*1.2</f>
        <v>1560</v>
      </c>
      <c r="P324" s="98">
        <f t="shared" si="50"/>
        <v>20</v>
      </c>
      <c r="Q324" s="98">
        <f t="shared" si="46"/>
        <v>-37.6</v>
      </c>
      <c r="R324" s="605" t="s">
        <v>3147</v>
      </c>
      <c r="T324">
        <f t="shared" si="47"/>
        <v>-18.75</v>
      </c>
      <c r="U324">
        <f t="shared" si="48"/>
        <v>1950</v>
      </c>
    </row>
    <row r="325" spans="1:22" ht="56.25" x14ac:dyDescent="0.25">
      <c r="A325" s="606">
        <v>32</v>
      </c>
      <c r="B325" s="603" t="s">
        <v>205</v>
      </c>
      <c r="C325" s="603" t="s">
        <v>349</v>
      </c>
      <c r="D325" s="603" t="s">
        <v>350</v>
      </c>
      <c r="E325" s="98">
        <v>1300</v>
      </c>
      <c r="F325" s="497">
        <v>3600</v>
      </c>
      <c r="G325" s="493">
        <v>3600</v>
      </c>
      <c r="H325" s="195">
        <v>1.2</v>
      </c>
      <c r="I325" s="98">
        <v>1920</v>
      </c>
      <c r="J325" s="497">
        <v>3600</v>
      </c>
      <c r="K325" s="482">
        <v>2500</v>
      </c>
      <c r="L325" s="482"/>
      <c r="M325" s="98">
        <f t="shared" si="49"/>
        <v>30.208333333333332</v>
      </c>
      <c r="N325" s="98">
        <f t="shared" si="51"/>
        <v>-30.555555555555557</v>
      </c>
      <c r="O325" s="98">
        <f t="shared" si="52"/>
        <v>1560</v>
      </c>
      <c r="P325" s="98">
        <f t="shared" si="50"/>
        <v>20</v>
      </c>
      <c r="Q325" s="98">
        <f t="shared" si="46"/>
        <v>-37.6</v>
      </c>
      <c r="R325" s="605" t="s">
        <v>3147</v>
      </c>
      <c r="T325">
        <f t="shared" si="47"/>
        <v>-18.75</v>
      </c>
      <c r="U325">
        <f t="shared" si="48"/>
        <v>1950</v>
      </c>
    </row>
    <row r="326" spans="1:22" ht="37.5" x14ac:dyDescent="0.25">
      <c r="A326" s="606">
        <v>33</v>
      </c>
      <c r="B326" s="603" t="s">
        <v>204</v>
      </c>
      <c r="C326" s="603" t="s">
        <v>205</v>
      </c>
      <c r="D326" s="603" t="s">
        <v>350</v>
      </c>
      <c r="E326" s="98">
        <v>1300</v>
      </c>
      <c r="F326" s="497">
        <v>3200</v>
      </c>
      <c r="G326" s="493">
        <v>3200</v>
      </c>
      <c r="H326" s="195">
        <v>1.2</v>
      </c>
      <c r="I326" s="98">
        <v>1920</v>
      </c>
      <c r="J326" s="497">
        <v>3200</v>
      </c>
      <c r="K326" s="482">
        <v>2500</v>
      </c>
      <c r="L326" s="482"/>
      <c r="M326" s="98">
        <f t="shared" si="49"/>
        <v>30.208333333333332</v>
      </c>
      <c r="N326" s="98">
        <f t="shared" si="51"/>
        <v>-21.875</v>
      </c>
      <c r="O326" s="98">
        <f t="shared" si="52"/>
        <v>1560</v>
      </c>
      <c r="P326" s="98">
        <f t="shared" si="50"/>
        <v>20</v>
      </c>
      <c r="Q326" s="98">
        <f t="shared" si="46"/>
        <v>-37.6</v>
      </c>
      <c r="R326" s="605" t="s">
        <v>3147</v>
      </c>
      <c r="T326">
        <f t="shared" si="47"/>
        <v>-18.75</v>
      </c>
      <c r="U326">
        <f t="shared" si="48"/>
        <v>1950</v>
      </c>
    </row>
    <row r="327" spans="1:22" ht="37.5" x14ac:dyDescent="0.25">
      <c r="A327" s="606">
        <v>34</v>
      </c>
      <c r="B327" s="603" t="s">
        <v>206</v>
      </c>
      <c r="C327" s="603" t="s">
        <v>204</v>
      </c>
      <c r="D327" s="603" t="s">
        <v>350</v>
      </c>
      <c r="E327" s="98">
        <v>1300</v>
      </c>
      <c r="F327" s="497">
        <v>3300</v>
      </c>
      <c r="G327" s="493">
        <v>3300</v>
      </c>
      <c r="H327" s="195">
        <v>1.2</v>
      </c>
      <c r="I327" s="98">
        <v>1920</v>
      </c>
      <c r="J327" s="497">
        <v>3300</v>
      </c>
      <c r="K327" s="482">
        <v>2500</v>
      </c>
      <c r="L327" s="482"/>
      <c r="M327" s="98">
        <f t="shared" si="49"/>
        <v>30.208333333333332</v>
      </c>
      <c r="N327" s="98">
        <f t="shared" si="51"/>
        <v>-24.242424242424242</v>
      </c>
      <c r="O327" s="98">
        <f t="shared" si="52"/>
        <v>1560</v>
      </c>
      <c r="P327" s="98">
        <f t="shared" si="50"/>
        <v>20</v>
      </c>
      <c r="Q327" s="98">
        <f t="shared" si="46"/>
        <v>-37.6</v>
      </c>
      <c r="R327" s="605" t="s">
        <v>3147</v>
      </c>
      <c r="T327">
        <f t="shared" si="47"/>
        <v>-18.75</v>
      </c>
      <c r="U327">
        <f t="shared" si="48"/>
        <v>1950</v>
      </c>
    </row>
    <row r="328" spans="1:22" ht="37.5" x14ac:dyDescent="0.25">
      <c r="A328" s="606">
        <v>35</v>
      </c>
      <c r="B328" s="603" t="s">
        <v>207</v>
      </c>
      <c r="C328" s="603" t="s">
        <v>206</v>
      </c>
      <c r="D328" s="603" t="s">
        <v>202</v>
      </c>
      <c r="E328" s="98">
        <v>1300</v>
      </c>
      <c r="F328" s="497">
        <v>3600</v>
      </c>
      <c r="G328" s="493">
        <v>3600</v>
      </c>
      <c r="H328" s="195">
        <v>1.2</v>
      </c>
      <c r="I328" s="98">
        <v>1920</v>
      </c>
      <c r="J328" s="497">
        <v>3600</v>
      </c>
      <c r="K328" s="482">
        <v>2500</v>
      </c>
      <c r="L328" s="482"/>
      <c r="M328" s="98">
        <f t="shared" si="49"/>
        <v>30.208333333333332</v>
      </c>
      <c r="N328" s="98">
        <f t="shared" si="51"/>
        <v>-30.555555555555557</v>
      </c>
      <c r="O328" s="98">
        <f t="shared" si="52"/>
        <v>1560</v>
      </c>
      <c r="P328" s="98">
        <f t="shared" si="50"/>
        <v>20</v>
      </c>
      <c r="Q328" s="98">
        <f t="shared" si="46"/>
        <v>-37.6</v>
      </c>
      <c r="R328" s="605" t="s">
        <v>3147</v>
      </c>
      <c r="T328">
        <f t="shared" si="47"/>
        <v>-18.75</v>
      </c>
      <c r="U328">
        <f t="shared" si="48"/>
        <v>1950</v>
      </c>
    </row>
    <row r="329" spans="1:22" ht="37.5" x14ac:dyDescent="0.25">
      <c r="A329" s="606">
        <v>36</v>
      </c>
      <c r="B329" s="603" t="s">
        <v>208</v>
      </c>
      <c r="C329" s="603" t="s">
        <v>206</v>
      </c>
      <c r="D329" s="603" t="s">
        <v>350</v>
      </c>
      <c r="E329" s="98">
        <v>1300</v>
      </c>
      <c r="F329" s="497">
        <v>3200</v>
      </c>
      <c r="G329" s="493">
        <v>3200</v>
      </c>
      <c r="H329" s="195">
        <v>1.2</v>
      </c>
      <c r="I329" s="98">
        <v>1920</v>
      </c>
      <c r="J329" s="497">
        <v>3200</v>
      </c>
      <c r="K329" s="482">
        <v>2500</v>
      </c>
      <c r="L329" s="482"/>
      <c r="M329" s="98">
        <f t="shared" si="49"/>
        <v>30.208333333333332</v>
      </c>
      <c r="N329" s="98">
        <f t="shared" si="51"/>
        <v>-21.875</v>
      </c>
      <c r="O329" s="98">
        <f t="shared" si="52"/>
        <v>1560</v>
      </c>
      <c r="P329" s="98">
        <f t="shared" si="50"/>
        <v>20</v>
      </c>
      <c r="Q329" s="98">
        <f t="shared" si="46"/>
        <v>-37.6</v>
      </c>
      <c r="R329" s="605" t="s">
        <v>3147</v>
      </c>
      <c r="T329">
        <f t="shared" si="47"/>
        <v>-18.75</v>
      </c>
      <c r="U329">
        <f t="shared" si="48"/>
        <v>1950</v>
      </c>
    </row>
    <row r="330" spans="1:22" ht="37.5" x14ac:dyDescent="0.25">
      <c r="A330" s="606">
        <v>37</v>
      </c>
      <c r="B330" s="886" t="s">
        <v>446</v>
      </c>
      <c r="C330" s="890"/>
      <c r="D330" s="887"/>
      <c r="E330" s="98">
        <v>1000</v>
      </c>
      <c r="F330" s="497">
        <v>2800</v>
      </c>
      <c r="G330" s="493">
        <v>2300</v>
      </c>
      <c r="H330" s="195">
        <v>1.7</v>
      </c>
      <c r="I330" s="98">
        <v>2210</v>
      </c>
      <c r="J330" s="497">
        <v>2800</v>
      </c>
      <c r="K330" s="482">
        <v>2500</v>
      </c>
      <c r="L330" s="482"/>
      <c r="M330" s="98">
        <f t="shared" si="49"/>
        <v>13.122171945701359</v>
      </c>
      <c r="N330" s="98">
        <f t="shared" si="51"/>
        <v>-10.714285714285714</v>
      </c>
      <c r="O330" s="98">
        <f t="shared" si="52"/>
        <v>1200</v>
      </c>
      <c r="P330" s="98">
        <f t="shared" ref="P330:P392" si="53">(O330-E330)/E330*100</f>
        <v>20</v>
      </c>
      <c r="Q330" s="98">
        <f t="shared" ref="Q330:Q393" si="54">(O330-K330)/K330*100</f>
        <v>-52</v>
      </c>
      <c r="R330" s="605" t="s">
        <v>3147</v>
      </c>
      <c r="T330">
        <f t="shared" ref="T330:T392" si="55">(O330-I330)/I330*100</f>
        <v>-45.701357466063349</v>
      </c>
      <c r="U330">
        <f t="shared" ref="U330:U392" si="56">E330*1.5</f>
        <v>1500</v>
      </c>
    </row>
    <row r="331" spans="1:22" ht="93.75" x14ac:dyDescent="0.25">
      <c r="A331" s="606">
        <v>38</v>
      </c>
      <c r="B331" s="603" t="s">
        <v>209</v>
      </c>
      <c r="C331" s="603" t="s">
        <v>18</v>
      </c>
      <c r="D331" s="605" t="s">
        <v>210</v>
      </c>
      <c r="E331" s="104">
        <v>870</v>
      </c>
      <c r="F331" s="497">
        <v>3000</v>
      </c>
      <c r="G331" s="493">
        <v>3300</v>
      </c>
      <c r="H331" s="195">
        <v>1.6</v>
      </c>
      <c r="I331" s="98">
        <v>1600</v>
      </c>
      <c r="J331" s="497">
        <v>3000</v>
      </c>
      <c r="K331" s="482">
        <v>1500</v>
      </c>
      <c r="L331" s="482"/>
      <c r="M331" s="98">
        <f t="shared" si="49"/>
        <v>-6.25</v>
      </c>
      <c r="N331" s="98">
        <f t="shared" si="51"/>
        <v>-50</v>
      </c>
      <c r="O331" s="98">
        <f t="shared" si="52"/>
        <v>1044</v>
      </c>
      <c r="P331" s="98">
        <f t="shared" si="53"/>
        <v>20</v>
      </c>
      <c r="Q331" s="98">
        <f t="shared" si="54"/>
        <v>-30.4</v>
      </c>
      <c r="R331" s="605" t="s">
        <v>3147</v>
      </c>
      <c r="T331">
        <f t="shared" si="55"/>
        <v>-34.75</v>
      </c>
      <c r="U331">
        <f t="shared" si="56"/>
        <v>1305</v>
      </c>
    </row>
    <row r="332" spans="1:22" ht="18.75" x14ac:dyDescent="0.25">
      <c r="A332" s="883">
        <v>39</v>
      </c>
      <c r="B332" s="880" t="s">
        <v>43</v>
      </c>
      <c r="C332" s="603" t="s">
        <v>211</v>
      </c>
      <c r="D332" s="605" t="s">
        <v>184</v>
      </c>
      <c r="E332" s="98"/>
      <c r="F332" s="497"/>
      <c r="G332" s="493"/>
      <c r="H332" s="195"/>
      <c r="I332" s="98"/>
      <c r="J332" s="497"/>
      <c r="K332" s="482"/>
      <c r="L332" s="482"/>
      <c r="M332" s="98"/>
      <c r="N332" s="98"/>
      <c r="O332" s="98"/>
      <c r="P332" s="98"/>
      <c r="Q332" s="98"/>
      <c r="R332" s="605"/>
      <c r="U332">
        <f t="shared" si="56"/>
        <v>0</v>
      </c>
      <c r="V332">
        <v>50</v>
      </c>
    </row>
    <row r="333" spans="1:22" ht="37.5" x14ac:dyDescent="0.25">
      <c r="A333" s="884"/>
      <c r="B333" s="881"/>
      <c r="C333" s="603"/>
      <c r="D333" s="605" t="s">
        <v>39</v>
      </c>
      <c r="E333" s="98">
        <v>3100</v>
      </c>
      <c r="F333" s="497">
        <v>13500</v>
      </c>
      <c r="G333" s="493">
        <v>13500</v>
      </c>
      <c r="H333" s="195">
        <v>2.7</v>
      </c>
      <c r="I333" s="98">
        <v>8370</v>
      </c>
      <c r="J333" s="497">
        <v>13500</v>
      </c>
      <c r="K333" s="482">
        <v>8500</v>
      </c>
      <c r="L333" s="445"/>
      <c r="M333" s="98">
        <f>(K333-I333)/I333*100</f>
        <v>1.5531660692951015</v>
      </c>
      <c r="N333" s="98">
        <f>(K333-J333)/J333*100</f>
        <v>-37.037037037037038</v>
      </c>
      <c r="O333" s="649">
        <f>E333*1.5</f>
        <v>4650</v>
      </c>
      <c r="P333" s="98">
        <f t="shared" si="53"/>
        <v>50</v>
      </c>
      <c r="Q333" s="98">
        <f t="shared" si="54"/>
        <v>-45.294117647058826</v>
      </c>
      <c r="R333" s="605" t="s">
        <v>3147</v>
      </c>
      <c r="T333">
        <f t="shared" si="55"/>
        <v>-44.444444444444443</v>
      </c>
      <c r="U333">
        <f t="shared" si="56"/>
        <v>4650</v>
      </c>
    </row>
    <row r="334" spans="1:22" ht="37.5" x14ac:dyDescent="0.25">
      <c r="A334" s="885"/>
      <c r="B334" s="882"/>
      <c r="C334" s="603"/>
      <c r="D334" s="605" t="s">
        <v>40</v>
      </c>
      <c r="E334" s="98"/>
      <c r="F334" s="497">
        <v>13500</v>
      </c>
      <c r="G334" s="493">
        <v>13500</v>
      </c>
      <c r="H334" s="195">
        <v>2.7</v>
      </c>
      <c r="I334" s="98">
        <v>8370</v>
      </c>
      <c r="J334" s="497">
        <v>13500</v>
      </c>
      <c r="K334" s="482">
        <v>8000</v>
      </c>
      <c r="L334" s="445"/>
      <c r="M334" s="98">
        <f>(K334-I334)/I334*100</f>
        <v>-4.4205495818399045</v>
      </c>
      <c r="N334" s="98">
        <f>(K334-J334)/J334*100</f>
        <v>-40.74074074074074</v>
      </c>
      <c r="O334" s="649">
        <f>O333-500</f>
        <v>4150</v>
      </c>
      <c r="P334" s="98"/>
      <c r="Q334" s="98">
        <f t="shared" si="54"/>
        <v>-48.125</v>
      </c>
      <c r="R334" s="605" t="s">
        <v>3147</v>
      </c>
      <c r="T334">
        <f t="shared" si="55"/>
        <v>-50.418160095579445</v>
      </c>
      <c r="U334">
        <f t="shared" si="56"/>
        <v>0</v>
      </c>
    </row>
    <row r="335" spans="1:22" ht="37.5" x14ac:dyDescent="0.25">
      <c r="A335" s="883">
        <v>40</v>
      </c>
      <c r="B335" s="880" t="s">
        <v>34</v>
      </c>
      <c r="C335" s="603" t="s">
        <v>410</v>
      </c>
      <c r="D335" s="605" t="s">
        <v>212</v>
      </c>
      <c r="E335" s="104">
        <v>540</v>
      </c>
      <c r="F335" s="497">
        <v>2500</v>
      </c>
      <c r="G335" s="493">
        <v>2500</v>
      </c>
      <c r="H335" s="195">
        <v>1.7</v>
      </c>
      <c r="I335" s="98">
        <v>918</v>
      </c>
      <c r="J335" s="497">
        <v>2500</v>
      </c>
      <c r="K335" s="482">
        <v>1200</v>
      </c>
      <c r="L335" s="482"/>
      <c r="M335" s="98">
        <f t="shared" ref="M335:M393" si="57">(K335-I335)/I335*100</f>
        <v>30.718954248366014</v>
      </c>
      <c r="N335" s="98">
        <f t="shared" ref="N335:N393" si="58">(K335-J335)/J335*100</f>
        <v>-52</v>
      </c>
      <c r="O335" s="98">
        <f t="shared" si="52"/>
        <v>648</v>
      </c>
      <c r="P335" s="98">
        <f t="shared" si="53"/>
        <v>20</v>
      </c>
      <c r="Q335" s="98">
        <f t="shared" si="54"/>
        <v>-46</v>
      </c>
      <c r="R335" s="605" t="s">
        <v>3147</v>
      </c>
      <c r="T335">
        <f t="shared" si="55"/>
        <v>-29.411764705882355</v>
      </c>
      <c r="U335">
        <f t="shared" si="56"/>
        <v>810</v>
      </c>
    </row>
    <row r="336" spans="1:22" ht="37.5" x14ac:dyDescent="0.25">
      <c r="A336" s="885"/>
      <c r="B336" s="882"/>
      <c r="C336" s="603" t="s">
        <v>410</v>
      </c>
      <c r="D336" s="605" t="s">
        <v>36</v>
      </c>
      <c r="E336" s="104">
        <v>540</v>
      </c>
      <c r="F336" s="497">
        <v>1300</v>
      </c>
      <c r="G336" s="493">
        <v>1300</v>
      </c>
      <c r="H336" s="195">
        <v>1.7</v>
      </c>
      <c r="I336" s="98">
        <v>918</v>
      </c>
      <c r="J336" s="497">
        <v>1300</v>
      </c>
      <c r="K336" s="482">
        <v>800</v>
      </c>
      <c r="L336" s="482"/>
      <c r="M336" s="98">
        <f t="shared" si="57"/>
        <v>-12.854030501089325</v>
      </c>
      <c r="N336" s="98">
        <f t="shared" si="58"/>
        <v>-38.461538461538467</v>
      </c>
      <c r="O336" s="98">
        <f t="shared" si="52"/>
        <v>648</v>
      </c>
      <c r="P336" s="98">
        <f t="shared" si="53"/>
        <v>20</v>
      </c>
      <c r="Q336" s="98">
        <f t="shared" si="54"/>
        <v>-19</v>
      </c>
      <c r="R336" s="605" t="s">
        <v>3147</v>
      </c>
      <c r="T336">
        <f t="shared" si="55"/>
        <v>-29.411764705882355</v>
      </c>
      <c r="U336">
        <f t="shared" si="56"/>
        <v>810</v>
      </c>
    </row>
    <row r="337" spans="1:21" ht="56.25" x14ac:dyDescent="0.25">
      <c r="A337" s="606">
        <v>41</v>
      </c>
      <c r="B337" s="603" t="s">
        <v>213</v>
      </c>
      <c r="C337" s="603" t="s">
        <v>214</v>
      </c>
      <c r="D337" s="605" t="s">
        <v>433</v>
      </c>
      <c r="E337" s="98">
        <v>1690</v>
      </c>
      <c r="F337" s="497">
        <v>8000</v>
      </c>
      <c r="G337" s="493">
        <v>8000</v>
      </c>
      <c r="H337" s="195">
        <v>1.2</v>
      </c>
      <c r="I337" s="98">
        <v>2160</v>
      </c>
      <c r="J337" s="497">
        <v>8000</v>
      </c>
      <c r="K337" s="482">
        <v>3000</v>
      </c>
      <c r="L337" s="482"/>
      <c r="M337" s="98">
        <f t="shared" si="57"/>
        <v>38.888888888888893</v>
      </c>
      <c r="N337" s="98">
        <f t="shared" si="58"/>
        <v>-62.5</v>
      </c>
      <c r="O337" s="98">
        <f t="shared" si="52"/>
        <v>2028</v>
      </c>
      <c r="P337" s="98">
        <f t="shared" si="53"/>
        <v>20</v>
      </c>
      <c r="Q337" s="98">
        <f t="shared" si="54"/>
        <v>-32.4</v>
      </c>
      <c r="R337" s="605" t="s">
        <v>3147</v>
      </c>
      <c r="T337">
        <f t="shared" si="55"/>
        <v>-6.1111111111111107</v>
      </c>
      <c r="U337">
        <f t="shared" si="56"/>
        <v>2535</v>
      </c>
    </row>
    <row r="338" spans="1:21" ht="37.5" x14ac:dyDescent="0.25">
      <c r="A338" s="883">
        <v>42</v>
      </c>
      <c r="B338" s="880" t="s">
        <v>215</v>
      </c>
      <c r="C338" s="603" t="s">
        <v>38</v>
      </c>
      <c r="D338" s="604"/>
      <c r="E338" s="104"/>
      <c r="F338" s="497"/>
      <c r="G338" s="493"/>
      <c r="H338" s="195"/>
      <c r="I338" s="98"/>
      <c r="J338" s="98"/>
      <c r="K338" s="98"/>
      <c r="L338" s="98"/>
      <c r="M338" s="98"/>
      <c r="N338" s="98"/>
      <c r="O338" s="98"/>
      <c r="P338" s="98"/>
      <c r="Q338" s="98"/>
      <c r="R338" s="605"/>
      <c r="U338">
        <f t="shared" si="56"/>
        <v>0</v>
      </c>
    </row>
    <row r="339" spans="1:21" ht="37.5" x14ac:dyDescent="0.25">
      <c r="A339" s="884"/>
      <c r="B339" s="881"/>
      <c r="C339" s="603" t="s">
        <v>39</v>
      </c>
      <c r="D339" s="604"/>
      <c r="E339" s="98">
        <v>1430</v>
      </c>
      <c r="F339" s="497">
        <v>3500</v>
      </c>
      <c r="G339" s="493">
        <v>3500</v>
      </c>
      <c r="H339" s="195">
        <v>1.2</v>
      </c>
      <c r="I339" s="98">
        <v>1716</v>
      </c>
      <c r="J339" s="497">
        <v>3500</v>
      </c>
      <c r="K339" s="482">
        <v>1750</v>
      </c>
      <c r="L339" s="482"/>
      <c r="M339" s="98">
        <f t="shared" si="57"/>
        <v>1.9813519813519813</v>
      </c>
      <c r="N339" s="98">
        <f t="shared" si="58"/>
        <v>-50</v>
      </c>
      <c r="O339" s="98">
        <f t="shared" si="52"/>
        <v>1716</v>
      </c>
      <c r="P339" s="98">
        <f t="shared" si="53"/>
        <v>20</v>
      </c>
      <c r="Q339" s="98">
        <f t="shared" si="54"/>
        <v>-1.9428571428571426</v>
      </c>
      <c r="R339" s="605" t="s">
        <v>3147</v>
      </c>
      <c r="T339">
        <f t="shared" si="55"/>
        <v>0</v>
      </c>
      <c r="U339">
        <f t="shared" si="56"/>
        <v>2145</v>
      </c>
    </row>
    <row r="340" spans="1:21" ht="37.5" x14ac:dyDescent="0.25">
      <c r="A340" s="885"/>
      <c r="B340" s="882"/>
      <c r="C340" s="603" t="s">
        <v>40</v>
      </c>
      <c r="D340" s="604"/>
      <c r="E340" s="98">
        <v>1250</v>
      </c>
      <c r="F340" s="497">
        <v>2500</v>
      </c>
      <c r="G340" s="493">
        <v>2500</v>
      </c>
      <c r="H340" s="195">
        <v>1.2</v>
      </c>
      <c r="I340" s="98">
        <v>1500</v>
      </c>
      <c r="J340" s="497">
        <v>2500</v>
      </c>
      <c r="K340" s="482">
        <v>1550</v>
      </c>
      <c r="L340" s="482"/>
      <c r="M340" s="98">
        <f t="shared" si="57"/>
        <v>3.3333333333333335</v>
      </c>
      <c r="N340" s="98">
        <f t="shared" si="58"/>
        <v>-38</v>
      </c>
      <c r="O340" s="231">
        <v>1250</v>
      </c>
      <c r="P340" s="98">
        <f t="shared" si="53"/>
        <v>0</v>
      </c>
      <c r="Q340" s="98">
        <f t="shared" si="54"/>
        <v>-19.35483870967742</v>
      </c>
      <c r="R340" s="605" t="s">
        <v>3147</v>
      </c>
      <c r="T340">
        <f t="shared" si="55"/>
        <v>-16.666666666666664</v>
      </c>
      <c r="U340">
        <f t="shared" si="56"/>
        <v>1875</v>
      </c>
    </row>
    <row r="341" spans="1:21" ht="37.5" x14ac:dyDescent="0.25">
      <c r="A341" s="883">
        <v>43</v>
      </c>
      <c r="B341" s="880" t="s">
        <v>216</v>
      </c>
      <c r="C341" s="886" t="s">
        <v>217</v>
      </c>
      <c r="D341" s="887"/>
      <c r="E341" s="98">
        <v>1724</v>
      </c>
      <c r="F341" s="497">
        <v>5500</v>
      </c>
      <c r="G341" s="493">
        <v>5500</v>
      </c>
      <c r="H341" s="195">
        <v>1.1000000000000001</v>
      </c>
      <c r="I341" s="98">
        <v>1896.4</v>
      </c>
      <c r="J341" s="497">
        <v>5500</v>
      </c>
      <c r="K341" s="482">
        <v>3000</v>
      </c>
      <c r="L341" s="482"/>
      <c r="M341" s="98">
        <f t="shared" si="57"/>
        <v>58.194473739717353</v>
      </c>
      <c r="N341" s="98">
        <f t="shared" si="58"/>
        <v>-45.454545454545453</v>
      </c>
      <c r="O341" s="98">
        <f t="shared" si="52"/>
        <v>2068.7999999999997</v>
      </c>
      <c r="P341" s="98">
        <f t="shared" si="53"/>
        <v>19.999999999999986</v>
      </c>
      <c r="Q341" s="98">
        <f t="shared" si="54"/>
        <v>-31.040000000000006</v>
      </c>
      <c r="R341" s="605" t="s">
        <v>3147</v>
      </c>
      <c r="T341">
        <f t="shared" si="55"/>
        <v>9.0909090909090722</v>
      </c>
      <c r="U341">
        <f t="shared" si="56"/>
        <v>2586</v>
      </c>
    </row>
    <row r="342" spans="1:21" ht="37.5" x14ac:dyDescent="0.25">
      <c r="A342" s="884"/>
      <c r="B342" s="881"/>
      <c r="C342" s="603" t="s">
        <v>38</v>
      </c>
      <c r="D342" s="604"/>
      <c r="E342" s="104"/>
      <c r="F342" s="497"/>
      <c r="G342" s="493"/>
      <c r="H342" s="195"/>
      <c r="I342" s="98"/>
      <c r="J342" s="98"/>
      <c r="K342" s="482"/>
      <c r="L342" s="482"/>
      <c r="M342" s="98"/>
      <c r="N342" s="98"/>
      <c r="O342" s="98"/>
      <c r="P342" s="98"/>
      <c r="Q342" s="98"/>
      <c r="R342" s="601"/>
      <c r="U342">
        <f t="shared" si="56"/>
        <v>0</v>
      </c>
    </row>
    <row r="343" spans="1:21" ht="37.5" x14ac:dyDescent="0.25">
      <c r="A343" s="884"/>
      <c r="B343" s="881"/>
      <c r="C343" s="603" t="s">
        <v>39</v>
      </c>
      <c r="D343" s="604"/>
      <c r="E343" s="98">
        <v>1437</v>
      </c>
      <c r="F343" s="497">
        <v>4300</v>
      </c>
      <c r="G343" s="493">
        <v>4300</v>
      </c>
      <c r="H343" s="195">
        <v>1</v>
      </c>
      <c r="I343" s="98">
        <v>1437</v>
      </c>
      <c r="J343" s="497">
        <v>4300</v>
      </c>
      <c r="K343" s="482">
        <v>2000</v>
      </c>
      <c r="L343" s="482"/>
      <c r="M343" s="98">
        <f t="shared" si="57"/>
        <v>39.178844815588029</v>
      </c>
      <c r="N343" s="98">
        <f t="shared" si="58"/>
        <v>-53.488372093023251</v>
      </c>
      <c r="O343" s="98">
        <f t="shared" si="52"/>
        <v>1724.3999999999999</v>
      </c>
      <c r="P343" s="98">
        <f t="shared" si="53"/>
        <v>19.999999999999989</v>
      </c>
      <c r="Q343" s="98">
        <f t="shared" si="54"/>
        <v>-13.780000000000006</v>
      </c>
      <c r="R343" s="605" t="s">
        <v>3147</v>
      </c>
      <c r="T343">
        <f t="shared" si="55"/>
        <v>19.999999999999989</v>
      </c>
      <c r="U343">
        <f t="shared" si="56"/>
        <v>2155.5</v>
      </c>
    </row>
    <row r="344" spans="1:21" ht="37.5" x14ac:dyDescent="0.25">
      <c r="A344" s="885"/>
      <c r="B344" s="882"/>
      <c r="C344" s="603" t="s">
        <v>40</v>
      </c>
      <c r="D344" s="604"/>
      <c r="E344" s="98">
        <v>1400</v>
      </c>
      <c r="F344" s="497">
        <v>3300</v>
      </c>
      <c r="G344" s="493">
        <v>3300</v>
      </c>
      <c r="H344" s="195">
        <v>1</v>
      </c>
      <c r="I344" s="98">
        <v>1400</v>
      </c>
      <c r="J344" s="497">
        <v>3300</v>
      </c>
      <c r="K344" s="482">
        <v>1900</v>
      </c>
      <c r="L344" s="482"/>
      <c r="M344" s="98">
        <f t="shared" si="57"/>
        <v>35.714285714285715</v>
      </c>
      <c r="N344" s="98">
        <f t="shared" si="58"/>
        <v>-42.424242424242422</v>
      </c>
      <c r="O344" s="231">
        <v>1400</v>
      </c>
      <c r="P344" s="98">
        <f t="shared" si="53"/>
        <v>0</v>
      </c>
      <c r="Q344" s="98">
        <f t="shared" si="54"/>
        <v>-26.315789473684209</v>
      </c>
      <c r="R344" s="605" t="s">
        <v>3147</v>
      </c>
      <c r="T344">
        <f t="shared" si="55"/>
        <v>0</v>
      </c>
      <c r="U344">
        <f t="shared" si="56"/>
        <v>2100</v>
      </c>
    </row>
    <row r="345" spans="1:21" ht="18.75" x14ac:dyDescent="0.25">
      <c r="A345" s="606">
        <v>44</v>
      </c>
      <c r="B345" s="886" t="s">
        <v>45</v>
      </c>
      <c r="C345" s="890"/>
      <c r="D345" s="604"/>
      <c r="E345" s="104"/>
      <c r="F345" s="497"/>
      <c r="G345" s="493"/>
      <c r="H345" s="195"/>
      <c r="I345" s="98"/>
      <c r="J345" s="497"/>
      <c r="K345" s="497"/>
      <c r="L345" s="497"/>
      <c r="M345" s="98"/>
      <c r="N345" s="98"/>
      <c r="O345" s="98"/>
      <c r="P345" s="98"/>
      <c r="Q345" s="98"/>
      <c r="R345" s="600"/>
      <c r="U345">
        <f t="shared" si="56"/>
        <v>0</v>
      </c>
    </row>
    <row r="346" spans="1:21" ht="37.5" x14ac:dyDescent="0.25">
      <c r="A346" s="884" t="s">
        <v>419</v>
      </c>
      <c r="B346" s="880" t="s">
        <v>355</v>
      </c>
      <c r="C346" s="607" t="s">
        <v>218</v>
      </c>
      <c r="D346" s="604"/>
      <c r="E346" s="104">
        <v>500</v>
      </c>
      <c r="F346" s="497">
        <v>1500</v>
      </c>
      <c r="G346" s="493">
        <v>1500</v>
      </c>
      <c r="H346" s="195">
        <v>2.6</v>
      </c>
      <c r="I346" s="98">
        <v>1300</v>
      </c>
      <c r="J346" s="497">
        <v>1500</v>
      </c>
      <c r="K346" s="482">
        <v>1000</v>
      </c>
      <c r="L346" s="482"/>
      <c r="M346" s="98">
        <f t="shared" si="57"/>
        <v>-23.076923076923077</v>
      </c>
      <c r="N346" s="98">
        <f t="shared" si="58"/>
        <v>-33.333333333333329</v>
      </c>
      <c r="O346" s="98">
        <f>E346</f>
        <v>500</v>
      </c>
      <c r="P346" s="98">
        <f t="shared" si="53"/>
        <v>0</v>
      </c>
      <c r="Q346" s="98">
        <f t="shared" si="54"/>
        <v>-50</v>
      </c>
      <c r="R346" s="605" t="s">
        <v>3147</v>
      </c>
      <c r="T346">
        <f t="shared" si="55"/>
        <v>-61.53846153846154</v>
      </c>
      <c r="U346">
        <f t="shared" si="56"/>
        <v>750</v>
      </c>
    </row>
    <row r="347" spans="1:21" ht="37.5" x14ac:dyDescent="0.25">
      <c r="A347" s="885"/>
      <c r="B347" s="882"/>
      <c r="C347" s="886" t="s">
        <v>49</v>
      </c>
      <c r="D347" s="887"/>
      <c r="E347" s="104">
        <v>500</v>
      </c>
      <c r="F347" s="497">
        <v>1000</v>
      </c>
      <c r="G347" s="493">
        <v>1000</v>
      </c>
      <c r="H347" s="195">
        <v>1.8</v>
      </c>
      <c r="I347" s="98">
        <v>900</v>
      </c>
      <c r="J347" s="497">
        <v>1000</v>
      </c>
      <c r="K347" s="482">
        <v>800</v>
      </c>
      <c r="L347" s="482"/>
      <c r="M347" s="98">
        <f t="shared" si="57"/>
        <v>-11.111111111111111</v>
      </c>
      <c r="N347" s="98">
        <f t="shared" si="58"/>
        <v>-20</v>
      </c>
      <c r="O347" s="98">
        <f t="shared" ref="O347:O351" si="59">E347</f>
        <v>500</v>
      </c>
      <c r="P347" s="98">
        <f t="shared" si="53"/>
        <v>0</v>
      </c>
      <c r="Q347" s="98">
        <f t="shared" si="54"/>
        <v>-37.5</v>
      </c>
      <c r="R347" s="605" t="s">
        <v>3147</v>
      </c>
      <c r="T347">
        <f t="shared" si="55"/>
        <v>-44.444444444444443</v>
      </c>
      <c r="U347">
        <f t="shared" si="56"/>
        <v>750</v>
      </c>
    </row>
    <row r="348" spans="1:21" ht="37.5" x14ac:dyDescent="0.25">
      <c r="A348" s="884" t="s">
        <v>420</v>
      </c>
      <c r="B348" s="880" t="s">
        <v>320</v>
      </c>
      <c r="C348" s="603" t="s">
        <v>218</v>
      </c>
      <c r="D348" s="604"/>
      <c r="E348" s="104">
        <v>370</v>
      </c>
      <c r="F348" s="497">
        <v>1000</v>
      </c>
      <c r="G348" s="493">
        <v>1000</v>
      </c>
      <c r="H348" s="195">
        <v>2.1</v>
      </c>
      <c r="I348" s="98">
        <v>777</v>
      </c>
      <c r="J348" s="497">
        <v>1000</v>
      </c>
      <c r="K348" s="482">
        <v>800</v>
      </c>
      <c r="L348" s="482"/>
      <c r="M348" s="98">
        <f t="shared" si="57"/>
        <v>2.9601029601029603</v>
      </c>
      <c r="N348" s="98">
        <f t="shared" si="58"/>
        <v>-20</v>
      </c>
      <c r="O348" s="98">
        <f t="shared" si="59"/>
        <v>370</v>
      </c>
      <c r="P348" s="98">
        <f t="shared" si="53"/>
        <v>0</v>
      </c>
      <c r="Q348" s="98">
        <f t="shared" si="54"/>
        <v>-53.75</v>
      </c>
      <c r="R348" s="605" t="s">
        <v>3147</v>
      </c>
      <c r="T348">
        <f t="shared" si="55"/>
        <v>-52.380952380952387</v>
      </c>
      <c r="U348">
        <f t="shared" si="56"/>
        <v>555</v>
      </c>
    </row>
    <row r="349" spans="1:21" ht="37.5" x14ac:dyDescent="0.25">
      <c r="A349" s="885"/>
      <c r="B349" s="882"/>
      <c r="C349" s="886" t="s">
        <v>49</v>
      </c>
      <c r="D349" s="887"/>
      <c r="E349" s="104">
        <v>330</v>
      </c>
      <c r="F349" s="497">
        <v>850</v>
      </c>
      <c r="G349" s="493">
        <v>1000</v>
      </c>
      <c r="H349" s="195">
        <v>1.7</v>
      </c>
      <c r="I349" s="98">
        <v>561</v>
      </c>
      <c r="J349" s="497">
        <v>850</v>
      </c>
      <c r="K349" s="482">
        <v>650</v>
      </c>
      <c r="L349" s="482"/>
      <c r="M349" s="98">
        <f t="shared" si="57"/>
        <v>15.86452762923351</v>
      </c>
      <c r="N349" s="98">
        <f t="shared" si="58"/>
        <v>-23.52941176470588</v>
      </c>
      <c r="O349" s="98">
        <f t="shared" si="59"/>
        <v>330</v>
      </c>
      <c r="P349" s="98">
        <f t="shared" si="53"/>
        <v>0</v>
      </c>
      <c r="Q349" s="98">
        <f t="shared" si="54"/>
        <v>-49.230769230769234</v>
      </c>
      <c r="R349" s="605" t="s">
        <v>3147</v>
      </c>
      <c r="T349">
        <f t="shared" si="55"/>
        <v>-41.17647058823529</v>
      </c>
      <c r="U349">
        <f t="shared" si="56"/>
        <v>495</v>
      </c>
    </row>
    <row r="350" spans="1:21" ht="37.5" x14ac:dyDescent="0.25">
      <c r="A350" s="884" t="s">
        <v>421</v>
      </c>
      <c r="B350" s="880" t="s">
        <v>251</v>
      </c>
      <c r="C350" s="603" t="s">
        <v>218</v>
      </c>
      <c r="D350" s="604"/>
      <c r="E350" s="104">
        <v>300</v>
      </c>
      <c r="F350" s="497">
        <v>800</v>
      </c>
      <c r="G350" s="493">
        <v>1000</v>
      </c>
      <c r="H350" s="195">
        <v>2.2999999999999998</v>
      </c>
      <c r="I350" s="98">
        <v>690</v>
      </c>
      <c r="J350" s="497">
        <v>800</v>
      </c>
      <c r="K350" s="482">
        <v>650</v>
      </c>
      <c r="L350" s="482"/>
      <c r="M350" s="98">
        <f t="shared" si="57"/>
        <v>-5.7971014492753623</v>
      </c>
      <c r="N350" s="98">
        <f t="shared" si="58"/>
        <v>-18.75</v>
      </c>
      <c r="O350" s="98">
        <f t="shared" si="59"/>
        <v>300</v>
      </c>
      <c r="P350" s="98">
        <f t="shared" si="53"/>
        <v>0</v>
      </c>
      <c r="Q350" s="98">
        <f t="shared" si="54"/>
        <v>-53.846153846153847</v>
      </c>
      <c r="R350" s="605" t="s">
        <v>3147</v>
      </c>
      <c r="T350">
        <f t="shared" si="55"/>
        <v>-56.521739130434781</v>
      </c>
      <c r="U350">
        <f t="shared" si="56"/>
        <v>450</v>
      </c>
    </row>
    <row r="351" spans="1:21" ht="37.5" x14ac:dyDescent="0.25">
      <c r="A351" s="885"/>
      <c r="B351" s="882"/>
      <c r="C351" s="886" t="s">
        <v>49</v>
      </c>
      <c r="D351" s="887"/>
      <c r="E351" s="104">
        <v>300</v>
      </c>
      <c r="F351" s="497">
        <v>750</v>
      </c>
      <c r="G351" s="493">
        <v>1000</v>
      </c>
      <c r="H351" s="195">
        <v>2.2999999999999998</v>
      </c>
      <c r="I351" s="98">
        <v>690</v>
      </c>
      <c r="J351" s="497">
        <v>750</v>
      </c>
      <c r="K351" s="482">
        <v>600</v>
      </c>
      <c r="L351" s="482"/>
      <c r="M351" s="98">
        <f t="shared" si="57"/>
        <v>-13.043478260869565</v>
      </c>
      <c r="N351" s="98">
        <f t="shared" si="58"/>
        <v>-20</v>
      </c>
      <c r="O351" s="98">
        <f t="shared" si="59"/>
        <v>300</v>
      </c>
      <c r="P351" s="98">
        <f t="shared" si="53"/>
        <v>0</v>
      </c>
      <c r="Q351" s="98">
        <f t="shared" si="54"/>
        <v>-50</v>
      </c>
      <c r="R351" s="605" t="s">
        <v>3147</v>
      </c>
      <c r="T351">
        <f t="shared" si="55"/>
        <v>-56.521739130434781</v>
      </c>
      <c r="U351">
        <f t="shared" si="56"/>
        <v>450</v>
      </c>
    </row>
    <row r="352" spans="1:21" ht="37.5" x14ac:dyDescent="0.25">
      <c r="A352" s="883">
        <v>45</v>
      </c>
      <c r="B352" s="880" t="s">
        <v>58</v>
      </c>
      <c r="C352" s="603" t="s">
        <v>39</v>
      </c>
      <c r="D352" s="604"/>
      <c r="E352" s="104">
        <v>500</v>
      </c>
      <c r="F352" s="497">
        <v>1700</v>
      </c>
      <c r="G352" s="493">
        <v>1700</v>
      </c>
      <c r="H352" s="195">
        <v>2.2000000000000002</v>
      </c>
      <c r="I352" s="98">
        <v>1100</v>
      </c>
      <c r="J352" s="497">
        <v>1700</v>
      </c>
      <c r="K352" s="482">
        <v>1500</v>
      </c>
      <c r="L352" s="482"/>
      <c r="M352" s="98">
        <f t="shared" si="57"/>
        <v>36.363636363636367</v>
      </c>
      <c r="N352" s="98">
        <f t="shared" si="58"/>
        <v>-11.76470588235294</v>
      </c>
      <c r="O352" s="98">
        <f t="shared" si="52"/>
        <v>600</v>
      </c>
      <c r="P352" s="98">
        <f t="shared" si="53"/>
        <v>20</v>
      </c>
      <c r="Q352" s="98">
        <f t="shared" si="54"/>
        <v>-60</v>
      </c>
      <c r="R352" s="605" t="s">
        <v>3147</v>
      </c>
      <c r="T352">
        <f t="shared" si="55"/>
        <v>-45.454545454545453</v>
      </c>
      <c r="U352">
        <f t="shared" si="56"/>
        <v>750</v>
      </c>
    </row>
    <row r="353" spans="1:21" ht="37.5" x14ac:dyDescent="0.25">
      <c r="A353" s="885"/>
      <c r="B353" s="882"/>
      <c r="C353" s="603" t="s">
        <v>40</v>
      </c>
      <c r="D353" s="604"/>
      <c r="E353" s="104">
        <v>450</v>
      </c>
      <c r="F353" s="497">
        <v>1500</v>
      </c>
      <c r="G353" s="493">
        <v>1000</v>
      </c>
      <c r="H353" s="195">
        <v>2.1</v>
      </c>
      <c r="I353" s="98">
        <v>945</v>
      </c>
      <c r="J353" s="497">
        <v>1500</v>
      </c>
      <c r="K353" s="482">
        <v>1400</v>
      </c>
      <c r="L353" s="482"/>
      <c r="M353" s="98">
        <f t="shared" si="57"/>
        <v>48.148148148148145</v>
      </c>
      <c r="N353" s="98">
        <f t="shared" si="58"/>
        <v>-6.666666666666667</v>
      </c>
      <c r="O353" s="98">
        <f t="shared" si="52"/>
        <v>540</v>
      </c>
      <c r="P353" s="98">
        <f t="shared" si="53"/>
        <v>20</v>
      </c>
      <c r="Q353" s="98">
        <f t="shared" si="54"/>
        <v>-61.428571428571431</v>
      </c>
      <c r="R353" s="605" t="s">
        <v>3147</v>
      </c>
      <c r="T353">
        <f t="shared" si="55"/>
        <v>-42.857142857142854</v>
      </c>
      <c r="U353">
        <f t="shared" si="56"/>
        <v>675</v>
      </c>
    </row>
    <row r="354" spans="1:21" ht="56.25" x14ac:dyDescent="0.25">
      <c r="A354" s="883">
        <v>46</v>
      </c>
      <c r="B354" s="880" t="s">
        <v>219</v>
      </c>
      <c r="C354" s="603" t="s">
        <v>220</v>
      </c>
      <c r="D354" s="605" t="s">
        <v>272</v>
      </c>
      <c r="E354" s="104"/>
      <c r="F354" s="497"/>
      <c r="G354" s="493"/>
      <c r="H354" s="195"/>
      <c r="I354" s="98"/>
      <c r="J354" s="98"/>
      <c r="K354" s="98"/>
      <c r="L354" s="98"/>
      <c r="M354" s="98"/>
      <c r="N354" s="98"/>
      <c r="O354" s="98"/>
      <c r="P354" s="98"/>
      <c r="Q354" s="98"/>
      <c r="R354" s="605"/>
      <c r="U354">
        <f t="shared" si="56"/>
        <v>0</v>
      </c>
    </row>
    <row r="355" spans="1:21" ht="37.5" x14ac:dyDescent="0.25">
      <c r="A355" s="884"/>
      <c r="B355" s="881"/>
      <c r="C355" s="603" t="s">
        <v>39</v>
      </c>
      <c r="D355" s="605"/>
      <c r="E355" s="104">
        <v>700</v>
      </c>
      <c r="F355" s="497">
        <v>2000</v>
      </c>
      <c r="G355" s="493">
        <v>2000</v>
      </c>
      <c r="H355" s="195">
        <v>1.4</v>
      </c>
      <c r="I355" s="98">
        <v>979.99999999999989</v>
      </c>
      <c r="J355" s="497">
        <v>2000</v>
      </c>
      <c r="K355" s="482">
        <v>2000</v>
      </c>
      <c r="L355" s="482"/>
      <c r="M355" s="98">
        <f t="shared" si="57"/>
        <v>104.08163265306125</v>
      </c>
      <c r="N355" s="98">
        <f t="shared" si="58"/>
        <v>0</v>
      </c>
      <c r="O355" s="98">
        <f t="shared" si="52"/>
        <v>840</v>
      </c>
      <c r="P355" s="98">
        <f t="shared" si="53"/>
        <v>20</v>
      </c>
      <c r="Q355" s="98">
        <f t="shared" si="54"/>
        <v>-57.999999999999993</v>
      </c>
      <c r="R355" s="605" t="s">
        <v>3147</v>
      </c>
      <c r="T355">
        <f t="shared" si="55"/>
        <v>-14.285714285714276</v>
      </c>
      <c r="U355">
        <f t="shared" si="56"/>
        <v>1050</v>
      </c>
    </row>
    <row r="356" spans="1:21" ht="37.5" x14ac:dyDescent="0.25">
      <c r="A356" s="885"/>
      <c r="B356" s="882"/>
      <c r="C356" s="603" t="s">
        <v>40</v>
      </c>
      <c r="D356" s="605"/>
      <c r="E356" s="104">
        <v>650</v>
      </c>
      <c r="F356" s="497">
        <v>1700</v>
      </c>
      <c r="G356" s="493">
        <v>1700</v>
      </c>
      <c r="H356" s="195">
        <v>1.4</v>
      </c>
      <c r="I356" s="98">
        <v>909.99999999999989</v>
      </c>
      <c r="J356" s="497">
        <v>1700</v>
      </c>
      <c r="K356" s="482">
        <v>1700</v>
      </c>
      <c r="L356" s="482"/>
      <c r="M356" s="98">
        <f t="shared" si="57"/>
        <v>86.813186813186832</v>
      </c>
      <c r="N356" s="98">
        <f t="shared" si="58"/>
        <v>0</v>
      </c>
      <c r="O356" s="231">
        <v>650</v>
      </c>
      <c r="P356" s="98">
        <f t="shared" si="53"/>
        <v>0</v>
      </c>
      <c r="Q356" s="98">
        <f t="shared" si="54"/>
        <v>-61.764705882352942</v>
      </c>
      <c r="R356" s="605" t="s">
        <v>3147</v>
      </c>
      <c r="T356">
        <f t="shared" si="55"/>
        <v>-28.571428571428566</v>
      </c>
      <c r="U356">
        <f t="shared" si="56"/>
        <v>975</v>
      </c>
    </row>
    <row r="357" spans="1:21" ht="18.75" x14ac:dyDescent="0.25">
      <c r="A357" s="883">
        <v>47</v>
      </c>
      <c r="B357" s="880" t="s">
        <v>221</v>
      </c>
      <c r="C357" s="603" t="s">
        <v>139</v>
      </c>
      <c r="D357" s="605" t="s">
        <v>22</v>
      </c>
      <c r="E357" s="104"/>
      <c r="F357" s="497"/>
      <c r="G357" s="493"/>
      <c r="H357" s="195"/>
      <c r="I357" s="98"/>
      <c r="J357" s="98"/>
      <c r="K357" s="482"/>
      <c r="L357" s="482"/>
      <c r="M357" s="98"/>
      <c r="N357" s="98"/>
      <c r="O357" s="98"/>
      <c r="P357" s="98"/>
      <c r="Q357" s="98"/>
      <c r="R357" s="605"/>
      <c r="U357">
        <f t="shared" si="56"/>
        <v>0</v>
      </c>
    </row>
    <row r="358" spans="1:21" ht="37.5" x14ac:dyDescent="0.25">
      <c r="A358" s="884"/>
      <c r="B358" s="881"/>
      <c r="C358" s="603" t="s">
        <v>39</v>
      </c>
      <c r="D358" s="604"/>
      <c r="E358" s="104">
        <v>860</v>
      </c>
      <c r="F358" s="497">
        <v>1700</v>
      </c>
      <c r="G358" s="493">
        <v>1700</v>
      </c>
      <c r="H358" s="195">
        <v>1.1000000000000001</v>
      </c>
      <c r="I358" s="98">
        <v>946.00000000000011</v>
      </c>
      <c r="J358" s="497">
        <v>1700</v>
      </c>
      <c r="K358" s="482">
        <v>1700</v>
      </c>
      <c r="L358" s="482"/>
      <c r="M358" s="98">
        <f t="shared" si="57"/>
        <v>79.704016913319222</v>
      </c>
      <c r="N358" s="98">
        <f t="shared" si="58"/>
        <v>0</v>
      </c>
      <c r="O358" s="98">
        <f t="shared" si="52"/>
        <v>1032</v>
      </c>
      <c r="P358" s="98">
        <f t="shared" si="53"/>
        <v>20</v>
      </c>
      <c r="Q358" s="98">
        <f t="shared" si="54"/>
        <v>-39.294117647058826</v>
      </c>
      <c r="R358" s="605" t="s">
        <v>3147</v>
      </c>
      <c r="T358">
        <f t="shared" si="55"/>
        <v>9.0909090909090775</v>
      </c>
      <c r="U358">
        <f t="shared" si="56"/>
        <v>1290</v>
      </c>
    </row>
    <row r="359" spans="1:21" ht="37.5" x14ac:dyDescent="0.25">
      <c r="A359" s="885"/>
      <c r="B359" s="882"/>
      <c r="C359" s="603" t="s">
        <v>40</v>
      </c>
      <c r="D359" s="604"/>
      <c r="E359" s="104">
        <v>800</v>
      </c>
      <c r="F359" s="497">
        <v>1300</v>
      </c>
      <c r="G359" s="493">
        <v>1300</v>
      </c>
      <c r="H359" s="195">
        <v>1.1000000000000001</v>
      </c>
      <c r="I359" s="98">
        <f>E359*H359</f>
        <v>880.00000000000011</v>
      </c>
      <c r="J359" s="497">
        <v>1300</v>
      </c>
      <c r="K359" s="482">
        <v>1300</v>
      </c>
      <c r="L359" s="482"/>
      <c r="M359" s="98">
        <f t="shared" si="57"/>
        <v>47.727272727272705</v>
      </c>
      <c r="N359" s="98">
        <f t="shared" si="58"/>
        <v>0</v>
      </c>
      <c r="O359" s="231">
        <v>800</v>
      </c>
      <c r="P359" s="98">
        <f t="shared" si="53"/>
        <v>0</v>
      </c>
      <c r="Q359" s="98">
        <f t="shared" si="54"/>
        <v>-38.461538461538467</v>
      </c>
      <c r="R359" s="605" t="s">
        <v>3147</v>
      </c>
      <c r="T359">
        <f t="shared" si="55"/>
        <v>-9.0909090909091024</v>
      </c>
      <c r="U359">
        <f t="shared" si="56"/>
        <v>1200</v>
      </c>
    </row>
    <row r="360" spans="1:21" s="687" customFormat="1" ht="56.25" x14ac:dyDescent="0.25">
      <c r="A360" s="693">
        <v>48</v>
      </c>
      <c r="B360" s="678" t="s">
        <v>222</v>
      </c>
      <c r="C360" s="677" t="s">
        <v>445</v>
      </c>
      <c r="D360" s="677" t="s">
        <v>33</v>
      </c>
      <c r="E360" s="230"/>
      <c r="F360" s="697">
        <v>5000</v>
      </c>
      <c r="G360" s="698">
        <v>5000</v>
      </c>
      <c r="H360" s="625"/>
      <c r="I360" s="231"/>
      <c r="J360" s="697">
        <v>5000</v>
      </c>
      <c r="K360" s="626">
        <v>2500</v>
      </c>
      <c r="L360" s="626"/>
      <c r="M360" s="231"/>
      <c r="N360" s="231">
        <f t="shared" si="58"/>
        <v>-50</v>
      </c>
      <c r="O360" s="719">
        <v>720</v>
      </c>
      <c r="P360" s="98"/>
      <c r="Q360" s="98">
        <f t="shared" si="54"/>
        <v>-71.2</v>
      </c>
      <c r="R360" s="699" t="s">
        <v>271</v>
      </c>
      <c r="U360" s="687">
        <f t="shared" si="56"/>
        <v>0</v>
      </c>
    </row>
    <row r="361" spans="1:21" s="687" customFormat="1" ht="18.75" x14ac:dyDescent="0.25">
      <c r="A361" s="693">
        <v>49</v>
      </c>
      <c r="B361" s="1083" t="s">
        <v>881</v>
      </c>
      <c r="C361" s="1084"/>
      <c r="D361" s="1085"/>
      <c r="E361" s="230"/>
      <c r="F361" s="697"/>
      <c r="G361" s="698"/>
      <c r="H361" s="625"/>
      <c r="I361" s="231"/>
      <c r="J361" s="697">
        <v>1000</v>
      </c>
      <c r="K361" s="626">
        <v>1000</v>
      </c>
      <c r="L361" s="626"/>
      <c r="M361" s="231"/>
      <c r="N361" s="231">
        <f t="shared" si="58"/>
        <v>0</v>
      </c>
      <c r="O361" s="719">
        <v>1000</v>
      </c>
      <c r="P361" s="98"/>
      <c r="Q361" s="98">
        <f t="shared" si="54"/>
        <v>0</v>
      </c>
      <c r="R361" s="699" t="s">
        <v>271</v>
      </c>
      <c r="U361" s="687">
        <f t="shared" si="56"/>
        <v>0</v>
      </c>
    </row>
    <row r="362" spans="1:21" ht="18.75" x14ac:dyDescent="0.25">
      <c r="A362" s="609" t="s">
        <v>874</v>
      </c>
      <c r="B362" s="926" t="s">
        <v>872</v>
      </c>
      <c r="C362" s="927"/>
      <c r="D362" s="614"/>
      <c r="E362" s="100"/>
      <c r="F362" s="164"/>
      <c r="G362" s="83"/>
      <c r="H362" s="346"/>
      <c r="I362" s="346"/>
      <c r="J362" s="346"/>
      <c r="K362" s="346"/>
      <c r="L362" s="346"/>
      <c r="M362" s="98"/>
      <c r="N362" s="98"/>
      <c r="O362" s="98"/>
      <c r="P362" s="98"/>
      <c r="Q362" s="98"/>
      <c r="R362" s="605"/>
      <c r="U362">
        <f t="shared" si="56"/>
        <v>0</v>
      </c>
    </row>
    <row r="363" spans="1:21" ht="37.5" x14ac:dyDescent="0.25">
      <c r="A363" s="901">
        <v>1</v>
      </c>
      <c r="B363" s="900" t="s">
        <v>9</v>
      </c>
      <c r="C363" s="615" t="s">
        <v>223</v>
      </c>
      <c r="D363" s="605" t="s">
        <v>224</v>
      </c>
      <c r="E363" s="104">
        <v>540</v>
      </c>
      <c r="F363" s="83">
        <v>2000</v>
      </c>
      <c r="G363" s="83">
        <v>2500</v>
      </c>
      <c r="H363" s="131">
        <v>2.8</v>
      </c>
      <c r="I363" s="83">
        <v>1512</v>
      </c>
      <c r="J363" s="83">
        <v>2000</v>
      </c>
      <c r="K363" s="482">
        <v>1200</v>
      </c>
      <c r="L363" s="482"/>
      <c r="M363" s="98">
        <f t="shared" si="57"/>
        <v>-20.634920634920633</v>
      </c>
      <c r="N363" s="98">
        <f t="shared" si="58"/>
        <v>-40</v>
      </c>
      <c r="O363" s="98">
        <f t="shared" si="52"/>
        <v>648</v>
      </c>
      <c r="P363" s="98">
        <f t="shared" si="53"/>
        <v>20</v>
      </c>
      <c r="Q363" s="98">
        <f t="shared" si="54"/>
        <v>-46</v>
      </c>
      <c r="R363" s="605" t="s">
        <v>3147</v>
      </c>
      <c r="T363">
        <f t="shared" si="55"/>
        <v>-57.142857142857139</v>
      </c>
      <c r="U363">
        <f t="shared" si="56"/>
        <v>810</v>
      </c>
    </row>
    <row r="364" spans="1:21" ht="37.5" x14ac:dyDescent="0.25">
      <c r="A364" s="901"/>
      <c r="B364" s="900"/>
      <c r="C364" s="605" t="s">
        <v>224</v>
      </c>
      <c r="D364" s="605" t="s">
        <v>225</v>
      </c>
      <c r="E364" s="104">
        <v>700</v>
      </c>
      <c r="F364" s="83">
        <v>2400</v>
      </c>
      <c r="G364" s="83">
        <v>3200</v>
      </c>
      <c r="H364" s="131">
        <v>2.5</v>
      </c>
      <c r="I364" s="83">
        <v>1750</v>
      </c>
      <c r="J364" s="83">
        <v>2400</v>
      </c>
      <c r="K364" s="482">
        <v>1750</v>
      </c>
      <c r="L364" s="482"/>
      <c r="M364" s="98">
        <f t="shared" si="57"/>
        <v>0</v>
      </c>
      <c r="N364" s="98">
        <f t="shared" si="58"/>
        <v>-27.083333333333332</v>
      </c>
      <c r="O364" s="98">
        <f t="shared" si="52"/>
        <v>840</v>
      </c>
      <c r="P364" s="98">
        <f t="shared" si="53"/>
        <v>20</v>
      </c>
      <c r="Q364" s="98">
        <f t="shared" si="54"/>
        <v>-52</v>
      </c>
      <c r="R364" s="605" t="s">
        <v>3147</v>
      </c>
      <c r="T364">
        <f t="shared" si="55"/>
        <v>-52</v>
      </c>
      <c r="U364">
        <f t="shared" si="56"/>
        <v>1050</v>
      </c>
    </row>
    <row r="365" spans="1:21" ht="37.5" x14ac:dyDescent="0.25">
      <c r="A365" s="901"/>
      <c r="B365" s="900"/>
      <c r="C365" s="605" t="s">
        <v>225</v>
      </c>
      <c r="D365" s="605" t="s">
        <v>226</v>
      </c>
      <c r="E365" s="98">
        <v>1000</v>
      </c>
      <c r="F365" s="83">
        <v>2400</v>
      </c>
      <c r="G365" s="83">
        <v>2400</v>
      </c>
      <c r="H365" s="131">
        <v>1.6</v>
      </c>
      <c r="I365" s="83">
        <v>1600</v>
      </c>
      <c r="J365" s="83">
        <v>2400</v>
      </c>
      <c r="K365" s="482">
        <v>1500</v>
      </c>
      <c r="L365" s="482"/>
      <c r="M365" s="98">
        <f t="shared" si="57"/>
        <v>-6.25</v>
      </c>
      <c r="N365" s="98">
        <f t="shared" si="58"/>
        <v>-37.5</v>
      </c>
      <c r="O365" s="98">
        <f t="shared" si="52"/>
        <v>1200</v>
      </c>
      <c r="P365" s="98">
        <f t="shared" si="53"/>
        <v>20</v>
      </c>
      <c r="Q365" s="98">
        <f t="shared" si="54"/>
        <v>-20</v>
      </c>
      <c r="R365" s="605" t="s">
        <v>3147</v>
      </c>
      <c r="T365">
        <f t="shared" si="55"/>
        <v>-25</v>
      </c>
      <c r="U365">
        <f t="shared" si="56"/>
        <v>1500</v>
      </c>
    </row>
    <row r="366" spans="1:21" ht="37.5" x14ac:dyDescent="0.25">
      <c r="A366" s="883">
        <v>2</v>
      </c>
      <c r="B366" s="880" t="s">
        <v>227</v>
      </c>
      <c r="C366" s="605" t="s">
        <v>371</v>
      </c>
      <c r="D366" s="605" t="s">
        <v>883</v>
      </c>
      <c r="E366" s="104">
        <v>270</v>
      </c>
      <c r="F366" s="83">
        <v>750</v>
      </c>
      <c r="G366" s="83">
        <v>1600</v>
      </c>
      <c r="H366" s="131">
        <v>2.2000000000000002</v>
      </c>
      <c r="I366" s="83">
        <v>594</v>
      </c>
      <c r="J366" s="83">
        <v>750</v>
      </c>
      <c r="K366" s="83">
        <v>700</v>
      </c>
      <c r="L366" s="83"/>
      <c r="M366" s="98">
        <f t="shared" si="57"/>
        <v>17.845117845117844</v>
      </c>
      <c r="N366" s="98">
        <f t="shared" si="58"/>
        <v>-6.666666666666667</v>
      </c>
      <c r="O366" s="98">
        <f t="shared" si="52"/>
        <v>324</v>
      </c>
      <c r="P366" s="98">
        <f t="shared" si="53"/>
        <v>20</v>
      </c>
      <c r="Q366" s="98">
        <f t="shared" si="54"/>
        <v>-53.714285714285715</v>
      </c>
      <c r="R366" s="605" t="s">
        <v>3147</v>
      </c>
      <c r="T366">
        <f t="shared" si="55"/>
        <v>-45.454545454545453</v>
      </c>
      <c r="U366">
        <f t="shared" si="56"/>
        <v>405</v>
      </c>
    </row>
    <row r="367" spans="1:21" ht="37.5" x14ac:dyDescent="0.25">
      <c r="A367" s="884"/>
      <c r="B367" s="881"/>
      <c r="C367" s="605" t="s">
        <v>883</v>
      </c>
      <c r="D367" s="605" t="s">
        <v>383</v>
      </c>
      <c r="E367" s="104">
        <v>270</v>
      </c>
      <c r="F367" s="83">
        <v>750</v>
      </c>
      <c r="G367" s="83">
        <v>1600</v>
      </c>
      <c r="H367" s="131">
        <v>2.2000000000000002</v>
      </c>
      <c r="I367" s="83">
        <v>594</v>
      </c>
      <c r="J367" s="83">
        <v>750</v>
      </c>
      <c r="K367" s="83">
        <v>500</v>
      </c>
      <c r="L367" s="83"/>
      <c r="M367" s="98">
        <f t="shared" si="57"/>
        <v>-15.824915824915825</v>
      </c>
      <c r="N367" s="98"/>
      <c r="O367" s="98">
        <f t="shared" si="52"/>
        <v>324</v>
      </c>
      <c r="P367" s="98">
        <f t="shared" si="53"/>
        <v>20</v>
      </c>
      <c r="Q367" s="98">
        <f t="shared" si="54"/>
        <v>-35.199999999999996</v>
      </c>
      <c r="R367" s="605" t="s">
        <v>3147</v>
      </c>
      <c r="T367">
        <f t="shared" si="55"/>
        <v>-45.454545454545453</v>
      </c>
      <c r="U367">
        <f t="shared" si="56"/>
        <v>405</v>
      </c>
    </row>
    <row r="368" spans="1:21" ht="37.5" x14ac:dyDescent="0.25">
      <c r="A368" s="884"/>
      <c r="B368" s="881"/>
      <c r="C368" s="605" t="s">
        <v>274</v>
      </c>
      <c r="D368" s="605" t="s">
        <v>884</v>
      </c>
      <c r="E368" s="104">
        <v>270</v>
      </c>
      <c r="F368" s="83">
        <v>750</v>
      </c>
      <c r="G368" s="83">
        <v>1500</v>
      </c>
      <c r="H368" s="131">
        <v>2.1</v>
      </c>
      <c r="I368" s="83">
        <v>567</v>
      </c>
      <c r="J368" s="83">
        <v>750</v>
      </c>
      <c r="K368" s="83">
        <v>700</v>
      </c>
      <c r="L368" s="83"/>
      <c r="M368" s="98">
        <f t="shared" si="57"/>
        <v>23.456790123456788</v>
      </c>
      <c r="N368" s="98">
        <f t="shared" si="58"/>
        <v>-6.666666666666667</v>
      </c>
      <c r="O368" s="98">
        <f t="shared" si="52"/>
        <v>324</v>
      </c>
      <c r="P368" s="98">
        <f t="shared" si="53"/>
        <v>20</v>
      </c>
      <c r="Q368" s="98">
        <f t="shared" si="54"/>
        <v>-53.714285714285715</v>
      </c>
      <c r="R368" s="605" t="s">
        <v>3147</v>
      </c>
      <c r="T368">
        <f t="shared" si="55"/>
        <v>-42.857142857142854</v>
      </c>
      <c r="U368">
        <f t="shared" si="56"/>
        <v>405</v>
      </c>
    </row>
    <row r="369" spans="1:21" ht="37.5" x14ac:dyDescent="0.25">
      <c r="A369" s="884"/>
      <c r="B369" s="881"/>
      <c r="C369" s="605" t="s">
        <v>884</v>
      </c>
      <c r="D369" s="605" t="s">
        <v>383</v>
      </c>
      <c r="E369" s="104">
        <v>270</v>
      </c>
      <c r="F369" s="83">
        <v>750</v>
      </c>
      <c r="G369" s="83">
        <v>1500</v>
      </c>
      <c r="H369" s="131">
        <v>2.1</v>
      </c>
      <c r="I369" s="83">
        <v>567</v>
      </c>
      <c r="J369" s="83">
        <v>750</v>
      </c>
      <c r="K369" s="83">
        <v>500</v>
      </c>
      <c r="L369" s="83"/>
      <c r="M369" s="98">
        <f t="shared" si="57"/>
        <v>-11.816578483245149</v>
      </c>
      <c r="N369" s="98"/>
      <c r="O369" s="98">
        <f t="shared" si="52"/>
        <v>324</v>
      </c>
      <c r="P369" s="98">
        <f t="shared" si="53"/>
        <v>20</v>
      </c>
      <c r="Q369" s="98">
        <f t="shared" si="54"/>
        <v>-35.199999999999996</v>
      </c>
      <c r="R369" s="605" t="s">
        <v>3147</v>
      </c>
      <c r="T369">
        <f t="shared" si="55"/>
        <v>-42.857142857142854</v>
      </c>
      <c r="U369">
        <f t="shared" si="56"/>
        <v>405</v>
      </c>
    </row>
    <row r="370" spans="1:21" ht="37.5" x14ac:dyDescent="0.25">
      <c r="A370" s="884"/>
      <c r="B370" s="881"/>
      <c r="C370" s="605" t="s">
        <v>9</v>
      </c>
      <c r="D370" s="605" t="s">
        <v>228</v>
      </c>
      <c r="E370" s="104">
        <v>270</v>
      </c>
      <c r="F370" s="83">
        <v>750</v>
      </c>
      <c r="G370" s="83">
        <v>1300</v>
      </c>
      <c r="H370" s="131">
        <v>2.1</v>
      </c>
      <c r="I370" s="83">
        <v>567</v>
      </c>
      <c r="J370" s="83">
        <v>750</v>
      </c>
      <c r="K370" s="482">
        <v>500</v>
      </c>
      <c r="L370" s="482"/>
      <c r="M370" s="98">
        <f t="shared" si="57"/>
        <v>-11.816578483245149</v>
      </c>
      <c r="N370" s="98">
        <f t="shared" si="58"/>
        <v>-33.333333333333329</v>
      </c>
      <c r="O370" s="98">
        <f t="shared" si="52"/>
        <v>324</v>
      </c>
      <c r="P370" s="98">
        <f t="shared" si="53"/>
        <v>20</v>
      </c>
      <c r="Q370" s="98">
        <f t="shared" si="54"/>
        <v>-35.199999999999996</v>
      </c>
      <c r="R370" s="605" t="s">
        <v>3147</v>
      </c>
      <c r="T370">
        <f t="shared" si="55"/>
        <v>-42.857142857142854</v>
      </c>
      <c r="U370">
        <f t="shared" si="56"/>
        <v>405</v>
      </c>
    </row>
    <row r="371" spans="1:21" ht="37.5" x14ac:dyDescent="0.25">
      <c r="A371" s="884"/>
      <c r="B371" s="881"/>
      <c r="C371" s="900" t="s">
        <v>416</v>
      </c>
      <c r="D371" s="900"/>
      <c r="E371" s="104">
        <v>360</v>
      </c>
      <c r="F371" s="83">
        <v>1600</v>
      </c>
      <c r="G371" s="83">
        <v>3500</v>
      </c>
      <c r="H371" s="131">
        <v>3.8</v>
      </c>
      <c r="I371" s="83">
        <v>1368</v>
      </c>
      <c r="J371" s="83">
        <v>1600</v>
      </c>
      <c r="K371" s="482">
        <v>1000</v>
      </c>
      <c r="L371" s="482"/>
      <c r="M371" s="98">
        <f t="shared" si="57"/>
        <v>-26.900584795321635</v>
      </c>
      <c r="N371" s="98">
        <f t="shared" si="58"/>
        <v>-37.5</v>
      </c>
      <c r="O371" s="98">
        <f t="shared" si="52"/>
        <v>432</v>
      </c>
      <c r="P371" s="98">
        <f t="shared" si="53"/>
        <v>20</v>
      </c>
      <c r="Q371" s="98">
        <f t="shared" si="54"/>
        <v>-56.8</v>
      </c>
      <c r="R371" s="605" t="s">
        <v>3147</v>
      </c>
      <c r="T371">
        <f t="shared" si="55"/>
        <v>-68.421052631578945</v>
      </c>
      <c r="U371">
        <f t="shared" si="56"/>
        <v>540</v>
      </c>
    </row>
    <row r="372" spans="1:21" ht="56.25" x14ac:dyDescent="0.25">
      <c r="A372" s="884"/>
      <c r="B372" s="881"/>
      <c r="C372" s="605" t="s">
        <v>229</v>
      </c>
      <c r="D372" s="605" t="s">
        <v>885</v>
      </c>
      <c r="E372" s="104"/>
      <c r="F372" s="83"/>
      <c r="G372" s="83"/>
      <c r="H372" s="131"/>
      <c r="I372" s="83"/>
      <c r="J372" s="83"/>
      <c r="K372" s="482"/>
      <c r="L372" s="482"/>
      <c r="M372" s="98"/>
      <c r="N372" s="98"/>
      <c r="O372" s="98"/>
      <c r="P372" s="98"/>
      <c r="Q372" s="98"/>
      <c r="R372" s="605"/>
      <c r="U372">
        <f t="shared" si="56"/>
        <v>0</v>
      </c>
    </row>
    <row r="373" spans="1:21" ht="37.5" x14ac:dyDescent="0.25">
      <c r="A373" s="884"/>
      <c r="B373" s="881"/>
      <c r="C373" s="605"/>
      <c r="D373" s="605" t="s">
        <v>39</v>
      </c>
      <c r="E373" s="104">
        <v>290</v>
      </c>
      <c r="F373" s="83">
        <v>1200</v>
      </c>
      <c r="G373" s="83">
        <v>1400</v>
      </c>
      <c r="H373" s="131">
        <v>2</v>
      </c>
      <c r="I373" s="83">
        <v>580</v>
      </c>
      <c r="J373" s="83">
        <v>1200</v>
      </c>
      <c r="K373" s="482">
        <v>800</v>
      </c>
      <c r="L373" s="482"/>
      <c r="M373" s="98">
        <f t="shared" si="57"/>
        <v>37.931034482758619</v>
      </c>
      <c r="N373" s="98"/>
      <c r="O373" s="98">
        <f t="shared" si="52"/>
        <v>348</v>
      </c>
      <c r="P373" s="98">
        <f t="shared" si="53"/>
        <v>20</v>
      </c>
      <c r="Q373" s="98">
        <f t="shared" si="54"/>
        <v>-56.499999999999993</v>
      </c>
      <c r="R373" s="605" t="s">
        <v>3147</v>
      </c>
      <c r="T373">
        <f t="shared" si="55"/>
        <v>-40</v>
      </c>
      <c r="U373">
        <f t="shared" si="56"/>
        <v>435</v>
      </c>
    </row>
    <row r="374" spans="1:21" ht="37.5" x14ac:dyDescent="0.25">
      <c r="A374" s="884"/>
      <c r="B374" s="881"/>
      <c r="C374" s="605"/>
      <c r="D374" s="605" t="s">
        <v>40</v>
      </c>
      <c r="F374" s="83">
        <v>1200</v>
      </c>
      <c r="G374" s="83">
        <v>1400</v>
      </c>
      <c r="H374" s="131">
        <v>2</v>
      </c>
      <c r="I374" s="83">
        <v>580</v>
      </c>
      <c r="J374" s="83">
        <v>1200</v>
      </c>
      <c r="K374" s="482">
        <v>680</v>
      </c>
      <c r="L374" s="482"/>
      <c r="M374" s="98">
        <f t="shared" si="57"/>
        <v>17.241379310344829</v>
      </c>
      <c r="N374" s="98"/>
      <c r="O374" s="104">
        <v>290</v>
      </c>
      <c r="P374" s="98"/>
      <c r="Q374" s="98">
        <f t="shared" si="54"/>
        <v>-57.352941176470587</v>
      </c>
      <c r="R374" s="605" t="s">
        <v>3147</v>
      </c>
      <c r="T374" t="e">
        <f>(#REF!-I374)/I374*100</f>
        <v>#REF!</v>
      </c>
      <c r="U374">
        <f>O374*1.5</f>
        <v>435</v>
      </c>
    </row>
    <row r="375" spans="1:21" ht="56.25" x14ac:dyDescent="0.25">
      <c r="A375" s="884"/>
      <c r="B375" s="881"/>
      <c r="C375" s="605" t="s">
        <v>229</v>
      </c>
      <c r="D375" s="605" t="s">
        <v>458</v>
      </c>
      <c r="E375" s="104"/>
      <c r="F375" s="83"/>
      <c r="G375" s="83"/>
      <c r="H375" s="131"/>
      <c r="I375" s="83"/>
      <c r="J375" s="83"/>
      <c r="K375" s="482"/>
      <c r="L375" s="482"/>
      <c r="M375" s="98"/>
      <c r="N375" s="98"/>
      <c r="O375" s="98"/>
      <c r="P375" s="98"/>
      <c r="Q375" s="98"/>
      <c r="R375" s="605"/>
      <c r="U375">
        <f t="shared" si="56"/>
        <v>0</v>
      </c>
    </row>
    <row r="376" spans="1:21" ht="37.5" x14ac:dyDescent="0.25">
      <c r="A376" s="884"/>
      <c r="B376" s="881"/>
      <c r="C376" s="605"/>
      <c r="D376" s="605" t="s">
        <v>39</v>
      </c>
      <c r="E376" s="104">
        <v>290</v>
      </c>
      <c r="F376" s="83">
        <v>1200</v>
      </c>
      <c r="G376" s="83">
        <v>1400</v>
      </c>
      <c r="H376" s="131">
        <v>2</v>
      </c>
      <c r="I376" s="83">
        <v>580</v>
      </c>
      <c r="J376" s="83">
        <v>1200</v>
      </c>
      <c r="K376" s="482">
        <v>500</v>
      </c>
      <c r="L376" s="482"/>
      <c r="M376" s="98">
        <f t="shared" si="57"/>
        <v>-13.793103448275861</v>
      </c>
      <c r="N376" s="98"/>
      <c r="O376" s="98">
        <f t="shared" si="52"/>
        <v>348</v>
      </c>
      <c r="P376" s="98">
        <f t="shared" si="53"/>
        <v>20</v>
      </c>
      <c r="Q376" s="98">
        <f t="shared" si="54"/>
        <v>-30.4</v>
      </c>
      <c r="R376" s="605" t="s">
        <v>3147</v>
      </c>
      <c r="T376">
        <f t="shared" si="55"/>
        <v>-40</v>
      </c>
      <c r="U376">
        <f t="shared" si="56"/>
        <v>435</v>
      </c>
    </row>
    <row r="377" spans="1:21" ht="37.5" x14ac:dyDescent="0.25">
      <c r="A377" s="884"/>
      <c r="B377" s="881"/>
      <c r="C377" s="605"/>
      <c r="D377" s="605" t="s">
        <v>40</v>
      </c>
      <c r="F377" s="83">
        <v>1200</v>
      </c>
      <c r="G377" s="83">
        <v>1400</v>
      </c>
      <c r="H377" s="131">
        <v>2</v>
      </c>
      <c r="I377" s="83">
        <v>580</v>
      </c>
      <c r="J377" s="83">
        <v>1200</v>
      </c>
      <c r="K377" s="482">
        <v>430</v>
      </c>
      <c r="L377" s="482"/>
      <c r="M377" s="98">
        <f t="shared" si="57"/>
        <v>-25.862068965517242</v>
      </c>
      <c r="N377" s="98"/>
      <c r="O377" s="104">
        <v>290</v>
      </c>
      <c r="P377" s="98"/>
      <c r="Q377" s="98">
        <f t="shared" si="54"/>
        <v>-32.558139534883722</v>
      </c>
      <c r="R377" s="605" t="s">
        <v>3147</v>
      </c>
      <c r="T377" t="e">
        <f>(#REF!-I377)/I377*100</f>
        <v>#REF!</v>
      </c>
      <c r="U377">
        <f>O377*1.5</f>
        <v>435</v>
      </c>
    </row>
    <row r="378" spans="1:21" s="687" customFormat="1" ht="37.5" x14ac:dyDescent="0.25">
      <c r="A378" s="1086">
        <v>3</v>
      </c>
      <c r="B378" s="1060" t="s">
        <v>886</v>
      </c>
      <c r="C378" s="677" t="s">
        <v>417</v>
      </c>
      <c r="D378" s="677" t="s">
        <v>887</v>
      </c>
      <c r="E378" s="230"/>
      <c r="F378" s="682">
        <v>820</v>
      </c>
      <c r="G378" s="623">
        <v>820</v>
      </c>
      <c r="H378" s="623"/>
      <c r="I378" s="623"/>
      <c r="J378" s="682">
        <v>820</v>
      </c>
      <c r="K378" s="626">
        <v>600</v>
      </c>
      <c r="L378" s="626"/>
      <c r="M378" s="231"/>
      <c r="N378" s="231">
        <f t="shared" si="58"/>
        <v>-26.829268292682929</v>
      </c>
      <c r="O378" s="719">
        <v>400</v>
      </c>
      <c r="P378" s="98"/>
      <c r="Q378" s="98">
        <f t="shared" si="54"/>
        <v>-33.333333333333329</v>
      </c>
      <c r="R378" s="677" t="s">
        <v>3147</v>
      </c>
      <c r="U378" s="687">
        <f t="shared" si="56"/>
        <v>0</v>
      </c>
    </row>
    <row r="379" spans="1:21" s="687" customFormat="1" ht="37.5" x14ac:dyDescent="0.25">
      <c r="A379" s="1086"/>
      <c r="B379" s="1060"/>
      <c r="C379" s="677" t="s">
        <v>887</v>
      </c>
      <c r="D379" s="677" t="s">
        <v>888</v>
      </c>
      <c r="E379" s="230"/>
      <c r="F379" s="682">
        <v>820</v>
      </c>
      <c r="G379" s="623">
        <v>820</v>
      </c>
      <c r="H379" s="623"/>
      <c r="I379" s="623"/>
      <c r="J379" s="682"/>
      <c r="K379" s="626">
        <v>400</v>
      </c>
      <c r="L379" s="626"/>
      <c r="M379" s="231"/>
      <c r="N379" s="231"/>
      <c r="O379" s="719">
        <v>300</v>
      </c>
      <c r="P379" s="98"/>
      <c r="Q379" s="98">
        <f t="shared" si="54"/>
        <v>-25</v>
      </c>
      <c r="R379" s="677" t="s">
        <v>131</v>
      </c>
      <c r="U379" s="687">
        <f t="shared" si="56"/>
        <v>0</v>
      </c>
    </row>
    <row r="380" spans="1:21" s="687" customFormat="1" ht="37.5" x14ac:dyDescent="0.25">
      <c r="A380" s="1086"/>
      <c r="B380" s="1060"/>
      <c r="C380" s="677" t="s">
        <v>888</v>
      </c>
      <c r="D380" s="677" t="s">
        <v>889</v>
      </c>
      <c r="E380" s="230"/>
      <c r="F380" s="682">
        <v>820</v>
      </c>
      <c r="G380" s="623">
        <v>820</v>
      </c>
      <c r="H380" s="623"/>
      <c r="I380" s="623"/>
      <c r="J380" s="682"/>
      <c r="K380" s="626">
        <v>500</v>
      </c>
      <c r="L380" s="626"/>
      <c r="M380" s="231"/>
      <c r="N380" s="231"/>
      <c r="O380" s="719">
        <v>350</v>
      </c>
      <c r="P380" s="98"/>
      <c r="Q380" s="98">
        <f t="shared" si="54"/>
        <v>-30</v>
      </c>
      <c r="R380" s="677" t="s">
        <v>131</v>
      </c>
      <c r="U380" s="687">
        <f t="shared" si="56"/>
        <v>0</v>
      </c>
    </row>
    <row r="381" spans="1:21" s="687" customFormat="1" ht="37.5" x14ac:dyDescent="0.25">
      <c r="A381" s="1086"/>
      <c r="B381" s="1060"/>
      <c r="C381" s="677" t="s">
        <v>889</v>
      </c>
      <c r="D381" s="677" t="s">
        <v>890</v>
      </c>
      <c r="E381" s="230"/>
      <c r="F381" s="682">
        <v>820</v>
      </c>
      <c r="G381" s="623">
        <v>820</v>
      </c>
      <c r="H381" s="623"/>
      <c r="I381" s="623"/>
      <c r="J381" s="682"/>
      <c r="K381" s="626">
        <v>400</v>
      </c>
      <c r="L381" s="626"/>
      <c r="M381" s="231"/>
      <c r="N381" s="231"/>
      <c r="O381" s="719">
        <v>300</v>
      </c>
      <c r="P381" s="98"/>
      <c r="Q381" s="98">
        <f t="shared" si="54"/>
        <v>-25</v>
      </c>
      <c r="R381" s="677" t="s">
        <v>131</v>
      </c>
      <c r="U381" s="687">
        <f t="shared" si="56"/>
        <v>0</v>
      </c>
    </row>
    <row r="382" spans="1:21" s="687" customFormat="1" ht="93.75" x14ac:dyDescent="0.25">
      <c r="A382" s="695">
        <v>4</v>
      </c>
      <c r="B382" s="696" t="s">
        <v>891</v>
      </c>
      <c r="C382" s="677" t="s">
        <v>892</v>
      </c>
      <c r="D382" s="677" t="s">
        <v>284</v>
      </c>
      <c r="E382" s="230"/>
      <c r="F382" s="682"/>
      <c r="G382" s="623"/>
      <c r="H382" s="623"/>
      <c r="I382" s="623"/>
      <c r="J382" s="682"/>
      <c r="K382" s="626">
        <v>350</v>
      </c>
      <c r="L382" s="626"/>
      <c r="M382" s="231"/>
      <c r="N382" s="231"/>
      <c r="O382" s="719">
        <v>300</v>
      </c>
      <c r="P382" s="98"/>
      <c r="Q382" s="98">
        <f t="shared" si="54"/>
        <v>-14.285714285714285</v>
      </c>
      <c r="R382" s="677" t="s">
        <v>131</v>
      </c>
      <c r="U382" s="687">
        <f t="shared" si="56"/>
        <v>0</v>
      </c>
    </row>
    <row r="383" spans="1:21" ht="37.5" x14ac:dyDescent="0.25">
      <c r="A383" s="901">
        <v>5</v>
      </c>
      <c r="B383" s="900" t="s">
        <v>230</v>
      </c>
      <c r="C383" s="605" t="s">
        <v>231</v>
      </c>
      <c r="D383" s="605" t="s">
        <v>459</v>
      </c>
      <c r="E383" s="104">
        <v>280</v>
      </c>
      <c r="F383" s="164">
        <v>1200</v>
      </c>
      <c r="G383" s="83">
        <v>1600</v>
      </c>
      <c r="H383" s="131">
        <v>2</v>
      </c>
      <c r="I383" s="83">
        <v>560</v>
      </c>
      <c r="J383" s="164">
        <v>1200</v>
      </c>
      <c r="K383" s="482">
        <v>800</v>
      </c>
      <c r="L383" s="482"/>
      <c r="M383" s="98">
        <f t="shared" si="57"/>
        <v>42.857142857142854</v>
      </c>
      <c r="N383" s="98">
        <f t="shared" si="58"/>
        <v>-33.333333333333329</v>
      </c>
      <c r="O383" s="98">
        <f t="shared" ref="O383:O392" si="60">E383*1.2</f>
        <v>336</v>
      </c>
      <c r="P383" s="98">
        <f t="shared" si="53"/>
        <v>20</v>
      </c>
      <c r="Q383" s="98">
        <f t="shared" si="54"/>
        <v>-57.999999999999993</v>
      </c>
      <c r="R383" s="605" t="s">
        <v>3147</v>
      </c>
      <c r="T383">
        <f t="shared" si="55"/>
        <v>-40</v>
      </c>
      <c r="U383">
        <f t="shared" si="56"/>
        <v>420</v>
      </c>
    </row>
    <row r="384" spans="1:21" ht="37.5" x14ac:dyDescent="0.25">
      <c r="A384" s="901"/>
      <c r="B384" s="900"/>
      <c r="C384" s="605" t="s">
        <v>228</v>
      </c>
      <c r="D384" s="605" t="s">
        <v>232</v>
      </c>
      <c r="E384" s="104">
        <v>210</v>
      </c>
      <c r="F384" s="164">
        <v>500</v>
      </c>
      <c r="G384" s="83">
        <v>1500</v>
      </c>
      <c r="H384" s="131">
        <v>2</v>
      </c>
      <c r="I384" s="83">
        <v>420</v>
      </c>
      <c r="J384" s="164">
        <v>500</v>
      </c>
      <c r="K384" s="482">
        <v>400</v>
      </c>
      <c r="L384" s="482"/>
      <c r="M384" s="98">
        <f t="shared" si="57"/>
        <v>-4.7619047619047619</v>
      </c>
      <c r="N384" s="98">
        <f t="shared" si="58"/>
        <v>-20</v>
      </c>
      <c r="O384" s="98">
        <f t="shared" si="60"/>
        <v>252</v>
      </c>
      <c r="P384" s="98">
        <f t="shared" si="53"/>
        <v>20</v>
      </c>
      <c r="Q384" s="98">
        <f t="shared" si="54"/>
        <v>-37</v>
      </c>
      <c r="R384" s="605" t="s">
        <v>3147</v>
      </c>
      <c r="T384">
        <f t="shared" si="55"/>
        <v>-40</v>
      </c>
      <c r="U384">
        <f t="shared" si="56"/>
        <v>315</v>
      </c>
    </row>
    <row r="385" spans="1:21" ht="37.5" x14ac:dyDescent="0.25">
      <c r="A385" s="901"/>
      <c r="B385" s="900"/>
      <c r="C385" s="605" t="s">
        <v>233</v>
      </c>
      <c r="D385" s="605" t="s">
        <v>234</v>
      </c>
      <c r="E385" s="104">
        <v>210</v>
      </c>
      <c r="F385" s="164">
        <v>500</v>
      </c>
      <c r="G385" s="83">
        <v>1600</v>
      </c>
      <c r="H385" s="131">
        <v>2</v>
      </c>
      <c r="I385" s="83">
        <v>420</v>
      </c>
      <c r="J385" s="164">
        <v>500</v>
      </c>
      <c r="K385" s="482">
        <v>400</v>
      </c>
      <c r="L385" s="482"/>
      <c r="M385" s="98">
        <f t="shared" si="57"/>
        <v>-4.7619047619047619</v>
      </c>
      <c r="N385" s="98">
        <f t="shared" si="58"/>
        <v>-20</v>
      </c>
      <c r="O385" s="98">
        <f t="shared" si="60"/>
        <v>252</v>
      </c>
      <c r="P385" s="98">
        <f t="shared" si="53"/>
        <v>20</v>
      </c>
      <c r="Q385" s="98">
        <f t="shared" si="54"/>
        <v>-37</v>
      </c>
      <c r="R385" s="605" t="s">
        <v>3147</v>
      </c>
      <c r="T385">
        <f t="shared" si="55"/>
        <v>-40</v>
      </c>
      <c r="U385">
        <f t="shared" si="56"/>
        <v>315</v>
      </c>
    </row>
    <row r="386" spans="1:21" ht="37.5" x14ac:dyDescent="0.25">
      <c r="A386" s="901"/>
      <c r="B386" s="900"/>
      <c r="C386" s="900" t="s">
        <v>275</v>
      </c>
      <c r="D386" s="900"/>
      <c r="E386" s="104">
        <v>210</v>
      </c>
      <c r="F386" s="164">
        <v>400</v>
      </c>
      <c r="G386" s="83">
        <v>1000</v>
      </c>
      <c r="H386" s="131">
        <v>1.8</v>
      </c>
      <c r="I386" s="83">
        <v>378</v>
      </c>
      <c r="J386" s="164">
        <v>400</v>
      </c>
      <c r="K386" s="482">
        <v>300</v>
      </c>
      <c r="L386" s="482"/>
      <c r="M386" s="98">
        <f t="shared" si="57"/>
        <v>-20.634920634920633</v>
      </c>
      <c r="N386" s="98">
        <f t="shared" si="58"/>
        <v>-25</v>
      </c>
      <c r="O386" s="98">
        <f>E386</f>
        <v>210</v>
      </c>
      <c r="P386" s="98">
        <f t="shared" si="53"/>
        <v>0</v>
      </c>
      <c r="Q386" s="98">
        <f t="shared" si="54"/>
        <v>-30</v>
      </c>
      <c r="R386" s="605" t="s">
        <v>3147</v>
      </c>
      <c r="T386">
        <f t="shared" si="55"/>
        <v>-44.444444444444443</v>
      </c>
      <c r="U386">
        <f t="shared" si="56"/>
        <v>315</v>
      </c>
    </row>
    <row r="387" spans="1:21" ht="37.5" x14ac:dyDescent="0.25">
      <c r="A387" s="901"/>
      <c r="B387" s="900"/>
      <c r="C387" s="900" t="s">
        <v>276</v>
      </c>
      <c r="D387" s="900"/>
      <c r="E387" s="104">
        <v>170</v>
      </c>
      <c r="F387" s="164">
        <v>370</v>
      </c>
      <c r="G387" s="83">
        <v>900</v>
      </c>
      <c r="H387" s="131">
        <v>2</v>
      </c>
      <c r="I387" s="83">
        <v>340</v>
      </c>
      <c r="J387" s="164">
        <v>370</v>
      </c>
      <c r="K387" s="482">
        <v>250</v>
      </c>
      <c r="L387" s="482"/>
      <c r="M387" s="98">
        <f t="shared" si="57"/>
        <v>-26.47058823529412</v>
      </c>
      <c r="N387" s="98">
        <f t="shared" si="58"/>
        <v>-32.432432432432435</v>
      </c>
      <c r="O387" s="98">
        <f>E387</f>
        <v>170</v>
      </c>
      <c r="P387" s="98">
        <f t="shared" si="53"/>
        <v>0</v>
      </c>
      <c r="Q387" s="98">
        <f t="shared" si="54"/>
        <v>-32</v>
      </c>
      <c r="R387" s="605" t="s">
        <v>3147</v>
      </c>
      <c r="T387">
        <f t="shared" si="55"/>
        <v>-50</v>
      </c>
      <c r="U387">
        <f t="shared" si="56"/>
        <v>255</v>
      </c>
    </row>
    <row r="388" spans="1:21" ht="18.75" x14ac:dyDescent="0.25">
      <c r="A388" s="883">
        <v>6</v>
      </c>
      <c r="B388" s="900" t="s">
        <v>277</v>
      </c>
      <c r="C388" s="900"/>
      <c r="D388" s="900"/>
      <c r="E388" s="104"/>
      <c r="F388" s="164"/>
      <c r="G388" s="83"/>
      <c r="H388" s="131"/>
      <c r="I388" s="83"/>
      <c r="J388" s="164"/>
      <c r="K388" s="83"/>
      <c r="L388" s="83"/>
      <c r="M388" s="98"/>
      <c r="N388" s="98"/>
      <c r="O388" s="98"/>
      <c r="P388" s="98"/>
      <c r="Q388" s="98"/>
      <c r="R388" s="605"/>
      <c r="U388">
        <f t="shared" si="56"/>
        <v>0</v>
      </c>
    </row>
    <row r="389" spans="1:21" ht="37.5" x14ac:dyDescent="0.25">
      <c r="A389" s="884"/>
      <c r="B389" s="615"/>
      <c r="C389" s="651"/>
      <c r="D389" s="605" t="s">
        <v>39</v>
      </c>
      <c r="E389" s="104">
        <v>260</v>
      </c>
      <c r="F389" s="164">
        <v>390</v>
      </c>
      <c r="G389" s="83">
        <v>800</v>
      </c>
      <c r="H389" s="131">
        <v>1.5</v>
      </c>
      <c r="I389" s="83">
        <v>390</v>
      </c>
      <c r="J389" s="164">
        <v>390</v>
      </c>
      <c r="K389" s="83">
        <v>650</v>
      </c>
      <c r="L389" s="83"/>
      <c r="M389" s="98">
        <f t="shared" si="57"/>
        <v>66.666666666666657</v>
      </c>
      <c r="N389" s="98"/>
      <c r="O389" s="98">
        <f>E389</f>
        <v>260</v>
      </c>
      <c r="P389" s="98">
        <f t="shared" si="53"/>
        <v>0</v>
      </c>
      <c r="Q389" s="98">
        <f t="shared" si="54"/>
        <v>-60</v>
      </c>
      <c r="R389" s="605" t="s">
        <v>3147</v>
      </c>
      <c r="T389">
        <f t="shared" si="55"/>
        <v>-33.333333333333329</v>
      </c>
      <c r="U389">
        <f t="shared" si="56"/>
        <v>390</v>
      </c>
    </row>
    <row r="390" spans="1:21" ht="37.5" x14ac:dyDescent="0.25">
      <c r="A390" s="885"/>
      <c r="B390" s="615"/>
      <c r="C390" s="651"/>
      <c r="D390" s="605" t="s">
        <v>40</v>
      </c>
      <c r="E390" s="104"/>
      <c r="F390" s="164">
        <v>390</v>
      </c>
      <c r="G390" s="83">
        <v>800</v>
      </c>
      <c r="H390" s="131">
        <v>1.5</v>
      </c>
      <c r="I390" s="83">
        <v>390</v>
      </c>
      <c r="J390" s="164">
        <v>390</v>
      </c>
      <c r="K390" s="83">
        <v>600</v>
      </c>
      <c r="L390" s="83"/>
      <c r="M390" s="98">
        <f t="shared" si="57"/>
        <v>53.846153846153847</v>
      </c>
      <c r="N390" s="98"/>
      <c r="O390" s="98">
        <v>160</v>
      </c>
      <c r="P390" s="98"/>
      <c r="Q390" s="98">
        <f t="shared" si="54"/>
        <v>-73.333333333333329</v>
      </c>
      <c r="R390" s="605" t="s">
        <v>3147</v>
      </c>
      <c r="T390">
        <f t="shared" si="55"/>
        <v>-58.974358974358978</v>
      </c>
      <c r="U390">
        <f t="shared" si="56"/>
        <v>0</v>
      </c>
    </row>
    <row r="391" spans="1:21" ht="56.25" x14ac:dyDescent="0.25">
      <c r="A391" s="883">
        <v>7</v>
      </c>
      <c r="B391" s="883" t="s">
        <v>58</v>
      </c>
      <c r="C391" s="105" t="s">
        <v>893</v>
      </c>
      <c r="D391" s="608" t="s">
        <v>894</v>
      </c>
      <c r="E391" s="104"/>
      <c r="F391" s="164"/>
      <c r="G391" s="83"/>
      <c r="H391" s="131"/>
      <c r="I391" s="83"/>
      <c r="J391" s="164"/>
      <c r="K391" s="83"/>
      <c r="L391" s="83"/>
      <c r="M391" s="98"/>
      <c r="N391" s="98"/>
      <c r="O391" s="98"/>
      <c r="P391" s="98"/>
      <c r="Q391" s="98"/>
      <c r="R391" s="605"/>
      <c r="U391">
        <f t="shared" si="56"/>
        <v>0</v>
      </c>
    </row>
    <row r="392" spans="1:21" ht="37.5" x14ac:dyDescent="0.25">
      <c r="A392" s="884"/>
      <c r="B392" s="884"/>
      <c r="C392" s="105"/>
      <c r="D392" s="605" t="s">
        <v>39</v>
      </c>
      <c r="E392" s="104">
        <v>500</v>
      </c>
      <c r="F392" s="83">
        <v>1600</v>
      </c>
      <c r="G392" s="83">
        <v>2000</v>
      </c>
      <c r="H392" s="131">
        <v>2.9</v>
      </c>
      <c r="I392" s="83">
        <v>1450</v>
      </c>
      <c r="J392" s="83">
        <v>1600</v>
      </c>
      <c r="K392" s="83">
        <v>1400</v>
      </c>
      <c r="L392" s="83"/>
      <c r="M392" s="98">
        <f t="shared" si="57"/>
        <v>-3.4482758620689653</v>
      </c>
      <c r="N392" s="98">
        <f t="shared" si="58"/>
        <v>-12.5</v>
      </c>
      <c r="O392" s="98">
        <f t="shared" si="60"/>
        <v>600</v>
      </c>
      <c r="P392" s="98">
        <f t="shared" si="53"/>
        <v>20</v>
      </c>
      <c r="Q392" s="98">
        <f t="shared" si="54"/>
        <v>-57.142857142857139</v>
      </c>
      <c r="R392" s="605" t="s">
        <v>3147</v>
      </c>
      <c r="T392">
        <f t="shared" si="55"/>
        <v>-58.620689655172406</v>
      </c>
      <c r="U392">
        <f t="shared" si="56"/>
        <v>750</v>
      </c>
    </row>
    <row r="393" spans="1:21" ht="37.5" x14ac:dyDescent="0.25">
      <c r="A393" s="884"/>
      <c r="B393" s="884"/>
      <c r="C393" s="105"/>
      <c r="D393" s="605" t="s">
        <v>40</v>
      </c>
      <c r="F393" s="83">
        <v>1500</v>
      </c>
      <c r="G393" s="83">
        <v>1800</v>
      </c>
      <c r="H393" s="131">
        <v>2.8</v>
      </c>
      <c r="I393" s="83">
        <v>1260</v>
      </c>
      <c r="J393" s="83">
        <v>1500</v>
      </c>
      <c r="K393" s="83">
        <v>1200</v>
      </c>
      <c r="L393" s="83"/>
      <c r="M393" s="98">
        <f t="shared" si="57"/>
        <v>-4.7619047619047619</v>
      </c>
      <c r="N393" s="98">
        <f t="shared" si="58"/>
        <v>-20</v>
      </c>
      <c r="O393" s="104">
        <v>450</v>
      </c>
      <c r="P393" s="98"/>
      <c r="Q393" s="98">
        <f t="shared" si="54"/>
        <v>-62.5</v>
      </c>
      <c r="R393" s="605" t="s">
        <v>3147</v>
      </c>
      <c r="T393" t="e">
        <f>(#REF!-I393)/I393*100</f>
        <v>#REF!</v>
      </c>
      <c r="U393">
        <f>O393*1.5</f>
        <v>675</v>
      </c>
    </row>
    <row r="394" spans="1:21" ht="56.25" x14ac:dyDescent="0.25">
      <c r="A394" s="884"/>
      <c r="B394" s="884"/>
      <c r="C394" s="681" t="s">
        <v>894</v>
      </c>
      <c r="D394" s="681" t="s">
        <v>895</v>
      </c>
      <c r="E394" s="682"/>
      <c r="F394" s="682"/>
      <c r="G394" s="624"/>
      <c r="H394" s="683"/>
      <c r="I394" s="683"/>
      <c r="J394" s="683"/>
      <c r="K394" s="683"/>
      <c r="L394" s="683"/>
      <c r="M394" s="231"/>
      <c r="N394" s="231"/>
      <c r="O394" s="231"/>
      <c r="P394" s="98"/>
      <c r="Q394" s="98"/>
      <c r="R394" s="677" t="s">
        <v>131</v>
      </c>
      <c r="U394">
        <f t="shared" ref="U394:U444" si="61">E394*1.5</f>
        <v>0</v>
      </c>
    </row>
    <row r="395" spans="1:21" ht="37.5" x14ac:dyDescent="0.25">
      <c r="A395" s="884"/>
      <c r="B395" s="884"/>
      <c r="C395" s="627"/>
      <c r="D395" s="677" t="s">
        <v>39</v>
      </c>
      <c r="E395" s="682"/>
      <c r="F395" s="682"/>
      <c r="G395" s="624"/>
      <c r="H395" s="683"/>
      <c r="I395" s="683"/>
      <c r="J395" s="683"/>
      <c r="K395" s="683">
        <v>1100</v>
      </c>
      <c r="L395" s="683"/>
      <c r="M395" s="231"/>
      <c r="N395" s="231"/>
      <c r="O395" s="719">
        <v>500</v>
      </c>
      <c r="P395" s="98"/>
      <c r="Q395" s="98">
        <f t="shared" ref="Q395:Q444" si="62">(O395-K395)/K395*100</f>
        <v>-54.54545454545454</v>
      </c>
      <c r="R395" s="677" t="s">
        <v>3147</v>
      </c>
      <c r="U395">
        <f t="shared" si="61"/>
        <v>0</v>
      </c>
    </row>
    <row r="396" spans="1:21" ht="37.5" x14ac:dyDescent="0.25">
      <c r="A396" s="885"/>
      <c r="B396" s="885"/>
      <c r="C396" s="627"/>
      <c r="D396" s="677" t="s">
        <v>40</v>
      </c>
      <c r="E396" s="682"/>
      <c r="F396" s="682"/>
      <c r="G396" s="624"/>
      <c r="H396" s="683"/>
      <c r="I396" s="683"/>
      <c r="J396" s="683"/>
      <c r="K396" s="683">
        <v>950</v>
      </c>
      <c r="L396" s="683"/>
      <c r="M396" s="231"/>
      <c r="N396" s="231"/>
      <c r="O396" s="719">
        <v>350</v>
      </c>
      <c r="P396" s="98"/>
      <c r="Q396" s="98">
        <f t="shared" si="62"/>
        <v>-63.157894736842103</v>
      </c>
      <c r="R396" s="677" t="s">
        <v>3147</v>
      </c>
      <c r="U396">
        <f t="shared" si="61"/>
        <v>0</v>
      </c>
    </row>
    <row r="397" spans="1:21" ht="18.75" x14ac:dyDescent="0.25">
      <c r="A397" s="609" t="s">
        <v>6</v>
      </c>
      <c r="B397" s="926" t="s">
        <v>235</v>
      </c>
      <c r="C397" s="927"/>
      <c r="D397" s="614"/>
      <c r="E397" s="100"/>
      <c r="F397" s="164"/>
      <c r="G397" s="83"/>
      <c r="H397" s="83"/>
      <c r="I397" s="104"/>
      <c r="J397" s="104"/>
      <c r="K397" s="104"/>
      <c r="L397" s="104"/>
      <c r="M397" s="83"/>
      <c r="N397" s="83"/>
      <c r="O397" s="83"/>
      <c r="P397" s="98"/>
      <c r="Q397" s="98"/>
      <c r="R397" s="605"/>
      <c r="S397" s="445"/>
      <c r="U397">
        <f t="shared" si="61"/>
        <v>0</v>
      </c>
    </row>
    <row r="398" spans="1:21" ht="37.5" x14ac:dyDescent="0.25">
      <c r="A398" s="883">
        <v>1</v>
      </c>
      <c r="B398" s="880" t="s">
        <v>236</v>
      </c>
      <c r="C398" s="605" t="s">
        <v>278</v>
      </c>
      <c r="D398" s="605" t="s">
        <v>372</v>
      </c>
      <c r="E398" s="104">
        <v>650</v>
      </c>
      <c r="F398" s="98">
        <v>1200</v>
      </c>
      <c r="G398" s="98">
        <v>1200</v>
      </c>
      <c r="H398" s="354">
        <v>1.9</v>
      </c>
      <c r="I398" s="98">
        <f>E398*H398</f>
        <v>1235</v>
      </c>
      <c r="J398" s="98">
        <v>1200</v>
      </c>
      <c r="K398" s="98">
        <v>900</v>
      </c>
      <c r="L398" s="92"/>
      <c r="M398" s="83">
        <f>(K398-I398)/I398*100</f>
        <v>-27.125506072874494</v>
      </c>
      <c r="N398" s="83">
        <f>(K398-J398)/J398*100</f>
        <v>-25</v>
      </c>
      <c r="O398" s="83">
        <f>E398*1.2</f>
        <v>780</v>
      </c>
      <c r="P398" s="98">
        <f t="shared" ref="P398:P442" si="63">(O398-E398)/E398*100</f>
        <v>20</v>
      </c>
      <c r="Q398" s="98">
        <f t="shared" si="62"/>
        <v>-13.333333333333334</v>
      </c>
      <c r="R398" s="605" t="s">
        <v>3147</v>
      </c>
      <c r="S398" s="445"/>
      <c r="T398">
        <f t="shared" ref="T398:T442" si="64">(O398-I398)/I398*100</f>
        <v>-36.84210526315789</v>
      </c>
      <c r="U398">
        <f t="shared" si="61"/>
        <v>975</v>
      </c>
    </row>
    <row r="399" spans="1:21" ht="37.5" x14ac:dyDescent="0.25">
      <c r="A399" s="884"/>
      <c r="B399" s="881"/>
      <c r="C399" s="605" t="s">
        <v>372</v>
      </c>
      <c r="D399" s="605" t="s">
        <v>384</v>
      </c>
      <c r="E399" s="104">
        <v>650</v>
      </c>
      <c r="F399" s="98">
        <v>2000</v>
      </c>
      <c r="G399" s="98">
        <v>2000</v>
      </c>
      <c r="H399" s="131">
        <v>2.1</v>
      </c>
      <c r="I399" s="98">
        <v>1365</v>
      </c>
      <c r="J399" s="98">
        <v>2000</v>
      </c>
      <c r="K399" s="98">
        <v>1100</v>
      </c>
      <c r="L399" s="92"/>
      <c r="M399" s="83">
        <f t="shared" ref="M399:M443" si="65">(K399-I399)/I399*100</f>
        <v>-19.413919413919416</v>
      </c>
      <c r="N399" s="83">
        <f t="shared" ref="N399:N444" si="66">(K399-J399)/J399*100</f>
        <v>-45</v>
      </c>
      <c r="O399" s="83">
        <f t="shared" ref="O399:O419" si="67">E399*1.2</f>
        <v>780</v>
      </c>
      <c r="P399" s="98">
        <f t="shared" si="63"/>
        <v>20</v>
      </c>
      <c r="Q399" s="98">
        <f t="shared" si="62"/>
        <v>-29.09090909090909</v>
      </c>
      <c r="R399" s="605" t="s">
        <v>3147</v>
      </c>
      <c r="S399" s="445"/>
      <c r="T399">
        <f t="shared" si="64"/>
        <v>-42.857142857142854</v>
      </c>
      <c r="U399">
        <f t="shared" si="61"/>
        <v>975</v>
      </c>
    </row>
    <row r="400" spans="1:21" ht="37.5" x14ac:dyDescent="0.25">
      <c r="A400" s="884"/>
      <c r="B400" s="881"/>
      <c r="C400" s="605" t="s">
        <v>384</v>
      </c>
      <c r="D400" s="605" t="s">
        <v>385</v>
      </c>
      <c r="E400" s="104">
        <v>650</v>
      </c>
      <c r="F400" s="98">
        <v>970</v>
      </c>
      <c r="G400" s="104">
        <v>970</v>
      </c>
      <c r="H400" s="131">
        <v>1.5</v>
      </c>
      <c r="I400" s="98">
        <v>975</v>
      </c>
      <c r="J400" s="98">
        <v>970</v>
      </c>
      <c r="K400" s="98">
        <v>800</v>
      </c>
      <c r="L400" s="92"/>
      <c r="M400" s="83">
        <f t="shared" si="65"/>
        <v>-17.948717948717949</v>
      </c>
      <c r="N400" s="83">
        <f t="shared" si="66"/>
        <v>-17.525773195876287</v>
      </c>
      <c r="O400" s="83">
        <f t="shared" si="67"/>
        <v>780</v>
      </c>
      <c r="P400" s="98">
        <f t="shared" si="63"/>
        <v>20</v>
      </c>
      <c r="Q400" s="98">
        <f t="shared" si="62"/>
        <v>-2.5</v>
      </c>
      <c r="R400" s="605" t="s">
        <v>3147</v>
      </c>
      <c r="S400" s="445"/>
      <c r="T400">
        <f t="shared" si="64"/>
        <v>-20</v>
      </c>
      <c r="U400">
        <f t="shared" si="61"/>
        <v>975</v>
      </c>
    </row>
    <row r="401" spans="1:21" ht="37.5" x14ac:dyDescent="0.25">
      <c r="A401" s="884"/>
      <c r="B401" s="881"/>
      <c r="C401" s="605" t="s">
        <v>385</v>
      </c>
      <c r="D401" s="605" t="s">
        <v>373</v>
      </c>
      <c r="E401" s="104">
        <v>650</v>
      </c>
      <c r="F401" s="98">
        <v>3000</v>
      </c>
      <c r="G401" s="98">
        <v>3000</v>
      </c>
      <c r="H401" s="131">
        <v>1.9</v>
      </c>
      <c r="I401" s="98">
        <v>1235</v>
      </c>
      <c r="J401" s="98">
        <v>3000</v>
      </c>
      <c r="K401" s="98">
        <v>1500</v>
      </c>
      <c r="L401" s="92"/>
      <c r="M401" s="83">
        <f t="shared" si="65"/>
        <v>21.457489878542511</v>
      </c>
      <c r="N401" s="83">
        <f t="shared" si="66"/>
        <v>-50</v>
      </c>
      <c r="O401" s="83">
        <f t="shared" si="67"/>
        <v>780</v>
      </c>
      <c r="P401" s="98">
        <f t="shared" si="63"/>
        <v>20</v>
      </c>
      <c r="Q401" s="98">
        <f t="shared" si="62"/>
        <v>-48</v>
      </c>
      <c r="R401" s="605" t="s">
        <v>3147</v>
      </c>
      <c r="S401" s="445"/>
      <c r="T401">
        <f t="shared" si="64"/>
        <v>-36.84210526315789</v>
      </c>
      <c r="U401">
        <f t="shared" si="61"/>
        <v>975</v>
      </c>
    </row>
    <row r="402" spans="1:21" ht="37.5" x14ac:dyDescent="0.25">
      <c r="A402" s="884"/>
      <c r="B402" s="881"/>
      <c r="C402" s="605" t="s">
        <v>373</v>
      </c>
      <c r="D402" s="605" t="s">
        <v>374</v>
      </c>
      <c r="E402" s="104">
        <v>400</v>
      </c>
      <c r="F402" s="98">
        <v>970</v>
      </c>
      <c r="G402" s="98">
        <v>600</v>
      </c>
      <c r="H402" s="131">
        <v>1.5</v>
      </c>
      <c r="I402" s="98">
        <v>975</v>
      </c>
      <c r="J402" s="98">
        <v>970</v>
      </c>
      <c r="K402" s="98">
        <v>700</v>
      </c>
      <c r="L402" s="92"/>
      <c r="M402" s="83">
        <f t="shared" si="65"/>
        <v>-28.205128205128204</v>
      </c>
      <c r="N402" s="83">
        <f t="shared" si="66"/>
        <v>-27.835051546391753</v>
      </c>
      <c r="O402" s="83">
        <f t="shared" si="67"/>
        <v>480</v>
      </c>
      <c r="P402" s="98">
        <f t="shared" si="63"/>
        <v>20</v>
      </c>
      <c r="Q402" s="98">
        <f t="shared" si="62"/>
        <v>-31.428571428571427</v>
      </c>
      <c r="R402" s="605" t="s">
        <v>3147</v>
      </c>
      <c r="S402" s="445"/>
      <c r="T402">
        <f t="shared" si="64"/>
        <v>-50.769230769230766</v>
      </c>
      <c r="U402">
        <f t="shared" si="61"/>
        <v>600</v>
      </c>
    </row>
    <row r="403" spans="1:21" ht="37.5" x14ac:dyDescent="0.25">
      <c r="A403" s="884"/>
      <c r="B403" s="881"/>
      <c r="C403" s="605" t="s">
        <v>374</v>
      </c>
      <c r="D403" s="605" t="s">
        <v>279</v>
      </c>
      <c r="E403" s="104">
        <v>400</v>
      </c>
      <c r="F403" s="98">
        <v>700</v>
      </c>
      <c r="G403" s="98">
        <v>600</v>
      </c>
      <c r="H403" s="131">
        <v>1.5</v>
      </c>
      <c r="I403" s="98">
        <v>975</v>
      </c>
      <c r="J403" s="98">
        <v>700</v>
      </c>
      <c r="K403" s="98">
        <v>500</v>
      </c>
      <c r="L403" s="92"/>
      <c r="M403" s="83">
        <f t="shared" si="65"/>
        <v>-48.717948717948715</v>
      </c>
      <c r="N403" s="83">
        <f t="shared" si="66"/>
        <v>-28.571428571428569</v>
      </c>
      <c r="O403" s="83">
        <f t="shared" si="67"/>
        <v>480</v>
      </c>
      <c r="P403" s="98">
        <f t="shared" si="63"/>
        <v>20</v>
      </c>
      <c r="Q403" s="98">
        <f t="shared" si="62"/>
        <v>-4</v>
      </c>
      <c r="R403" s="605" t="s">
        <v>3147</v>
      </c>
      <c r="S403" s="445"/>
      <c r="T403">
        <f t="shared" si="64"/>
        <v>-50.769230769230766</v>
      </c>
      <c r="U403">
        <f t="shared" si="61"/>
        <v>600</v>
      </c>
    </row>
    <row r="404" spans="1:21" ht="37.5" x14ac:dyDescent="0.25">
      <c r="A404" s="885"/>
      <c r="B404" s="882"/>
      <c r="C404" s="605" t="s">
        <v>279</v>
      </c>
      <c r="D404" s="605" t="s">
        <v>267</v>
      </c>
      <c r="E404" s="104">
        <v>400</v>
      </c>
      <c r="F404" s="98">
        <v>600</v>
      </c>
      <c r="G404" s="98">
        <v>600</v>
      </c>
      <c r="H404" s="131">
        <v>1.5</v>
      </c>
      <c r="I404" s="98">
        <v>975</v>
      </c>
      <c r="J404" s="98">
        <v>600</v>
      </c>
      <c r="K404" s="98">
        <v>400</v>
      </c>
      <c r="L404" s="92"/>
      <c r="M404" s="83">
        <f t="shared" si="65"/>
        <v>-58.974358974358978</v>
      </c>
      <c r="N404" s="83">
        <f t="shared" si="66"/>
        <v>-33.333333333333329</v>
      </c>
      <c r="O404" s="83">
        <f t="shared" si="67"/>
        <v>480</v>
      </c>
      <c r="P404" s="98">
        <f t="shared" si="63"/>
        <v>20</v>
      </c>
      <c r="Q404" s="98">
        <f t="shared" si="62"/>
        <v>20</v>
      </c>
      <c r="R404" s="605" t="s">
        <v>3147</v>
      </c>
      <c r="S404" s="445"/>
      <c r="T404">
        <f t="shared" si="64"/>
        <v>-50.769230769230766</v>
      </c>
      <c r="U404">
        <f t="shared" si="61"/>
        <v>600</v>
      </c>
    </row>
    <row r="405" spans="1:21" ht="18.75" x14ac:dyDescent="0.25">
      <c r="A405" s="606">
        <v>2</v>
      </c>
      <c r="B405" s="886" t="s">
        <v>280</v>
      </c>
      <c r="C405" s="890"/>
      <c r="D405" s="887"/>
      <c r="E405" s="104"/>
      <c r="F405" s="98"/>
      <c r="G405" s="98"/>
      <c r="H405" s="83"/>
      <c r="I405" s="98"/>
      <c r="J405" s="98"/>
      <c r="K405" s="98"/>
      <c r="L405" s="92"/>
      <c r="M405" s="83"/>
      <c r="N405" s="83"/>
      <c r="O405" s="83"/>
      <c r="P405" s="98"/>
      <c r="Q405" s="98"/>
      <c r="R405" s="605"/>
      <c r="S405" s="445"/>
      <c r="U405">
        <f t="shared" si="61"/>
        <v>0</v>
      </c>
    </row>
    <row r="406" spans="1:21" ht="56.25" x14ac:dyDescent="0.25">
      <c r="A406" s="883" t="s">
        <v>237</v>
      </c>
      <c r="B406" s="880" t="s">
        <v>418</v>
      </c>
      <c r="C406" s="605" t="s">
        <v>386</v>
      </c>
      <c r="D406" s="605" t="s">
        <v>387</v>
      </c>
      <c r="E406" s="104">
        <v>270</v>
      </c>
      <c r="F406" s="98">
        <v>1000</v>
      </c>
      <c r="G406" s="98">
        <v>1000</v>
      </c>
      <c r="H406" s="131">
        <v>2.2999999999999998</v>
      </c>
      <c r="I406" s="98">
        <v>621</v>
      </c>
      <c r="J406" s="98">
        <v>1000</v>
      </c>
      <c r="K406" s="98">
        <v>700</v>
      </c>
      <c r="L406" s="92"/>
      <c r="M406" s="83">
        <f t="shared" si="65"/>
        <v>12.721417069243158</v>
      </c>
      <c r="N406" s="83">
        <f t="shared" si="66"/>
        <v>-30</v>
      </c>
      <c r="O406" s="83">
        <f t="shared" si="67"/>
        <v>324</v>
      </c>
      <c r="P406" s="98">
        <f t="shared" si="63"/>
        <v>20</v>
      </c>
      <c r="Q406" s="98">
        <f t="shared" si="62"/>
        <v>-53.714285714285715</v>
      </c>
      <c r="R406" s="605" t="s">
        <v>3147</v>
      </c>
      <c r="S406" s="445"/>
      <c r="T406">
        <f t="shared" si="64"/>
        <v>-47.826086956521742</v>
      </c>
      <c r="U406">
        <f t="shared" si="61"/>
        <v>405</v>
      </c>
    </row>
    <row r="407" spans="1:21" ht="37.5" x14ac:dyDescent="0.25">
      <c r="A407" s="885"/>
      <c r="B407" s="882"/>
      <c r="C407" s="605" t="s">
        <v>387</v>
      </c>
      <c r="D407" s="605" t="s">
        <v>388</v>
      </c>
      <c r="E407" s="104">
        <v>260</v>
      </c>
      <c r="F407" s="98">
        <v>500</v>
      </c>
      <c r="G407" s="98">
        <v>500</v>
      </c>
      <c r="H407" s="131">
        <v>1.3</v>
      </c>
      <c r="I407" s="98">
        <v>338</v>
      </c>
      <c r="J407" s="98">
        <v>500</v>
      </c>
      <c r="K407" s="98">
        <v>300</v>
      </c>
      <c r="L407" s="92"/>
      <c r="M407" s="83">
        <f t="shared" si="65"/>
        <v>-11.242603550295858</v>
      </c>
      <c r="N407" s="83">
        <f t="shared" si="66"/>
        <v>-40</v>
      </c>
      <c r="O407" s="83">
        <f t="shared" si="67"/>
        <v>312</v>
      </c>
      <c r="P407" s="98">
        <f t="shared" si="63"/>
        <v>20</v>
      </c>
      <c r="Q407" s="98">
        <f t="shared" si="62"/>
        <v>4</v>
      </c>
      <c r="R407" s="605" t="s">
        <v>3147</v>
      </c>
      <c r="S407" s="445"/>
      <c r="T407">
        <f t="shared" si="64"/>
        <v>-7.6923076923076925</v>
      </c>
      <c r="U407">
        <f t="shared" si="61"/>
        <v>390</v>
      </c>
    </row>
    <row r="408" spans="1:21" ht="75" x14ac:dyDescent="0.25">
      <c r="A408" s="883" t="s">
        <v>238</v>
      </c>
      <c r="B408" s="880" t="s">
        <v>281</v>
      </c>
      <c r="C408" s="605" t="s">
        <v>460</v>
      </c>
      <c r="D408" s="605" t="s">
        <v>282</v>
      </c>
      <c r="E408" s="104">
        <v>260</v>
      </c>
      <c r="F408" s="98">
        <v>800</v>
      </c>
      <c r="G408" s="98">
        <v>800</v>
      </c>
      <c r="H408" s="131">
        <v>1.5</v>
      </c>
      <c r="I408" s="98">
        <f>E408*H408</f>
        <v>390</v>
      </c>
      <c r="J408" s="98">
        <v>800</v>
      </c>
      <c r="K408" s="98">
        <v>700</v>
      </c>
      <c r="L408" s="92"/>
      <c r="M408" s="83">
        <f t="shared" si="65"/>
        <v>79.487179487179489</v>
      </c>
      <c r="N408" s="83">
        <f t="shared" si="66"/>
        <v>-12.5</v>
      </c>
      <c r="O408" s="83">
        <f t="shared" si="67"/>
        <v>312</v>
      </c>
      <c r="P408" s="98">
        <f t="shared" si="63"/>
        <v>20</v>
      </c>
      <c r="Q408" s="98">
        <f t="shared" si="62"/>
        <v>-55.428571428571431</v>
      </c>
      <c r="R408" s="605" t="s">
        <v>3147</v>
      </c>
      <c r="S408" s="445"/>
      <c r="T408">
        <f t="shared" si="64"/>
        <v>-20</v>
      </c>
      <c r="U408">
        <f t="shared" si="61"/>
        <v>390</v>
      </c>
    </row>
    <row r="409" spans="1:21" ht="75" x14ac:dyDescent="0.25">
      <c r="A409" s="884"/>
      <c r="B409" s="881"/>
      <c r="C409" s="605" t="s">
        <v>282</v>
      </c>
      <c r="D409" s="605" t="s">
        <v>283</v>
      </c>
      <c r="E409" s="104">
        <v>260</v>
      </c>
      <c r="F409" s="98">
        <v>400</v>
      </c>
      <c r="G409" s="98">
        <v>400</v>
      </c>
      <c r="H409" s="131">
        <v>1.5</v>
      </c>
      <c r="I409" s="98">
        <f>E409*H409</f>
        <v>390</v>
      </c>
      <c r="J409" s="98">
        <v>400</v>
      </c>
      <c r="K409" s="98">
        <v>300</v>
      </c>
      <c r="L409" s="92"/>
      <c r="M409" s="83">
        <f t="shared" si="65"/>
        <v>-23.076923076923077</v>
      </c>
      <c r="N409" s="83">
        <f t="shared" si="66"/>
        <v>-25</v>
      </c>
      <c r="O409" s="83">
        <f t="shared" si="67"/>
        <v>312</v>
      </c>
      <c r="P409" s="98">
        <f t="shared" si="63"/>
        <v>20</v>
      </c>
      <c r="Q409" s="98">
        <f t="shared" si="62"/>
        <v>4</v>
      </c>
      <c r="R409" s="605" t="s">
        <v>3147</v>
      </c>
      <c r="S409" s="445"/>
      <c r="T409">
        <f t="shared" si="64"/>
        <v>-20</v>
      </c>
      <c r="U409">
        <f t="shared" si="61"/>
        <v>390</v>
      </c>
    </row>
    <row r="410" spans="1:21" ht="56.25" x14ac:dyDescent="0.25">
      <c r="A410" s="885"/>
      <c r="B410" s="882"/>
      <c r="C410" s="605" t="s">
        <v>283</v>
      </c>
      <c r="D410" s="605" t="s">
        <v>284</v>
      </c>
      <c r="E410" s="104">
        <v>260</v>
      </c>
      <c r="F410" s="98">
        <v>600</v>
      </c>
      <c r="G410" s="98">
        <v>600</v>
      </c>
      <c r="H410" s="131">
        <v>1.5</v>
      </c>
      <c r="I410" s="98">
        <f>E410*H410</f>
        <v>390</v>
      </c>
      <c r="J410" s="98">
        <v>600</v>
      </c>
      <c r="K410" s="98">
        <v>600</v>
      </c>
      <c r="L410" s="98"/>
      <c r="M410" s="83">
        <f t="shared" si="65"/>
        <v>53.846153846153847</v>
      </c>
      <c r="N410" s="83">
        <f t="shared" si="66"/>
        <v>0</v>
      </c>
      <c r="O410" s="83">
        <f t="shared" si="67"/>
        <v>312</v>
      </c>
      <c r="P410" s="98">
        <f t="shared" si="63"/>
        <v>20</v>
      </c>
      <c r="Q410" s="98">
        <f t="shared" si="62"/>
        <v>-48</v>
      </c>
      <c r="R410" s="605" t="s">
        <v>3147</v>
      </c>
      <c r="S410" s="445"/>
      <c r="T410">
        <f t="shared" si="64"/>
        <v>-20</v>
      </c>
      <c r="U410">
        <f t="shared" si="61"/>
        <v>390</v>
      </c>
    </row>
    <row r="411" spans="1:21" ht="56.25" x14ac:dyDescent="0.25">
      <c r="A411" s="900" t="s">
        <v>239</v>
      </c>
      <c r="B411" s="929" t="s">
        <v>376</v>
      </c>
      <c r="C411" s="605" t="s">
        <v>377</v>
      </c>
      <c r="D411" s="605" t="s">
        <v>3177</v>
      </c>
      <c r="E411" s="104">
        <v>300</v>
      </c>
      <c r="F411" s="98">
        <v>630</v>
      </c>
      <c r="G411" s="98">
        <v>600</v>
      </c>
      <c r="H411" s="131">
        <v>2.1</v>
      </c>
      <c r="I411" s="98">
        <v>630</v>
      </c>
      <c r="J411" s="98">
        <v>630</v>
      </c>
      <c r="K411" s="98">
        <v>400</v>
      </c>
      <c r="L411" s="92"/>
      <c r="M411" s="83">
        <f t="shared" si="65"/>
        <v>-36.507936507936506</v>
      </c>
      <c r="N411" s="83">
        <f t="shared" si="66"/>
        <v>-36.507936507936506</v>
      </c>
      <c r="O411" s="83">
        <f t="shared" si="67"/>
        <v>360</v>
      </c>
      <c r="P411" s="98">
        <f t="shared" si="63"/>
        <v>20</v>
      </c>
      <c r="Q411" s="98">
        <f t="shared" si="62"/>
        <v>-10</v>
      </c>
      <c r="R411" s="605" t="s">
        <v>3147</v>
      </c>
      <c r="S411" s="445"/>
      <c r="T411">
        <f t="shared" si="64"/>
        <v>-42.857142857142854</v>
      </c>
      <c r="U411">
        <f t="shared" si="61"/>
        <v>450</v>
      </c>
    </row>
    <row r="412" spans="1:21" ht="37.5" x14ac:dyDescent="0.25">
      <c r="A412" s="900"/>
      <c r="B412" s="929"/>
      <c r="C412" s="605" t="s">
        <v>240</v>
      </c>
      <c r="D412" s="605" t="s">
        <v>378</v>
      </c>
      <c r="E412" s="104">
        <v>270</v>
      </c>
      <c r="F412" s="98">
        <v>600</v>
      </c>
      <c r="G412" s="98">
        <v>600</v>
      </c>
      <c r="H412" s="131">
        <v>1.5</v>
      </c>
      <c r="I412" s="98">
        <v>405</v>
      </c>
      <c r="J412" s="98">
        <v>600</v>
      </c>
      <c r="K412" s="98">
        <v>400</v>
      </c>
      <c r="L412" s="92"/>
      <c r="M412" s="83">
        <f t="shared" si="65"/>
        <v>-1.2345679012345678</v>
      </c>
      <c r="N412" s="83">
        <f t="shared" si="66"/>
        <v>-33.333333333333329</v>
      </c>
      <c r="O412" s="83">
        <f t="shared" si="67"/>
        <v>324</v>
      </c>
      <c r="P412" s="98">
        <f t="shared" si="63"/>
        <v>20</v>
      </c>
      <c r="Q412" s="98">
        <f t="shared" si="62"/>
        <v>-19</v>
      </c>
      <c r="R412" s="605" t="s">
        <v>3147</v>
      </c>
      <c r="S412" s="445"/>
      <c r="T412">
        <f t="shared" si="64"/>
        <v>-20</v>
      </c>
      <c r="U412">
        <f t="shared" si="61"/>
        <v>405</v>
      </c>
    </row>
    <row r="413" spans="1:21" ht="37.5" x14ac:dyDescent="0.25">
      <c r="A413" s="900"/>
      <c r="B413" s="929"/>
      <c r="C413" s="605" t="s">
        <v>241</v>
      </c>
      <c r="D413" s="605" t="s">
        <v>286</v>
      </c>
      <c r="E413" s="104">
        <v>260</v>
      </c>
      <c r="F413" s="98">
        <v>500</v>
      </c>
      <c r="G413" s="98">
        <v>500</v>
      </c>
      <c r="H413" s="131">
        <v>1.2</v>
      </c>
      <c r="I413" s="98">
        <v>312</v>
      </c>
      <c r="J413" s="98">
        <v>500</v>
      </c>
      <c r="K413" s="98">
        <v>400</v>
      </c>
      <c r="L413" s="92"/>
      <c r="M413" s="83">
        <f t="shared" si="65"/>
        <v>28.205128205128204</v>
      </c>
      <c r="N413" s="83">
        <f t="shared" si="66"/>
        <v>-20</v>
      </c>
      <c r="O413" s="83">
        <f t="shared" si="67"/>
        <v>312</v>
      </c>
      <c r="P413" s="98">
        <f t="shared" si="63"/>
        <v>20</v>
      </c>
      <c r="Q413" s="98">
        <f t="shared" si="62"/>
        <v>-22</v>
      </c>
      <c r="R413" s="605" t="s">
        <v>3147</v>
      </c>
      <c r="S413" s="445"/>
      <c r="T413">
        <f t="shared" si="64"/>
        <v>0</v>
      </c>
      <c r="U413">
        <f t="shared" si="61"/>
        <v>390</v>
      </c>
    </row>
    <row r="414" spans="1:21" ht="56.25" x14ac:dyDescent="0.25">
      <c r="A414" s="900"/>
      <c r="B414" s="929"/>
      <c r="C414" s="605" t="s">
        <v>242</v>
      </c>
      <c r="D414" s="605" t="s">
        <v>287</v>
      </c>
      <c r="E414" s="104">
        <v>260</v>
      </c>
      <c r="F414" s="98">
        <v>500</v>
      </c>
      <c r="G414" s="98">
        <v>500</v>
      </c>
      <c r="H414" s="131">
        <v>1.3</v>
      </c>
      <c r="I414" s="98">
        <v>338</v>
      </c>
      <c r="J414" s="98">
        <v>500</v>
      </c>
      <c r="K414" s="98">
        <v>400</v>
      </c>
      <c r="L414" s="92"/>
      <c r="M414" s="83">
        <f t="shared" si="65"/>
        <v>18.34319526627219</v>
      </c>
      <c r="N414" s="83">
        <f t="shared" si="66"/>
        <v>-20</v>
      </c>
      <c r="O414" s="83">
        <f t="shared" si="67"/>
        <v>312</v>
      </c>
      <c r="P414" s="98">
        <f t="shared" si="63"/>
        <v>20</v>
      </c>
      <c r="Q414" s="98">
        <f t="shared" si="62"/>
        <v>-22</v>
      </c>
      <c r="R414" s="605" t="s">
        <v>3147</v>
      </c>
      <c r="S414" s="445"/>
      <c r="T414">
        <f t="shared" si="64"/>
        <v>-7.6923076923076925</v>
      </c>
      <c r="U414">
        <f t="shared" si="61"/>
        <v>390</v>
      </c>
    </row>
    <row r="415" spans="1:21" ht="37.5" x14ac:dyDescent="0.25">
      <c r="A415" s="900"/>
      <c r="B415" s="929"/>
      <c r="C415" s="605" t="s">
        <v>243</v>
      </c>
      <c r="D415" s="605" t="s">
        <v>266</v>
      </c>
      <c r="E415" s="104">
        <v>260</v>
      </c>
      <c r="F415" s="98">
        <v>400</v>
      </c>
      <c r="G415" s="98">
        <v>400</v>
      </c>
      <c r="H415" s="131">
        <v>1.2</v>
      </c>
      <c r="I415" s="98">
        <v>312</v>
      </c>
      <c r="J415" s="98">
        <v>400</v>
      </c>
      <c r="K415" s="98">
        <v>300</v>
      </c>
      <c r="L415" s="92"/>
      <c r="M415" s="83">
        <f t="shared" si="65"/>
        <v>-3.8461538461538463</v>
      </c>
      <c r="N415" s="83">
        <f t="shared" si="66"/>
        <v>-25</v>
      </c>
      <c r="O415" s="83">
        <f t="shared" si="67"/>
        <v>312</v>
      </c>
      <c r="P415" s="98">
        <f t="shared" si="63"/>
        <v>20</v>
      </c>
      <c r="Q415" s="98">
        <f t="shared" si="62"/>
        <v>4</v>
      </c>
      <c r="R415" s="605" t="s">
        <v>3147</v>
      </c>
      <c r="S415" s="445"/>
      <c r="T415">
        <f t="shared" si="64"/>
        <v>0</v>
      </c>
      <c r="U415">
        <f t="shared" si="61"/>
        <v>390</v>
      </c>
    </row>
    <row r="416" spans="1:21" ht="75" x14ac:dyDescent="0.25">
      <c r="A416" s="901"/>
      <c r="B416" s="929" t="s">
        <v>376</v>
      </c>
      <c r="C416" s="605" t="s">
        <v>379</v>
      </c>
      <c r="D416" s="605" t="s">
        <v>461</v>
      </c>
      <c r="E416" s="104">
        <v>260</v>
      </c>
      <c r="F416" s="98">
        <v>400</v>
      </c>
      <c r="G416" s="98">
        <v>400</v>
      </c>
      <c r="H416" s="131">
        <v>1.2</v>
      </c>
      <c r="I416" s="98">
        <v>312</v>
      </c>
      <c r="J416" s="98">
        <v>400</v>
      </c>
      <c r="K416" s="98">
        <v>300</v>
      </c>
      <c r="L416" s="92"/>
      <c r="M416" s="83">
        <f t="shared" si="65"/>
        <v>-3.8461538461538463</v>
      </c>
      <c r="N416" s="83">
        <f t="shared" si="66"/>
        <v>-25</v>
      </c>
      <c r="O416" s="83">
        <f t="shared" si="67"/>
        <v>312</v>
      </c>
      <c r="P416" s="98">
        <f t="shared" si="63"/>
        <v>20</v>
      </c>
      <c r="Q416" s="98">
        <f t="shared" si="62"/>
        <v>4</v>
      </c>
      <c r="R416" s="605" t="s">
        <v>3147</v>
      </c>
      <c r="S416" s="445"/>
      <c r="T416">
        <f t="shared" si="64"/>
        <v>0</v>
      </c>
      <c r="U416">
        <f t="shared" si="61"/>
        <v>390</v>
      </c>
    </row>
    <row r="417" spans="1:21" ht="37.5" x14ac:dyDescent="0.25">
      <c r="A417" s="901"/>
      <c r="B417" s="929"/>
      <c r="C417" s="605" t="s">
        <v>244</v>
      </c>
      <c r="D417" s="605" t="s">
        <v>33</v>
      </c>
      <c r="E417" s="104">
        <v>260</v>
      </c>
      <c r="F417" s="98">
        <v>650</v>
      </c>
      <c r="G417" s="98">
        <v>800</v>
      </c>
      <c r="H417" s="131">
        <v>1</v>
      </c>
      <c r="I417" s="98">
        <v>260</v>
      </c>
      <c r="J417" s="98">
        <v>650</v>
      </c>
      <c r="K417" s="98">
        <v>300</v>
      </c>
      <c r="L417" s="92"/>
      <c r="M417" s="83">
        <f t="shared" si="65"/>
        <v>15.384615384615385</v>
      </c>
      <c r="N417" s="83">
        <f t="shared" si="66"/>
        <v>-53.846153846153847</v>
      </c>
      <c r="O417" s="83">
        <f t="shared" si="67"/>
        <v>312</v>
      </c>
      <c r="P417" s="98">
        <f t="shared" si="63"/>
        <v>20</v>
      </c>
      <c r="Q417" s="98">
        <f t="shared" si="62"/>
        <v>4</v>
      </c>
      <c r="R417" s="605" t="s">
        <v>3147</v>
      </c>
      <c r="S417" s="445"/>
      <c r="T417">
        <f t="shared" si="64"/>
        <v>20</v>
      </c>
      <c r="U417">
        <f t="shared" si="61"/>
        <v>390</v>
      </c>
    </row>
    <row r="418" spans="1:21" ht="37.5" x14ac:dyDescent="0.25">
      <c r="A418" s="901"/>
      <c r="B418" s="929"/>
      <c r="C418" s="605" t="s">
        <v>245</v>
      </c>
      <c r="D418" s="605" t="s">
        <v>33</v>
      </c>
      <c r="E418" s="104">
        <v>260</v>
      </c>
      <c r="F418" s="98">
        <v>550</v>
      </c>
      <c r="G418" s="98">
        <v>600</v>
      </c>
      <c r="H418" s="131">
        <v>1</v>
      </c>
      <c r="I418" s="98">
        <v>260</v>
      </c>
      <c r="J418" s="98">
        <v>550</v>
      </c>
      <c r="K418" s="98">
        <v>300</v>
      </c>
      <c r="L418" s="92"/>
      <c r="M418" s="83">
        <f t="shared" si="65"/>
        <v>15.384615384615385</v>
      </c>
      <c r="N418" s="83">
        <f t="shared" si="66"/>
        <v>-45.454545454545453</v>
      </c>
      <c r="O418" s="83">
        <f t="shared" si="67"/>
        <v>312</v>
      </c>
      <c r="P418" s="98">
        <f t="shared" si="63"/>
        <v>20</v>
      </c>
      <c r="Q418" s="98">
        <f t="shared" si="62"/>
        <v>4</v>
      </c>
      <c r="R418" s="605" t="s">
        <v>3147</v>
      </c>
      <c r="S418" s="445"/>
      <c r="T418">
        <f t="shared" si="64"/>
        <v>20</v>
      </c>
      <c r="U418">
        <f t="shared" si="61"/>
        <v>390</v>
      </c>
    </row>
    <row r="419" spans="1:21" ht="56.25" x14ac:dyDescent="0.25">
      <c r="A419" s="901"/>
      <c r="B419" s="929"/>
      <c r="C419" s="605" t="s">
        <v>380</v>
      </c>
      <c r="D419" s="605" t="s">
        <v>246</v>
      </c>
      <c r="E419" s="104">
        <v>260</v>
      </c>
      <c r="F419" s="98">
        <v>600</v>
      </c>
      <c r="G419" s="98">
        <v>600</v>
      </c>
      <c r="H419" s="131">
        <v>1.1000000000000001</v>
      </c>
      <c r="I419" s="98">
        <v>286</v>
      </c>
      <c r="J419" s="98">
        <v>600</v>
      </c>
      <c r="K419" s="98">
        <v>400</v>
      </c>
      <c r="L419" s="92"/>
      <c r="M419" s="83">
        <f t="shared" si="65"/>
        <v>39.86013986013986</v>
      </c>
      <c r="N419" s="83">
        <f t="shared" si="66"/>
        <v>-33.333333333333329</v>
      </c>
      <c r="O419" s="83">
        <f t="shared" si="67"/>
        <v>312</v>
      </c>
      <c r="P419" s="98">
        <f t="shared" si="63"/>
        <v>20</v>
      </c>
      <c r="Q419" s="98">
        <f t="shared" si="62"/>
        <v>-22</v>
      </c>
      <c r="R419" s="605" t="s">
        <v>3147</v>
      </c>
      <c r="S419" s="445"/>
      <c r="T419">
        <f t="shared" si="64"/>
        <v>9.0909090909090917</v>
      </c>
      <c r="U419">
        <f t="shared" si="61"/>
        <v>390</v>
      </c>
    </row>
    <row r="420" spans="1:21" ht="37.5" x14ac:dyDescent="0.25">
      <c r="A420" s="606">
        <v>3</v>
      </c>
      <c r="B420" s="886" t="s">
        <v>288</v>
      </c>
      <c r="C420" s="890"/>
      <c r="D420" s="887"/>
      <c r="E420" s="104">
        <v>280</v>
      </c>
      <c r="F420" s="98">
        <v>500</v>
      </c>
      <c r="G420" s="98">
        <v>800</v>
      </c>
      <c r="H420" s="131">
        <v>1.2</v>
      </c>
      <c r="I420" s="98">
        <v>336</v>
      </c>
      <c r="J420" s="98">
        <v>500</v>
      </c>
      <c r="K420" s="98">
        <v>350</v>
      </c>
      <c r="L420" s="92"/>
      <c r="M420" s="83">
        <f t="shared" si="65"/>
        <v>4.1666666666666661</v>
      </c>
      <c r="N420" s="83">
        <f t="shared" si="66"/>
        <v>-30</v>
      </c>
      <c r="O420" s="83">
        <f>E420</f>
        <v>280</v>
      </c>
      <c r="P420" s="98">
        <f t="shared" si="63"/>
        <v>0</v>
      </c>
      <c r="Q420" s="98">
        <f t="shared" si="62"/>
        <v>-20</v>
      </c>
      <c r="R420" s="605" t="s">
        <v>3147</v>
      </c>
      <c r="S420" s="445"/>
      <c r="T420">
        <f t="shared" si="64"/>
        <v>-16.666666666666664</v>
      </c>
      <c r="U420">
        <f t="shared" si="61"/>
        <v>420</v>
      </c>
    </row>
    <row r="421" spans="1:21" ht="37.5" x14ac:dyDescent="0.25">
      <c r="A421" s="933">
        <v>4</v>
      </c>
      <c r="B421" s="880" t="s">
        <v>289</v>
      </c>
      <c r="C421" s="605" t="s">
        <v>290</v>
      </c>
      <c r="D421" s="605"/>
      <c r="E421" s="104">
        <v>150</v>
      </c>
      <c r="F421" s="98">
        <v>250</v>
      </c>
      <c r="G421" s="98">
        <v>200</v>
      </c>
      <c r="H421" s="131">
        <v>1.9</v>
      </c>
      <c r="I421" s="98">
        <v>285</v>
      </c>
      <c r="J421" s="98">
        <v>250</v>
      </c>
      <c r="K421" s="98">
        <v>150</v>
      </c>
      <c r="L421" s="92"/>
      <c r="M421" s="83">
        <f t="shared" si="65"/>
        <v>-47.368421052631575</v>
      </c>
      <c r="N421" s="83">
        <f t="shared" si="66"/>
        <v>-40</v>
      </c>
      <c r="O421" s="83">
        <f t="shared" ref="O421:O423" si="68">E421</f>
        <v>150</v>
      </c>
      <c r="P421" s="98">
        <f t="shared" si="63"/>
        <v>0</v>
      </c>
      <c r="Q421" s="98">
        <f t="shared" si="62"/>
        <v>0</v>
      </c>
      <c r="R421" s="605" t="s">
        <v>3147</v>
      </c>
      <c r="S421" s="445"/>
      <c r="T421">
        <f t="shared" si="64"/>
        <v>-47.368421052631575</v>
      </c>
      <c r="U421">
        <f t="shared" si="61"/>
        <v>225</v>
      </c>
    </row>
    <row r="422" spans="1:21" ht="37.5" x14ac:dyDescent="0.25">
      <c r="A422" s="934"/>
      <c r="B422" s="882"/>
      <c r="C422" s="605" t="s">
        <v>375</v>
      </c>
      <c r="D422" s="605"/>
      <c r="E422" s="104">
        <v>150</v>
      </c>
      <c r="F422" s="98">
        <v>300</v>
      </c>
      <c r="G422" s="98">
        <v>200</v>
      </c>
      <c r="H422" s="131">
        <v>1.9</v>
      </c>
      <c r="I422" s="98">
        <v>285</v>
      </c>
      <c r="J422" s="98">
        <v>300</v>
      </c>
      <c r="K422" s="98">
        <v>200</v>
      </c>
      <c r="L422" s="92"/>
      <c r="M422" s="83">
        <f t="shared" si="65"/>
        <v>-29.82456140350877</v>
      </c>
      <c r="N422" s="83">
        <f t="shared" si="66"/>
        <v>-33.333333333333329</v>
      </c>
      <c r="O422" s="83">
        <f t="shared" si="68"/>
        <v>150</v>
      </c>
      <c r="P422" s="98">
        <f t="shared" si="63"/>
        <v>0</v>
      </c>
      <c r="Q422" s="98">
        <f t="shared" si="62"/>
        <v>-25</v>
      </c>
      <c r="R422" s="605" t="s">
        <v>3147</v>
      </c>
      <c r="S422" s="445"/>
      <c r="T422">
        <f t="shared" si="64"/>
        <v>-47.368421052631575</v>
      </c>
      <c r="U422">
        <f t="shared" si="61"/>
        <v>225</v>
      </c>
    </row>
    <row r="423" spans="1:21" ht="37.5" x14ac:dyDescent="0.25">
      <c r="A423" s="606">
        <v>5</v>
      </c>
      <c r="B423" s="886" t="s">
        <v>45</v>
      </c>
      <c r="C423" s="890"/>
      <c r="D423" s="887"/>
      <c r="E423" s="104">
        <v>150</v>
      </c>
      <c r="F423" s="98">
        <v>200</v>
      </c>
      <c r="G423" s="98">
        <v>200</v>
      </c>
      <c r="H423" s="131">
        <v>1.9</v>
      </c>
      <c r="I423" s="98">
        <v>285</v>
      </c>
      <c r="J423" s="98">
        <v>200</v>
      </c>
      <c r="K423" s="98">
        <v>150</v>
      </c>
      <c r="L423" s="92"/>
      <c r="M423" s="83">
        <f t="shared" si="65"/>
        <v>-47.368421052631575</v>
      </c>
      <c r="N423" s="83">
        <f t="shared" si="66"/>
        <v>-25</v>
      </c>
      <c r="O423" s="83">
        <f t="shared" si="68"/>
        <v>150</v>
      </c>
      <c r="P423" s="98">
        <f t="shared" si="63"/>
        <v>0</v>
      </c>
      <c r="Q423" s="98">
        <f t="shared" si="62"/>
        <v>0</v>
      </c>
      <c r="R423" s="605" t="s">
        <v>3147</v>
      </c>
      <c r="S423" s="445"/>
      <c r="T423">
        <f t="shared" si="64"/>
        <v>-47.368421052631575</v>
      </c>
      <c r="U423">
        <f t="shared" si="61"/>
        <v>225</v>
      </c>
    </row>
    <row r="424" spans="1:21" ht="37.5" x14ac:dyDescent="0.25">
      <c r="A424" s="883">
        <v>6</v>
      </c>
      <c r="B424" s="1048" t="s">
        <v>247</v>
      </c>
      <c r="C424" s="1043"/>
      <c r="D424" s="605" t="s">
        <v>39</v>
      </c>
      <c r="E424" s="104">
        <v>780</v>
      </c>
      <c r="F424" s="98">
        <v>3700</v>
      </c>
      <c r="G424" s="98">
        <v>2300</v>
      </c>
      <c r="H424" s="131">
        <v>1.6</v>
      </c>
      <c r="I424" s="98">
        <v>1248</v>
      </c>
      <c r="J424" s="98">
        <v>3700</v>
      </c>
      <c r="K424" s="98">
        <v>980</v>
      </c>
      <c r="L424" s="92"/>
      <c r="M424" s="83">
        <f t="shared" si="65"/>
        <v>-21.474358974358974</v>
      </c>
      <c r="N424" s="83">
        <f t="shared" si="66"/>
        <v>-73.513513513513516</v>
      </c>
      <c r="O424" s="83">
        <f>E424*1.2</f>
        <v>936</v>
      </c>
      <c r="P424" s="98">
        <f t="shared" si="63"/>
        <v>20</v>
      </c>
      <c r="Q424" s="98">
        <f t="shared" si="62"/>
        <v>-4.4897959183673466</v>
      </c>
      <c r="R424" s="605" t="s">
        <v>3147</v>
      </c>
      <c r="S424" s="445"/>
      <c r="T424">
        <f t="shared" si="64"/>
        <v>-25</v>
      </c>
      <c r="U424">
        <f t="shared" si="61"/>
        <v>1170</v>
      </c>
    </row>
    <row r="425" spans="1:21" ht="37.5" x14ac:dyDescent="0.25">
      <c r="A425" s="885"/>
      <c r="B425" s="1049"/>
      <c r="C425" s="1045"/>
      <c r="D425" s="605" t="s">
        <v>40</v>
      </c>
      <c r="F425" s="98">
        <v>3500</v>
      </c>
      <c r="G425" s="98">
        <v>2000</v>
      </c>
      <c r="H425" s="131">
        <v>1.3</v>
      </c>
      <c r="I425" s="98">
        <v>975</v>
      </c>
      <c r="J425" s="98">
        <v>3500</v>
      </c>
      <c r="K425" s="98">
        <v>950</v>
      </c>
      <c r="L425" s="92"/>
      <c r="M425" s="83">
        <f t="shared" si="65"/>
        <v>-2.5641025641025639</v>
      </c>
      <c r="N425" s="83">
        <f t="shared" si="66"/>
        <v>-72.857142857142847</v>
      </c>
      <c r="O425" s="104">
        <v>750</v>
      </c>
      <c r="P425" s="98"/>
      <c r="Q425" s="98">
        <f t="shared" si="62"/>
        <v>-21.052631578947366</v>
      </c>
      <c r="R425" s="605" t="s">
        <v>3147</v>
      </c>
      <c r="S425" s="445"/>
      <c r="T425" t="e">
        <f>(#REF!-I425)/I425*100</f>
        <v>#REF!</v>
      </c>
      <c r="U425">
        <f>O425*1.5</f>
        <v>1125</v>
      </c>
    </row>
    <row r="426" spans="1:21" s="687" customFormat="1" ht="18.75" x14ac:dyDescent="0.25">
      <c r="A426" s="684">
        <v>7</v>
      </c>
      <c r="B426" s="685" t="s">
        <v>462</v>
      </c>
      <c r="C426" s="685"/>
      <c r="D426" s="685"/>
      <c r="E426" s="682"/>
      <c r="F426" s="682">
        <v>300</v>
      </c>
      <c r="G426" s="623">
        <v>550</v>
      </c>
      <c r="H426" s="623"/>
      <c r="I426" s="682"/>
      <c r="J426" s="682">
        <v>300</v>
      </c>
      <c r="K426" s="682">
        <v>300</v>
      </c>
      <c r="L426" s="682"/>
      <c r="M426" s="623"/>
      <c r="N426" s="623">
        <f t="shared" si="66"/>
        <v>0</v>
      </c>
      <c r="O426" s="720">
        <v>300</v>
      </c>
      <c r="P426" s="98"/>
      <c r="Q426" s="98">
        <f t="shared" si="62"/>
        <v>0</v>
      </c>
      <c r="R426" s="677" t="s">
        <v>271</v>
      </c>
      <c r="S426" s="686"/>
      <c r="U426" s="687">
        <f t="shared" si="61"/>
        <v>0</v>
      </c>
    </row>
    <row r="427" spans="1:21" s="687" customFormat="1" ht="56.25" x14ac:dyDescent="0.25">
      <c r="A427" s="684">
        <v>8</v>
      </c>
      <c r="B427" s="677" t="s">
        <v>291</v>
      </c>
      <c r="C427" s="685" t="s">
        <v>292</v>
      </c>
      <c r="D427" s="685" t="s">
        <v>293</v>
      </c>
      <c r="E427" s="682"/>
      <c r="F427" s="682">
        <v>450</v>
      </c>
      <c r="G427" s="623">
        <v>800</v>
      </c>
      <c r="H427" s="623"/>
      <c r="I427" s="682"/>
      <c r="J427" s="682">
        <v>450</v>
      </c>
      <c r="K427" s="682">
        <v>300</v>
      </c>
      <c r="L427" s="688"/>
      <c r="M427" s="623"/>
      <c r="N427" s="623">
        <f t="shared" si="66"/>
        <v>-33.333333333333329</v>
      </c>
      <c r="O427" s="623">
        <v>300</v>
      </c>
      <c r="P427" s="98"/>
      <c r="Q427" s="98">
        <f t="shared" si="62"/>
        <v>0</v>
      </c>
      <c r="R427" s="677" t="s">
        <v>271</v>
      </c>
      <c r="S427" s="686"/>
      <c r="U427" s="687">
        <f t="shared" si="61"/>
        <v>0</v>
      </c>
    </row>
    <row r="428" spans="1:21" s="692" customFormat="1" ht="18.75" x14ac:dyDescent="0.25">
      <c r="A428" s="684">
        <v>9</v>
      </c>
      <c r="B428" s="689" t="s">
        <v>125</v>
      </c>
      <c r="C428" s="690"/>
      <c r="D428" s="691"/>
      <c r="E428" s="682"/>
      <c r="F428" s="682"/>
      <c r="G428" s="623"/>
      <c r="H428" s="623"/>
      <c r="I428" s="682"/>
      <c r="J428" s="682"/>
      <c r="K428" s="682">
        <v>1300</v>
      </c>
      <c r="L428" s="682"/>
      <c r="M428" s="623"/>
      <c r="N428" s="623"/>
      <c r="O428" s="720">
        <v>1000</v>
      </c>
      <c r="P428" s="98"/>
      <c r="Q428" s="98">
        <f t="shared" si="62"/>
        <v>-23.076923076923077</v>
      </c>
      <c r="R428" s="677" t="s">
        <v>131</v>
      </c>
      <c r="S428" s="686"/>
      <c r="U428" s="692">
        <f t="shared" si="61"/>
        <v>0</v>
      </c>
    </row>
    <row r="429" spans="1:21" ht="18.75" x14ac:dyDescent="0.25">
      <c r="A429" s="609" t="s">
        <v>61</v>
      </c>
      <c r="B429" s="926" t="s">
        <v>248</v>
      </c>
      <c r="C429" s="927"/>
      <c r="D429" s="614"/>
      <c r="E429" s="100"/>
      <c r="F429" s="164"/>
      <c r="G429" s="83"/>
      <c r="H429" s="83"/>
      <c r="I429" s="83"/>
      <c r="J429" s="83"/>
      <c r="K429" s="83"/>
      <c r="L429" s="83"/>
      <c r="M429" s="83"/>
      <c r="N429" s="83"/>
      <c r="O429" s="83"/>
      <c r="P429" s="98"/>
      <c r="Q429" s="98"/>
      <c r="R429" s="605"/>
      <c r="S429" s="445"/>
      <c r="U429">
        <f t="shared" si="61"/>
        <v>0</v>
      </c>
    </row>
    <row r="430" spans="1:21" ht="37.5" x14ac:dyDescent="0.25">
      <c r="A430" s="606">
        <v>1</v>
      </c>
      <c r="B430" s="886" t="s">
        <v>249</v>
      </c>
      <c r="C430" s="890"/>
      <c r="D430" s="887"/>
      <c r="E430" s="104">
        <v>330</v>
      </c>
      <c r="F430" s="83">
        <v>1000</v>
      </c>
      <c r="G430" s="83">
        <v>1000</v>
      </c>
      <c r="H430" s="131">
        <v>2.2999999999999998</v>
      </c>
      <c r="I430" s="83">
        <v>758.99999999999989</v>
      </c>
      <c r="J430" s="83">
        <v>1000</v>
      </c>
      <c r="K430" s="83">
        <v>400</v>
      </c>
      <c r="L430" s="84"/>
      <c r="M430" s="83">
        <f t="shared" si="65"/>
        <v>-47.299077733860337</v>
      </c>
      <c r="N430" s="83">
        <f t="shared" si="66"/>
        <v>-60</v>
      </c>
      <c r="O430" s="83">
        <f t="shared" ref="O430" si="69">E430*1.2</f>
        <v>396</v>
      </c>
      <c r="P430" s="98">
        <f t="shared" si="63"/>
        <v>20</v>
      </c>
      <c r="Q430" s="98">
        <f t="shared" si="62"/>
        <v>-1</v>
      </c>
      <c r="R430" s="605" t="s">
        <v>3147</v>
      </c>
      <c r="S430" s="445"/>
      <c r="T430">
        <f t="shared" si="64"/>
        <v>-47.826086956521728</v>
      </c>
      <c r="U430">
        <f t="shared" si="61"/>
        <v>495</v>
      </c>
    </row>
    <row r="431" spans="1:21" ht="37.5" x14ac:dyDescent="0.25">
      <c r="A431" s="606">
        <v>2</v>
      </c>
      <c r="B431" s="886" t="s">
        <v>250</v>
      </c>
      <c r="C431" s="890"/>
      <c r="D431" s="887"/>
      <c r="E431" s="104">
        <v>300</v>
      </c>
      <c r="F431" s="83">
        <v>900</v>
      </c>
      <c r="G431" s="83">
        <v>1200</v>
      </c>
      <c r="H431" s="131">
        <v>2.8</v>
      </c>
      <c r="I431" s="83">
        <v>840</v>
      </c>
      <c r="J431" s="83">
        <v>900</v>
      </c>
      <c r="K431" s="83">
        <v>330</v>
      </c>
      <c r="L431" s="84"/>
      <c r="M431" s="83">
        <f t="shared" si="65"/>
        <v>-60.714285714285708</v>
      </c>
      <c r="N431" s="83">
        <f t="shared" si="66"/>
        <v>-63.333333333333329</v>
      </c>
      <c r="O431" s="83">
        <f>E431</f>
        <v>300</v>
      </c>
      <c r="P431" s="98">
        <f t="shared" si="63"/>
        <v>0</v>
      </c>
      <c r="Q431" s="98">
        <f t="shared" si="62"/>
        <v>-9.0909090909090917</v>
      </c>
      <c r="R431" s="605" t="s">
        <v>3147</v>
      </c>
      <c r="S431" s="445"/>
      <c r="T431">
        <f t="shared" si="64"/>
        <v>-64.285714285714292</v>
      </c>
      <c r="U431">
        <f t="shared" si="61"/>
        <v>450</v>
      </c>
    </row>
    <row r="432" spans="1:21" ht="37.5" x14ac:dyDescent="0.25">
      <c r="A432" s="606">
        <v>3</v>
      </c>
      <c r="B432" s="886" t="s">
        <v>51</v>
      </c>
      <c r="C432" s="890"/>
      <c r="D432" s="887"/>
      <c r="E432" s="104">
        <v>200</v>
      </c>
      <c r="F432" s="83">
        <v>300</v>
      </c>
      <c r="G432" s="83">
        <v>700</v>
      </c>
      <c r="H432" s="131">
        <v>1.6</v>
      </c>
      <c r="I432" s="83">
        <v>320</v>
      </c>
      <c r="J432" s="83">
        <v>300</v>
      </c>
      <c r="K432" s="83">
        <v>250</v>
      </c>
      <c r="L432" s="84"/>
      <c r="M432" s="83">
        <f t="shared" si="65"/>
        <v>-21.875</v>
      </c>
      <c r="N432" s="83">
        <f t="shared" si="66"/>
        <v>-16.666666666666664</v>
      </c>
      <c r="O432" s="83">
        <f t="shared" ref="O432:O433" si="70">E432</f>
        <v>200</v>
      </c>
      <c r="P432" s="98">
        <f t="shared" si="63"/>
        <v>0</v>
      </c>
      <c r="Q432" s="98">
        <f t="shared" si="62"/>
        <v>-20</v>
      </c>
      <c r="R432" s="605" t="s">
        <v>3147</v>
      </c>
      <c r="S432" s="445"/>
      <c r="T432">
        <f t="shared" si="64"/>
        <v>-37.5</v>
      </c>
      <c r="U432">
        <f t="shared" si="61"/>
        <v>300</v>
      </c>
    </row>
    <row r="433" spans="1:21" ht="37.5" x14ac:dyDescent="0.25">
      <c r="A433" s="606">
        <v>4</v>
      </c>
      <c r="B433" s="886" t="s">
        <v>251</v>
      </c>
      <c r="C433" s="890"/>
      <c r="D433" s="887"/>
      <c r="E433" s="104">
        <v>150</v>
      </c>
      <c r="F433" s="83">
        <v>250</v>
      </c>
      <c r="G433" s="83">
        <v>600</v>
      </c>
      <c r="H433" s="131">
        <v>1.5</v>
      </c>
      <c r="I433" s="83">
        <v>225</v>
      </c>
      <c r="J433" s="83">
        <v>250</v>
      </c>
      <c r="K433" s="83">
        <v>200</v>
      </c>
      <c r="L433" s="84"/>
      <c r="M433" s="83">
        <f t="shared" si="65"/>
        <v>-11.111111111111111</v>
      </c>
      <c r="N433" s="83">
        <f t="shared" si="66"/>
        <v>-20</v>
      </c>
      <c r="O433" s="83">
        <f t="shared" si="70"/>
        <v>150</v>
      </c>
      <c r="P433" s="98">
        <f t="shared" si="63"/>
        <v>0</v>
      </c>
      <c r="Q433" s="98">
        <f t="shared" si="62"/>
        <v>-25</v>
      </c>
      <c r="R433" s="605" t="s">
        <v>3147</v>
      </c>
      <c r="S433" s="445"/>
      <c r="T433">
        <f t="shared" si="64"/>
        <v>-33.333333333333329</v>
      </c>
      <c r="U433">
        <f t="shared" si="61"/>
        <v>225</v>
      </c>
    </row>
    <row r="434" spans="1:21" s="619" customFormat="1" ht="37.5" x14ac:dyDescent="0.25">
      <c r="A434" s="676">
        <v>5</v>
      </c>
      <c r="B434" s="886" t="s">
        <v>294</v>
      </c>
      <c r="C434" s="890"/>
      <c r="D434" s="887"/>
      <c r="E434" s="104">
        <v>390</v>
      </c>
      <c r="F434" s="83">
        <v>1200</v>
      </c>
      <c r="G434" s="83">
        <v>1200</v>
      </c>
      <c r="H434" s="131">
        <v>1.4</v>
      </c>
      <c r="I434" s="83">
        <v>546</v>
      </c>
      <c r="J434" s="83">
        <v>1200</v>
      </c>
      <c r="K434" s="83">
        <v>600</v>
      </c>
      <c r="L434" s="84"/>
      <c r="M434" s="83">
        <f t="shared" si="65"/>
        <v>9.8901098901098905</v>
      </c>
      <c r="N434" s="83">
        <f t="shared" si="66"/>
        <v>-50</v>
      </c>
      <c r="O434" s="83">
        <f>E434*1.2</f>
        <v>468</v>
      </c>
      <c r="P434" s="98">
        <f t="shared" si="63"/>
        <v>20</v>
      </c>
      <c r="Q434" s="98">
        <f t="shared" si="62"/>
        <v>-22</v>
      </c>
      <c r="R434" s="675" t="s">
        <v>3147</v>
      </c>
      <c r="S434" s="445"/>
      <c r="T434" s="619">
        <f t="shared" si="64"/>
        <v>-14.285714285714285</v>
      </c>
      <c r="U434" s="619">
        <f t="shared" si="61"/>
        <v>585</v>
      </c>
    </row>
    <row r="435" spans="1:21" ht="18.75" x14ac:dyDescent="0.25">
      <c r="A435" s="883">
        <v>6</v>
      </c>
      <c r="B435" s="880" t="s">
        <v>58</v>
      </c>
      <c r="C435" s="605" t="s">
        <v>295</v>
      </c>
      <c r="D435" s="605" t="s">
        <v>296</v>
      </c>
      <c r="E435" s="104"/>
      <c r="F435" s="83"/>
      <c r="G435" s="83"/>
      <c r="H435" s="131"/>
      <c r="I435" s="83"/>
      <c r="J435" s="83"/>
      <c r="K435" s="83"/>
      <c r="L435" s="84"/>
      <c r="M435" s="83"/>
      <c r="N435" s="83"/>
      <c r="O435" s="83"/>
      <c r="P435" s="98"/>
      <c r="Q435" s="98"/>
      <c r="R435" s="605"/>
      <c r="S435" s="445"/>
      <c r="U435">
        <f t="shared" si="61"/>
        <v>0</v>
      </c>
    </row>
    <row r="436" spans="1:21" ht="37.5" x14ac:dyDescent="0.25">
      <c r="A436" s="884"/>
      <c r="B436" s="881"/>
      <c r="C436" s="605" t="s">
        <v>39</v>
      </c>
      <c r="D436" s="605"/>
      <c r="E436" s="104">
        <v>400</v>
      </c>
      <c r="F436" s="83">
        <v>1600</v>
      </c>
      <c r="G436" s="83">
        <v>1100</v>
      </c>
      <c r="H436" s="131">
        <v>1.3</v>
      </c>
      <c r="I436" s="83">
        <v>520</v>
      </c>
      <c r="J436" s="83">
        <v>1600</v>
      </c>
      <c r="K436" s="83">
        <v>1000</v>
      </c>
      <c r="L436" s="84"/>
      <c r="M436" s="83">
        <f t="shared" si="65"/>
        <v>92.307692307692307</v>
      </c>
      <c r="N436" s="83">
        <f t="shared" si="66"/>
        <v>-37.5</v>
      </c>
      <c r="O436" s="83">
        <f t="shared" ref="O436:O442" si="71">E436*1.2</f>
        <v>480</v>
      </c>
      <c r="P436" s="98">
        <f t="shared" si="63"/>
        <v>20</v>
      </c>
      <c r="Q436" s="98">
        <f t="shared" si="62"/>
        <v>-52</v>
      </c>
      <c r="R436" s="605" t="s">
        <v>3147</v>
      </c>
      <c r="S436" s="445"/>
      <c r="T436">
        <f t="shared" si="64"/>
        <v>-7.6923076923076925</v>
      </c>
      <c r="U436">
        <f t="shared" si="61"/>
        <v>600</v>
      </c>
    </row>
    <row r="437" spans="1:21" ht="37.5" x14ac:dyDescent="0.25">
      <c r="A437" s="884"/>
      <c r="B437" s="881"/>
      <c r="C437" s="605" t="s">
        <v>40</v>
      </c>
      <c r="D437" s="605"/>
      <c r="F437" s="83">
        <v>1400</v>
      </c>
      <c r="G437" s="83">
        <v>900</v>
      </c>
      <c r="H437" s="131">
        <v>1.3</v>
      </c>
      <c r="I437" s="83">
        <v>494</v>
      </c>
      <c r="J437" s="83">
        <v>1400</v>
      </c>
      <c r="K437" s="83">
        <v>800</v>
      </c>
      <c r="L437" s="84"/>
      <c r="M437" s="83">
        <f t="shared" si="65"/>
        <v>61.943319838056674</v>
      </c>
      <c r="N437" s="83">
        <f t="shared" si="66"/>
        <v>-42.857142857142854</v>
      </c>
      <c r="O437" s="104">
        <v>380</v>
      </c>
      <c r="P437" s="98"/>
      <c r="Q437" s="98">
        <f t="shared" si="62"/>
        <v>-52.5</v>
      </c>
      <c r="R437" s="605" t="s">
        <v>3147</v>
      </c>
      <c r="S437" s="445"/>
      <c r="T437" t="e">
        <f>(#REF!-I437)/I437*100</f>
        <v>#REF!</v>
      </c>
      <c r="U437">
        <f>O437*1.5</f>
        <v>570</v>
      </c>
    </row>
    <row r="438" spans="1:21" ht="18.75" x14ac:dyDescent="0.25">
      <c r="A438" s="884"/>
      <c r="B438" s="881"/>
      <c r="C438" s="605" t="s">
        <v>296</v>
      </c>
      <c r="D438" s="605" t="s">
        <v>297</v>
      </c>
      <c r="E438" s="104"/>
      <c r="F438" s="83"/>
      <c r="G438" s="83"/>
      <c r="H438" s="131"/>
      <c r="I438" s="83"/>
      <c r="J438" s="83"/>
      <c r="K438" s="83"/>
      <c r="L438" s="84"/>
      <c r="M438" s="83"/>
      <c r="N438" s="83"/>
      <c r="O438" s="83"/>
      <c r="P438" s="98"/>
      <c r="Q438" s="98"/>
      <c r="R438" s="605"/>
      <c r="S438" s="445"/>
      <c r="U438">
        <f t="shared" si="61"/>
        <v>0</v>
      </c>
    </row>
    <row r="439" spans="1:21" ht="37.5" x14ac:dyDescent="0.25">
      <c r="A439" s="884"/>
      <c r="B439" s="881"/>
      <c r="C439" s="605" t="s">
        <v>39</v>
      </c>
      <c r="D439" s="605"/>
      <c r="E439" s="104">
        <v>400</v>
      </c>
      <c r="F439" s="83">
        <v>2600</v>
      </c>
      <c r="G439" s="83">
        <v>3000</v>
      </c>
      <c r="H439" s="131">
        <v>1.3</v>
      </c>
      <c r="I439" s="83">
        <v>520</v>
      </c>
      <c r="J439" s="83">
        <v>2600</v>
      </c>
      <c r="K439" s="83">
        <v>700</v>
      </c>
      <c r="L439" s="84"/>
      <c r="M439" s="83">
        <f t="shared" si="65"/>
        <v>34.615384615384613</v>
      </c>
      <c r="N439" s="83">
        <f t="shared" si="66"/>
        <v>-73.076923076923066</v>
      </c>
      <c r="O439" s="83">
        <f t="shared" si="71"/>
        <v>480</v>
      </c>
      <c r="P439" s="98">
        <f t="shared" si="63"/>
        <v>20</v>
      </c>
      <c r="Q439" s="98">
        <f t="shared" si="62"/>
        <v>-31.428571428571427</v>
      </c>
      <c r="R439" s="605" t="s">
        <v>3147</v>
      </c>
      <c r="S439" s="445"/>
      <c r="T439">
        <f t="shared" si="64"/>
        <v>-7.6923076923076925</v>
      </c>
      <c r="U439">
        <f t="shared" si="61"/>
        <v>600</v>
      </c>
    </row>
    <row r="440" spans="1:21" ht="37.5" x14ac:dyDescent="0.25">
      <c r="A440" s="884"/>
      <c r="B440" s="881"/>
      <c r="C440" s="605" t="s">
        <v>40</v>
      </c>
      <c r="D440" s="605"/>
      <c r="F440" s="83">
        <v>2400</v>
      </c>
      <c r="G440" s="83">
        <v>2800</v>
      </c>
      <c r="H440" s="131">
        <v>1.3</v>
      </c>
      <c r="I440" s="83">
        <v>494</v>
      </c>
      <c r="J440" s="83">
        <v>2400</v>
      </c>
      <c r="K440" s="83">
        <v>500</v>
      </c>
      <c r="L440" s="84"/>
      <c r="M440" s="83">
        <f t="shared" si="65"/>
        <v>1.214574898785425</v>
      </c>
      <c r="N440" s="83">
        <f t="shared" si="66"/>
        <v>-79.166666666666657</v>
      </c>
      <c r="O440" s="104">
        <v>380</v>
      </c>
      <c r="P440" s="98"/>
      <c r="Q440" s="98">
        <f t="shared" si="62"/>
        <v>-24</v>
      </c>
      <c r="R440" s="605" t="s">
        <v>3147</v>
      </c>
      <c r="S440" s="445"/>
      <c r="T440" t="e">
        <f>(#REF!-I440)/I440*100</f>
        <v>#REF!</v>
      </c>
      <c r="U440">
        <f>O440*1.5</f>
        <v>570</v>
      </c>
    </row>
    <row r="441" spans="1:21" ht="37.5" x14ac:dyDescent="0.25">
      <c r="A441" s="884"/>
      <c r="B441" s="881"/>
      <c r="C441" s="605" t="s">
        <v>297</v>
      </c>
      <c r="D441" s="605" t="s">
        <v>3178</v>
      </c>
      <c r="E441" s="104"/>
      <c r="F441" s="83"/>
      <c r="G441" s="83"/>
      <c r="H441" s="131"/>
      <c r="I441" s="83"/>
      <c r="J441" s="83"/>
      <c r="K441" s="83"/>
      <c r="L441" s="84"/>
      <c r="M441" s="83"/>
      <c r="N441" s="83"/>
      <c r="O441" s="83"/>
      <c r="P441" s="98"/>
      <c r="Q441" s="98"/>
      <c r="R441" s="605"/>
      <c r="S441" s="445"/>
      <c r="U441">
        <f t="shared" si="61"/>
        <v>0</v>
      </c>
    </row>
    <row r="442" spans="1:21" ht="37.5" x14ac:dyDescent="0.25">
      <c r="A442" s="884"/>
      <c r="B442" s="881"/>
      <c r="C442" s="605" t="s">
        <v>39</v>
      </c>
      <c r="D442" s="605"/>
      <c r="E442" s="104">
        <v>400</v>
      </c>
      <c r="F442" s="83">
        <v>2000</v>
      </c>
      <c r="G442" s="83">
        <v>2500</v>
      </c>
      <c r="H442" s="131">
        <v>1.3</v>
      </c>
      <c r="I442" s="83">
        <v>520</v>
      </c>
      <c r="J442" s="83">
        <v>2000</v>
      </c>
      <c r="K442" s="83">
        <v>600</v>
      </c>
      <c r="L442" s="84"/>
      <c r="M442" s="83">
        <f t="shared" si="65"/>
        <v>15.384615384615385</v>
      </c>
      <c r="N442" s="83">
        <f t="shared" si="66"/>
        <v>-70</v>
      </c>
      <c r="O442" s="83">
        <f t="shared" si="71"/>
        <v>480</v>
      </c>
      <c r="P442" s="98">
        <f t="shared" si="63"/>
        <v>20</v>
      </c>
      <c r="Q442" s="98">
        <f t="shared" si="62"/>
        <v>-20</v>
      </c>
      <c r="R442" s="605" t="s">
        <v>3147</v>
      </c>
      <c r="S442" s="445"/>
      <c r="T442">
        <f t="shared" si="64"/>
        <v>-7.6923076923076925</v>
      </c>
      <c r="U442">
        <f t="shared" si="61"/>
        <v>600</v>
      </c>
    </row>
    <row r="443" spans="1:21" ht="37.5" x14ac:dyDescent="0.25">
      <c r="A443" s="885"/>
      <c r="B443" s="882"/>
      <c r="C443" s="605" t="s">
        <v>40</v>
      </c>
      <c r="D443" s="605"/>
      <c r="F443" s="83">
        <v>1800</v>
      </c>
      <c r="G443" s="83">
        <v>2300</v>
      </c>
      <c r="H443" s="131">
        <v>1.3</v>
      </c>
      <c r="I443" s="83">
        <v>494</v>
      </c>
      <c r="J443" s="83">
        <v>1800</v>
      </c>
      <c r="K443" s="83">
        <v>400</v>
      </c>
      <c r="L443" s="84"/>
      <c r="M443" s="83">
        <f t="shared" si="65"/>
        <v>-19.02834008097166</v>
      </c>
      <c r="N443" s="83">
        <f t="shared" si="66"/>
        <v>-77.777777777777786</v>
      </c>
      <c r="O443" s="104">
        <v>380</v>
      </c>
      <c r="P443" s="98"/>
      <c r="Q443" s="98">
        <f t="shared" si="62"/>
        <v>-5</v>
      </c>
      <c r="R443" s="605" t="s">
        <v>3147</v>
      </c>
      <c r="S443" s="445"/>
      <c r="T443" t="e">
        <f>(#REF!-I443)/I443*100</f>
        <v>#REF!</v>
      </c>
      <c r="U443">
        <f>O443*1.5</f>
        <v>570</v>
      </c>
    </row>
    <row r="444" spans="1:21" s="687" customFormat="1" ht="18.75" x14ac:dyDescent="0.25">
      <c r="A444" s="693">
        <v>7</v>
      </c>
      <c r="B444" s="1083" t="s">
        <v>298</v>
      </c>
      <c r="C444" s="1084"/>
      <c r="D444" s="1085"/>
      <c r="E444" s="230"/>
      <c r="F444" s="623">
        <v>400</v>
      </c>
      <c r="G444" s="623">
        <v>500</v>
      </c>
      <c r="H444" s="623"/>
      <c r="I444" s="623"/>
      <c r="J444" s="623">
        <v>400</v>
      </c>
      <c r="K444" s="623">
        <v>330</v>
      </c>
      <c r="L444" s="694"/>
      <c r="M444" s="623"/>
      <c r="N444" s="623">
        <f t="shared" si="66"/>
        <v>-17.5</v>
      </c>
      <c r="O444" s="720">
        <v>300</v>
      </c>
      <c r="P444" s="98"/>
      <c r="Q444" s="98">
        <f t="shared" si="62"/>
        <v>-9.0909090909090917</v>
      </c>
      <c r="R444" s="677" t="s">
        <v>131</v>
      </c>
      <c r="S444" s="686"/>
      <c r="U444" s="687">
        <f t="shared" si="61"/>
        <v>0</v>
      </c>
    </row>
  </sheetData>
  <autoFilter ref="A6:U444"/>
  <mergeCells count="263">
    <mergeCell ref="A260:A261"/>
    <mergeCell ref="B260:B261"/>
    <mergeCell ref="A270:A271"/>
    <mergeCell ref="B270:B271"/>
    <mergeCell ref="A306:A308"/>
    <mergeCell ref="B306:B308"/>
    <mergeCell ref="A309:A310"/>
    <mergeCell ref="B309:B310"/>
    <mergeCell ref="A263:A266"/>
    <mergeCell ref="B263:B266"/>
    <mergeCell ref="A267:A269"/>
    <mergeCell ref="B267:B269"/>
    <mergeCell ref="A272:A280"/>
    <mergeCell ref="B272:B280"/>
    <mergeCell ref="A286:A294"/>
    <mergeCell ref="B286:B294"/>
    <mergeCell ref="A296:A298"/>
    <mergeCell ref="B296:B298"/>
    <mergeCell ref="A301:A303"/>
    <mergeCell ref="B301:B303"/>
    <mergeCell ref="A281:A283"/>
    <mergeCell ref="B281:B283"/>
    <mergeCell ref="A284:A285"/>
    <mergeCell ref="B284:B285"/>
    <mergeCell ref="A319:A320"/>
    <mergeCell ref="B319:B320"/>
    <mergeCell ref="B23:B25"/>
    <mergeCell ref="A26:A28"/>
    <mergeCell ref="B26:B28"/>
    <mergeCell ref="A30:A32"/>
    <mergeCell ref="B30:B32"/>
    <mergeCell ref="A35:A37"/>
    <mergeCell ref="B35:B37"/>
    <mergeCell ref="A40:A42"/>
    <mergeCell ref="B40:B42"/>
    <mergeCell ref="A55:A56"/>
    <mergeCell ref="B55:B56"/>
    <mergeCell ref="A57:A58"/>
    <mergeCell ref="B57:B58"/>
    <mergeCell ref="A66:A68"/>
    <mergeCell ref="B66:B68"/>
    <mergeCell ref="A43:A44"/>
    <mergeCell ref="B43:B44"/>
    <mergeCell ref="B259:C259"/>
    <mergeCell ref="A45:A47"/>
    <mergeCell ref="B45:B47"/>
    <mergeCell ref="A53:A54"/>
    <mergeCell ref="B53:B54"/>
    <mergeCell ref="A1:Q1"/>
    <mergeCell ref="A3:A5"/>
    <mergeCell ref="B3:R3"/>
    <mergeCell ref="B4:B5"/>
    <mergeCell ref="C4:D4"/>
    <mergeCell ref="E4:E5"/>
    <mergeCell ref="F4:F5"/>
    <mergeCell ref="G4:G5"/>
    <mergeCell ref="H4:H5"/>
    <mergeCell ref="I4:I5"/>
    <mergeCell ref="A12:A13"/>
    <mergeCell ref="B12:B13"/>
    <mergeCell ref="A21:A22"/>
    <mergeCell ref="B21:B22"/>
    <mergeCell ref="A33:A34"/>
    <mergeCell ref="B33:B34"/>
    <mergeCell ref="P4:P5"/>
    <mergeCell ref="Q4:Q5"/>
    <mergeCell ref="R4:R5"/>
    <mergeCell ref="B7:D7"/>
    <mergeCell ref="B8:C8"/>
    <mergeCell ref="A9:A10"/>
    <mergeCell ref="B9:B10"/>
    <mergeCell ref="J4:J5"/>
    <mergeCell ref="K4:K5"/>
    <mergeCell ref="L4:L5"/>
    <mergeCell ref="M4:M5"/>
    <mergeCell ref="N4:N5"/>
    <mergeCell ref="O4:O5"/>
    <mergeCell ref="A14:A16"/>
    <mergeCell ref="B14:B16"/>
    <mergeCell ref="A17:A20"/>
    <mergeCell ref="B17:B20"/>
    <mergeCell ref="A23:A25"/>
    <mergeCell ref="B52:D52"/>
    <mergeCell ref="B60:B65"/>
    <mergeCell ref="A60:A65"/>
    <mergeCell ref="B48:C48"/>
    <mergeCell ref="B49:C49"/>
    <mergeCell ref="B50:C50"/>
    <mergeCell ref="A89:A91"/>
    <mergeCell ref="B89:B91"/>
    <mergeCell ref="A95:A96"/>
    <mergeCell ref="B95:B96"/>
    <mergeCell ref="B99:C99"/>
    <mergeCell ref="B100:C100"/>
    <mergeCell ref="B70:C70"/>
    <mergeCell ref="A71:A76"/>
    <mergeCell ref="B71:B76"/>
    <mergeCell ref="A78:A83"/>
    <mergeCell ref="B78:B83"/>
    <mergeCell ref="A85:A86"/>
    <mergeCell ref="B85:B86"/>
    <mergeCell ref="A92:A94"/>
    <mergeCell ref="B92:B94"/>
    <mergeCell ref="A108:A109"/>
    <mergeCell ref="B110:C110"/>
    <mergeCell ref="A111:A112"/>
    <mergeCell ref="B111:B112"/>
    <mergeCell ref="A101:A102"/>
    <mergeCell ref="B101:B102"/>
    <mergeCell ref="A103:A104"/>
    <mergeCell ref="B103:B104"/>
    <mergeCell ref="A105:A106"/>
    <mergeCell ref="B105:B106"/>
    <mergeCell ref="B107:D107"/>
    <mergeCell ref="B108:C109"/>
    <mergeCell ref="A131:A133"/>
    <mergeCell ref="B131:B133"/>
    <mergeCell ref="A134:A135"/>
    <mergeCell ref="B134:B135"/>
    <mergeCell ref="A136:A139"/>
    <mergeCell ref="B136:B139"/>
    <mergeCell ref="A115:A124"/>
    <mergeCell ref="B115:B124"/>
    <mergeCell ref="A125:A126"/>
    <mergeCell ref="B125:B126"/>
    <mergeCell ref="A127:A129"/>
    <mergeCell ref="B127:B129"/>
    <mergeCell ref="A175:A176"/>
    <mergeCell ref="B175:B176"/>
    <mergeCell ref="A177:A178"/>
    <mergeCell ref="B177:B178"/>
    <mergeCell ref="A180:A181"/>
    <mergeCell ref="B180:B181"/>
    <mergeCell ref="C180:C181"/>
    <mergeCell ref="A140:A142"/>
    <mergeCell ref="B140:B142"/>
    <mergeCell ref="A173:A174"/>
    <mergeCell ref="B173:B174"/>
    <mergeCell ref="A143:A151"/>
    <mergeCell ref="B143:B151"/>
    <mergeCell ref="A152:A154"/>
    <mergeCell ref="B152:B154"/>
    <mergeCell ref="A157:A159"/>
    <mergeCell ref="B157:B159"/>
    <mergeCell ref="A169:A171"/>
    <mergeCell ref="B169:B171"/>
    <mergeCell ref="B172:D172"/>
    <mergeCell ref="B179:D179"/>
    <mergeCell ref="B186:C186"/>
    <mergeCell ref="A187:A189"/>
    <mergeCell ref="B187:B189"/>
    <mergeCell ref="A190:A191"/>
    <mergeCell ref="B190:B191"/>
    <mergeCell ref="A192:A193"/>
    <mergeCell ref="B192:B193"/>
    <mergeCell ref="A182:A183"/>
    <mergeCell ref="B182:B183"/>
    <mergeCell ref="C182:C183"/>
    <mergeCell ref="A184:A185"/>
    <mergeCell ref="B184:B185"/>
    <mergeCell ref="C184:C185"/>
    <mergeCell ref="A194:A195"/>
    <mergeCell ref="B194:B195"/>
    <mergeCell ref="A203:A205"/>
    <mergeCell ref="B203:B205"/>
    <mergeCell ref="A210:A211"/>
    <mergeCell ref="B210:B211"/>
    <mergeCell ref="A196:A198"/>
    <mergeCell ref="B196:B198"/>
    <mergeCell ref="A199:A201"/>
    <mergeCell ref="B199:B201"/>
    <mergeCell ref="A212:A217"/>
    <mergeCell ref="B212:B217"/>
    <mergeCell ref="A219:A221"/>
    <mergeCell ref="B219:B221"/>
    <mergeCell ref="A222:A225"/>
    <mergeCell ref="B222:B225"/>
    <mergeCell ref="B229:B238"/>
    <mergeCell ref="A255:A256"/>
    <mergeCell ref="B255:B256"/>
    <mergeCell ref="A229:A243"/>
    <mergeCell ref="B239:B243"/>
    <mergeCell ref="C256:D256"/>
    <mergeCell ref="A257:A258"/>
    <mergeCell ref="B257:B258"/>
    <mergeCell ref="C258:D258"/>
    <mergeCell ref="B245:C245"/>
    <mergeCell ref="A246:A251"/>
    <mergeCell ref="B246:B251"/>
    <mergeCell ref="B252:C252"/>
    <mergeCell ref="A253:A254"/>
    <mergeCell ref="B253:B254"/>
    <mergeCell ref="C254:D254"/>
    <mergeCell ref="A341:A344"/>
    <mergeCell ref="B341:B344"/>
    <mergeCell ref="C341:D341"/>
    <mergeCell ref="B345:C345"/>
    <mergeCell ref="A346:A347"/>
    <mergeCell ref="B346:B347"/>
    <mergeCell ref="C347:D347"/>
    <mergeCell ref="B330:D330"/>
    <mergeCell ref="A332:A334"/>
    <mergeCell ref="B332:B334"/>
    <mergeCell ref="A335:A336"/>
    <mergeCell ref="B335:B336"/>
    <mergeCell ref="A338:A340"/>
    <mergeCell ref="B338:B340"/>
    <mergeCell ref="A352:A353"/>
    <mergeCell ref="B352:B353"/>
    <mergeCell ref="A354:A356"/>
    <mergeCell ref="B354:B356"/>
    <mergeCell ref="A357:A359"/>
    <mergeCell ref="B357:B359"/>
    <mergeCell ref="A348:A349"/>
    <mergeCell ref="B348:B349"/>
    <mergeCell ref="C349:D349"/>
    <mergeCell ref="A350:A351"/>
    <mergeCell ref="B350:B351"/>
    <mergeCell ref="C351:D351"/>
    <mergeCell ref="A378:A381"/>
    <mergeCell ref="B378:B381"/>
    <mergeCell ref="A383:A387"/>
    <mergeCell ref="B383:B387"/>
    <mergeCell ref="C386:D386"/>
    <mergeCell ref="C387:D387"/>
    <mergeCell ref="B361:D361"/>
    <mergeCell ref="B362:C362"/>
    <mergeCell ref="A363:A365"/>
    <mergeCell ref="B363:B365"/>
    <mergeCell ref="A366:A377"/>
    <mergeCell ref="B366:B377"/>
    <mergeCell ref="C371:D371"/>
    <mergeCell ref="A408:A410"/>
    <mergeCell ref="B408:B410"/>
    <mergeCell ref="A411:A415"/>
    <mergeCell ref="B411:B415"/>
    <mergeCell ref="A416:A419"/>
    <mergeCell ref="B416:B419"/>
    <mergeCell ref="B388:D388"/>
    <mergeCell ref="A398:A404"/>
    <mergeCell ref="B398:B404"/>
    <mergeCell ref="B405:D405"/>
    <mergeCell ref="A406:A407"/>
    <mergeCell ref="B406:B407"/>
    <mergeCell ref="A391:A396"/>
    <mergeCell ref="B391:B396"/>
    <mergeCell ref="B397:C397"/>
    <mergeCell ref="A388:A390"/>
    <mergeCell ref="B444:D444"/>
    <mergeCell ref="B429:C429"/>
    <mergeCell ref="B431:D431"/>
    <mergeCell ref="B432:D432"/>
    <mergeCell ref="B433:D433"/>
    <mergeCell ref="B434:D434"/>
    <mergeCell ref="A435:A443"/>
    <mergeCell ref="B435:B443"/>
    <mergeCell ref="B420:D420"/>
    <mergeCell ref="A421:A422"/>
    <mergeCell ref="B421:B422"/>
    <mergeCell ref="A424:A425"/>
    <mergeCell ref="B430:D430"/>
    <mergeCell ref="B423:D423"/>
    <mergeCell ref="B424:C425"/>
  </mergeCells>
  <pageMargins left="0.39" right="0.31" top="0.46" bottom="0.52" header="0.3" footer="0.3"/>
  <pageSetup paperSize="9" orientation="landscape" verticalDpi="0" r:id="rId1"/>
  <headerFoot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selection activeCell="L9" sqref="L9"/>
    </sheetView>
  </sheetViews>
  <sheetFormatPr defaultRowHeight="15" x14ac:dyDescent="0.25"/>
  <cols>
    <col min="1" max="1" width="11" customWidth="1"/>
    <col min="2" max="2" width="21.5703125" customWidth="1"/>
    <col min="3" max="3" width="41.28515625" customWidth="1"/>
    <col min="4" max="4" width="41.42578125" hidden="1" customWidth="1"/>
    <col min="5" max="5" width="41.42578125" customWidth="1"/>
    <col min="6" max="6" width="0.140625" customWidth="1"/>
  </cols>
  <sheetData>
    <row r="1" spans="1:6" ht="16.5" x14ac:dyDescent="0.25">
      <c r="A1" s="1103" t="s">
        <v>3217</v>
      </c>
      <c r="B1" s="1103"/>
      <c r="C1" s="1103"/>
      <c r="D1" s="1103"/>
      <c r="E1" s="1103"/>
      <c r="F1" s="1103"/>
    </row>
    <row r="2" spans="1:6" ht="16.5" x14ac:dyDescent="0.25">
      <c r="A2" s="755"/>
      <c r="B2" s="756" t="s">
        <v>3218</v>
      </c>
      <c r="C2" s="757"/>
      <c r="D2" s="757"/>
      <c r="E2" s="757"/>
      <c r="F2" s="755"/>
    </row>
    <row r="3" spans="1:6" ht="58.5" customHeight="1" x14ac:dyDescent="0.25">
      <c r="A3" s="758" t="s">
        <v>0</v>
      </c>
      <c r="B3" s="759" t="s">
        <v>3219</v>
      </c>
      <c r="C3" s="760" t="s">
        <v>3220</v>
      </c>
      <c r="D3" s="761" t="s">
        <v>3221</v>
      </c>
      <c r="E3" s="761" t="s">
        <v>3221</v>
      </c>
      <c r="F3" s="761" t="s">
        <v>3</v>
      </c>
    </row>
    <row r="4" spans="1:6" ht="39" customHeight="1" x14ac:dyDescent="0.25">
      <c r="A4" s="1104">
        <v>1</v>
      </c>
      <c r="B4" s="1107" t="s">
        <v>235</v>
      </c>
      <c r="C4" s="762" t="s">
        <v>3222</v>
      </c>
      <c r="D4" s="762" t="s">
        <v>3222</v>
      </c>
      <c r="E4" s="762" t="s">
        <v>3222</v>
      </c>
      <c r="F4" s="1110" t="s">
        <v>3147</v>
      </c>
    </row>
    <row r="5" spans="1:6" ht="39" customHeight="1" x14ac:dyDescent="0.25">
      <c r="A5" s="1105"/>
      <c r="B5" s="1108"/>
      <c r="C5" s="762" t="s">
        <v>3223</v>
      </c>
      <c r="D5" s="762" t="s">
        <v>3223</v>
      </c>
      <c r="E5" s="762" t="s">
        <v>3223</v>
      </c>
      <c r="F5" s="1111"/>
    </row>
    <row r="6" spans="1:6" ht="39" customHeight="1" x14ac:dyDescent="0.25">
      <c r="A6" s="1106"/>
      <c r="B6" s="1109"/>
      <c r="C6" s="763" t="s">
        <v>3224</v>
      </c>
      <c r="D6" s="763" t="s">
        <v>3224</v>
      </c>
      <c r="E6" s="763" t="s">
        <v>3224</v>
      </c>
      <c r="F6" s="1112"/>
    </row>
    <row r="7" spans="1:6" ht="16.5" x14ac:dyDescent="0.25">
      <c r="A7" s="755"/>
      <c r="B7" s="756" t="s">
        <v>3225</v>
      </c>
      <c r="C7" s="757"/>
      <c r="D7" s="757"/>
      <c r="E7" s="757"/>
      <c r="F7" s="755"/>
    </row>
    <row r="8" spans="1:6" ht="57" customHeight="1" x14ac:dyDescent="0.25">
      <c r="A8" s="758" t="s">
        <v>0</v>
      </c>
      <c r="B8" s="759" t="s">
        <v>3219</v>
      </c>
      <c r="C8" s="761" t="s">
        <v>3226</v>
      </c>
      <c r="D8" s="761" t="s">
        <v>3227</v>
      </c>
      <c r="E8" s="764" t="s">
        <v>3227</v>
      </c>
      <c r="F8" s="761" t="s">
        <v>3</v>
      </c>
    </row>
    <row r="9" spans="1:6" ht="66" customHeight="1" x14ac:dyDescent="0.25">
      <c r="A9" s="1113">
        <v>1</v>
      </c>
      <c r="B9" s="1116" t="s">
        <v>7</v>
      </c>
      <c r="C9" s="762" t="s">
        <v>3228</v>
      </c>
      <c r="D9" s="762" t="s">
        <v>3228</v>
      </c>
      <c r="E9" s="765" t="s">
        <v>3229</v>
      </c>
      <c r="F9" s="1110" t="s">
        <v>3230</v>
      </c>
    </row>
    <row r="10" spans="1:6" ht="90.75" customHeight="1" x14ac:dyDescent="0.25">
      <c r="A10" s="1114"/>
      <c r="B10" s="1117"/>
      <c r="C10" s="762" t="s">
        <v>3231</v>
      </c>
      <c r="D10" s="762" t="s">
        <v>3231</v>
      </c>
      <c r="E10" s="765" t="s">
        <v>3232</v>
      </c>
      <c r="F10" s="1111"/>
    </row>
    <row r="11" spans="1:6" ht="51.75" customHeight="1" x14ac:dyDescent="0.25">
      <c r="A11" s="1115"/>
      <c r="B11" s="1118"/>
      <c r="C11" s="762"/>
      <c r="D11" s="762"/>
      <c r="E11" s="765" t="s">
        <v>3233</v>
      </c>
      <c r="F11" s="1112"/>
    </row>
    <row r="12" spans="1:6" ht="66" customHeight="1" x14ac:dyDescent="0.25">
      <c r="A12" s="1113">
        <v>2</v>
      </c>
      <c r="B12" s="1116" t="s">
        <v>62</v>
      </c>
      <c r="C12" s="762" t="s">
        <v>3234</v>
      </c>
      <c r="D12" s="762" t="s">
        <v>3234</v>
      </c>
      <c r="E12" s="765" t="s">
        <v>3235</v>
      </c>
      <c r="F12" s="1119" t="s">
        <v>3230</v>
      </c>
    </row>
    <row r="13" spans="1:6" ht="133.5" customHeight="1" x14ac:dyDescent="0.25">
      <c r="A13" s="1114"/>
      <c r="B13" s="1117"/>
      <c r="C13" s="762" t="s">
        <v>3236</v>
      </c>
      <c r="D13" s="762" t="s">
        <v>3236</v>
      </c>
      <c r="E13" s="765" t="s">
        <v>3237</v>
      </c>
      <c r="F13" s="1111"/>
    </row>
    <row r="14" spans="1:6" ht="64.5" customHeight="1" x14ac:dyDescent="0.25">
      <c r="A14" s="1115"/>
      <c r="B14" s="1118"/>
      <c r="C14" s="762"/>
      <c r="D14" s="762"/>
      <c r="E14" s="765" t="s">
        <v>3238</v>
      </c>
      <c r="F14" s="1112"/>
    </row>
    <row r="15" spans="1:6" ht="100.5" customHeight="1" x14ac:dyDescent="0.25">
      <c r="A15" s="1113">
        <v>3</v>
      </c>
      <c r="B15" s="1120" t="s">
        <v>92</v>
      </c>
      <c r="C15" s="762" t="s">
        <v>3239</v>
      </c>
      <c r="D15" s="762" t="s">
        <v>3239</v>
      </c>
      <c r="E15" s="765" t="s">
        <v>3240</v>
      </c>
      <c r="F15" s="1119" t="s">
        <v>3230</v>
      </c>
    </row>
    <row r="16" spans="1:6" ht="41.25" customHeight="1" x14ac:dyDescent="0.25">
      <c r="A16" s="1115"/>
      <c r="B16" s="1121"/>
      <c r="C16" s="762" t="s">
        <v>3241</v>
      </c>
      <c r="D16" s="762" t="s">
        <v>3241</v>
      </c>
      <c r="E16" s="765" t="s">
        <v>3242</v>
      </c>
      <c r="F16" s="1111"/>
    </row>
    <row r="17" spans="1:6" ht="25.5" customHeight="1" x14ac:dyDescent="0.25">
      <c r="A17" s="766"/>
      <c r="B17" s="767"/>
      <c r="C17" s="762"/>
      <c r="D17" s="762"/>
      <c r="E17" s="765" t="s">
        <v>3243</v>
      </c>
      <c r="F17" s="1112"/>
    </row>
    <row r="18" spans="1:6" ht="47.25" customHeight="1" x14ac:dyDescent="0.25">
      <c r="A18" s="1113">
        <v>4</v>
      </c>
      <c r="B18" s="1120" t="s">
        <v>132</v>
      </c>
      <c r="C18" s="762" t="s">
        <v>3244</v>
      </c>
      <c r="D18" s="762" t="s">
        <v>3245</v>
      </c>
      <c r="E18" s="765" t="s">
        <v>3246</v>
      </c>
      <c r="F18" s="1122" t="s">
        <v>3230</v>
      </c>
    </row>
    <row r="19" spans="1:6" ht="21" customHeight="1" x14ac:dyDescent="0.25">
      <c r="A19" s="1115"/>
      <c r="B19" s="1121"/>
      <c r="C19" s="762" t="s">
        <v>3247</v>
      </c>
      <c r="D19" s="762" t="s">
        <v>3247</v>
      </c>
      <c r="E19" s="765" t="s">
        <v>3248</v>
      </c>
      <c r="F19" s="1122"/>
    </row>
    <row r="20" spans="1:6" ht="118.9" customHeight="1" x14ac:dyDescent="0.25">
      <c r="A20" s="1113">
        <v>5</v>
      </c>
      <c r="B20" s="1116" t="s">
        <v>178</v>
      </c>
      <c r="C20" s="762" t="s">
        <v>3249</v>
      </c>
      <c r="D20" s="768" t="s">
        <v>3250</v>
      </c>
      <c r="E20" s="769" t="s">
        <v>3251</v>
      </c>
      <c r="F20" s="1119" t="s">
        <v>3230</v>
      </c>
    </row>
    <row r="21" spans="1:6" ht="72.599999999999994" customHeight="1" x14ac:dyDescent="0.25">
      <c r="A21" s="1114"/>
      <c r="B21" s="1117"/>
      <c r="C21" s="762" t="s">
        <v>3252</v>
      </c>
      <c r="D21" s="762" t="s">
        <v>3252</v>
      </c>
      <c r="E21" s="765" t="s">
        <v>3253</v>
      </c>
      <c r="F21" s="1111"/>
    </row>
    <row r="22" spans="1:6" ht="16.5" x14ac:dyDescent="0.25">
      <c r="A22" s="1115"/>
      <c r="B22" s="1118"/>
      <c r="C22" s="762"/>
      <c r="D22" s="762"/>
      <c r="E22" s="770" t="s">
        <v>3254</v>
      </c>
      <c r="F22" s="1112"/>
    </row>
    <row r="23" spans="1:6" ht="58.15" customHeight="1" x14ac:dyDescent="0.25">
      <c r="A23" s="1113">
        <v>6</v>
      </c>
      <c r="B23" s="1123" t="s">
        <v>872</v>
      </c>
      <c r="C23" s="762" t="s">
        <v>3255</v>
      </c>
      <c r="D23" s="768" t="s">
        <v>3256</v>
      </c>
      <c r="E23" s="768" t="s">
        <v>3257</v>
      </c>
      <c r="F23" s="1119" t="s">
        <v>3230</v>
      </c>
    </row>
    <row r="24" spans="1:6" ht="27.6" customHeight="1" x14ac:dyDescent="0.25">
      <c r="A24" s="1114"/>
      <c r="B24" s="1124"/>
      <c r="C24" s="762" t="s">
        <v>3258</v>
      </c>
      <c r="D24" s="768" t="s">
        <v>3259</v>
      </c>
      <c r="E24" s="771" t="s">
        <v>3260</v>
      </c>
      <c r="F24" s="1111"/>
    </row>
    <row r="25" spans="1:6" ht="34.9" customHeight="1" x14ac:dyDescent="0.25">
      <c r="A25" s="1115"/>
      <c r="B25" s="1125"/>
      <c r="C25" s="762" t="s">
        <v>3261</v>
      </c>
      <c r="D25" s="768" t="s">
        <v>3262</v>
      </c>
      <c r="E25" s="772" t="s">
        <v>3263</v>
      </c>
      <c r="F25" s="1112"/>
    </row>
    <row r="26" spans="1:6" ht="99" customHeight="1" x14ac:dyDescent="0.25">
      <c r="A26" s="1113">
        <v>7</v>
      </c>
      <c r="B26" s="1120" t="s">
        <v>235</v>
      </c>
      <c r="C26" s="762" t="s">
        <v>3264</v>
      </c>
      <c r="D26" s="762" t="s">
        <v>3265</v>
      </c>
      <c r="E26" s="762" t="s">
        <v>3266</v>
      </c>
      <c r="F26" s="1122" t="s">
        <v>3230</v>
      </c>
    </row>
    <row r="27" spans="1:6" ht="58.15" customHeight="1" x14ac:dyDescent="0.25">
      <c r="A27" s="1114"/>
      <c r="B27" s="1126"/>
      <c r="C27" s="762" t="s">
        <v>3267</v>
      </c>
      <c r="D27" s="762" t="s">
        <v>3267</v>
      </c>
      <c r="E27" s="762" t="s">
        <v>3268</v>
      </c>
      <c r="F27" s="1122"/>
    </row>
    <row r="28" spans="1:6" ht="54.75" customHeight="1" x14ac:dyDescent="0.25">
      <c r="A28" s="1115"/>
      <c r="B28" s="1121"/>
      <c r="C28" s="762" t="s">
        <v>3269</v>
      </c>
      <c r="D28" s="762" t="s">
        <v>3269</v>
      </c>
      <c r="E28" s="762" t="s">
        <v>3270</v>
      </c>
      <c r="F28" s="1119"/>
    </row>
    <row r="29" spans="1:6" ht="89.45" customHeight="1" x14ac:dyDescent="0.25">
      <c r="A29" s="1113">
        <v>8</v>
      </c>
      <c r="B29" s="1120" t="s">
        <v>3271</v>
      </c>
      <c r="C29" s="762" t="s">
        <v>3272</v>
      </c>
      <c r="D29" s="762" t="s">
        <v>3272</v>
      </c>
      <c r="E29" s="762" t="s">
        <v>3272</v>
      </c>
      <c r="F29" s="1122" t="s">
        <v>3147</v>
      </c>
    </row>
    <row r="30" spans="1:6" ht="77.45" customHeight="1" x14ac:dyDescent="0.25">
      <c r="A30" s="1114"/>
      <c r="B30" s="1126"/>
      <c r="C30" s="762" t="s">
        <v>3273</v>
      </c>
      <c r="D30" s="762" t="s">
        <v>3273</v>
      </c>
      <c r="E30" s="762" t="s">
        <v>3273</v>
      </c>
      <c r="F30" s="1122"/>
    </row>
    <row r="31" spans="1:6" ht="28.15" customHeight="1" x14ac:dyDescent="0.25">
      <c r="A31" s="1115"/>
      <c r="B31" s="1121"/>
      <c r="C31" s="763" t="s">
        <v>3274</v>
      </c>
      <c r="D31" s="763" t="s">
        <v>3274</v>
      </c>
      <c r="E31" s="763" t="s">
        <v>3274</v>
      </c>
      <c r="F31" s="773" t="s">
        <v>3147</v>
      </c>
    </row>
    <row r="32" spans="1:6" ht="17.25" x14ac:dyDescent="0.3">
      <c r="A32" s="774"/>
      <c r="B32" s="1127" t="s">
        <v>3275</v>
      </c>
      <c r="C32" s="1127"/>
      <c r="D32" s="1127"/>
      <c r="E32" s="775"/>
      <c r="F32" s="755"/>
    </row>
    <row r="33" spans="1:6" ht="16.5" x14ac:dyDescent="0.25">
      <c r="A33" s="1128" t="s">
        <v>3276</v>
      </c>
      <c r="B33" s="1129"/>
      <c r="C33" s="1129"/>
      <c r="D33" s="1129"/>
      <c r="E33" s="1129"/>
      <c r="F33" s="1130"/>
    </row>
  </sheetData>
  <mergeCells count="30">
    <mergeCell ref="A29:A31"/>
    <mergeCell ref="B29:B31"/>
    <mergeCell ref="F29:F30"/>
    <mergeCell ref="B32:D32"/>
    <mergeCell ref="A33:F33"/>
    <mergeCell ref="A23:A25"/>
    <mergeCell ref="B23:B25"/>
    <mergeCell ref="F23:F25"/>
    <mergeCell ref="A26:A28"/>
    <mergeCell ref="B26:B28"/>
    <mergeCell ref="F26:F28"/>
    <mergeCell ref="A18:A19"/>
    <mergeCell ref="B18:B19"/>
    <mergeCell ref="F18:F19"/>
    <mergeCell ref="A20:A22"/>
    <mergeCell ref="B20:B22"/>
    <mergeCell ref="F20:F22"/>
    <mergeCell ref="A12:A14"/>
    <mergeCell ref="B12:B14"/>
    <mergeCell ref="F12:F14"/>
    <mergeCell ref="A15:A16"/>
    <mergeCell ref="B15:B16"/>
    <mergeCell ref="F15:F17"/>
    <mergeCell ref="A1:F1"/>
    <mergeCell ref="A4:A6"/>
    <mergeCell ref="B4:B6"/>
    <mergeCell ref="F4:F6"/>
    <mergeCell ref="A9:A11"/>
    <mergeCell ref="B9:B11"/>
    <mergeCell ref="F9:F11"/>
  </mergeCells>
  <pageMargins left="0.47" right="0.2" top="0.59" bottom="0.46" header="0.3" footer="0.3"/>
  <pageSetup paperSize="9" orientation="portrait" r:id="rId1"/>
  <headerFooter>
    <oddFoote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3"/>
  <sheetViews>
    <sheetView workbookViewId="0">
      <selection activeCell="G4" sqref="G4"/>
    </sheetView>
  </sheetViews>
  <sheetFormatPr defaultColWidth="9.140625" defaultRowHeight="15" x14ac:dyDescent="0.25"/>
  <cols>
    <col min="1" max="1" width="4.5703125" style="776" customWidth="1"/>
    <col min="2" max="2" width="17.85546875" style="776" customWidth="1"/>
    <col min="3" max="4" width="42.85546875" style="776" customWidth="1"/>
    <col min="5" max="5" width="30" style="776" hidden="1" customWidth="1"/>
    <col min="6" max="16384" width="9.140625" style="776"/>
  </cols>
  <sheetData>
    <row r="1" spans="1:5" ht="16.5" x14ac:dyDescent="0.25">
      <c r="A1" s="1131" t="s">
        <v>3277</v>
      </c>
      <c r="B1" s="1131"/>
      <c r="C1" s="1131"/>
      <c r="D1" s="1131"/>
      <c r="E1" s="1131"/>
    </row>
    <row r="2" spans="1:5" ht="16.5" x14ac:dyDescent="0.25">
      <c r="A2" s="777"/>
      <c r="B2" s="1132" t="s">
        <v>3278</v>
      </c>
      <c r="C2" s="1132"/>
      <c r="D2" s="1132"/>
      <c r="E2" s="778"/>
    </row>
    <row r="3" spans="1:5" ht="16.5" x14ac:dyDescent="0.25">
      <c r="A3" s="779" t="s">
        <v>0</v>
      </c>
      <c r="B3" s="779" t="s">
        <v>3279</v>
      </c>
      <c r="C3" s="780" t="s">
        <v>3280</v>
      </c>
      <c r="D3" s="780" t="s">
        <v>3281</v>
      </c>
      <c r="E3" s="780" t="s">
        <v>3</v>
      </c>
    </row>
    <row r="4" spans="1:5" ht="102.75" customHeight="1" x14ac:dyDescent="0.25">
      <c r="A4" s="1133">
        <v>1</v>
      </c>
      <c r="B4" s="1134" t="s">
        <v>900</v>
      </c>
      <c r="C4" s="781" t="s">
        <v>3282</v>
      </c>
      <c r="D4" s="781" t="s">
        <v>3283</v>
      </c>
      <c r="E4" s="782" t="s">
        <v>3284</v>
      </c>
    </row>
    <row r="5" spans="1:5" ht="58.5" customHeight="1" x14ac:dyDescent="0.25">
      <c r="A5" s="1133"/>
      <c r="B5" s="1134"/>
      <c r="C5" s="783" t="s">
        <v>3285</v>
      </c>
      <c r="D5" s="783" t="s">
        <v>3286</v>
      </c>
      <c r="E5" s="784" t="s">
        <v>3287</v>
      </c>
    </row>
    <row r="6" spans="1:5" ht="33" x14ac:dyDescent="0.25">
      <c r="A6" s="1133"/>
      <c r="B6" s="1134"/>
      <c r="C6" s="785" t="str">
        <f>C21</f>
        <v>- Vị trí 3: Các khu vực còn lại; Các thôn, buôn còn lại;</v>
      </c>
      <c r="D6" s="786" t="s">
        <v>3288</v>
      </c>
      <c r="E6" s="787" t="s">
        <v>3147</v>
      </c>
    </row>
    <row r="7" spans="1:5" ht="34.5" customHeight="1" x14ac:dyDescent="0.25">
      <c r="A7" s="1133" t="s">
        <v>3289</v>
      </c>
      <c r="B7" s="1134" t="s">
        <v>3290</v>
      </c>
      <c r="C7" s="785" t="s">
        <v>3291</v>
      </c>
      <c r="D7" s="785" t="s">
        <v>3291</v>
      </c>
      <c r="E7" s="787" t="s">
        <v>3147</v>
      </c>
    </row>
    <row r="8" spans="1:5" ht="34.5" customHeight="1" x14ac:dyDescent="0.25">
      <c r="A8" s="1133"/>
      <c r="B8" s="1134"/>
      <c r="C8" s="781" t="s">
        <v>3292</v>
      </c>
      <c r="D8" s="781" t="s">
        <v>3292</v>
      </c>
      <c r="E8" s="787" t="s">
        <v>3147</v>
      </c>
    </row>
    <row r="9" spans="1:5" ht="34.5" customHeight="1" x14ac:dyDescent="0.25">
      <c r="A9" s="1133"/>
      <c r="B9" s="1134"/>
      <c r="C9" s="785" t="s">
        <v>3293</v>
      </c>
      <c r="D9" s="786" t="s">
        <v>3288</v>
      </c>
      <c r="E9" s="787" t="s">
        <v>3147</v>
      </c>
    </row>
    <row r="10" spans="1:5" ht="24.75" customHeight="1" x14ac:dyDescent="0.25">
      <c r="A10" s="1133" t="s">
        <v>3294</v>
      </c>
      <c r="B10" s="1134" t="s">
        <v>3295</v>
      </c>
      <c r="C10" s="781" t="s">
        <v>3296</v>
      </c>
      <c r="D10" s="781" t="s">
        <v>3296</v>
      </c>
      <c r="E10" s="787" t="s">
        <v>3147</v>
      </c>
    </row>
    <row r="11" spans="1:5" ht="28.5" customHeight="1" x14ac:dyDescent="0.25">
      <c r="A11" s="1133"/>
      <c r="B11" s="1134"/>
      <c r="C11" s="781" t="s">
        <v>3297</v>
      </c>
      <c r="D11" s="781" t="s">
        <v>3297</v>
      </c>
      <c r="E11" s="787" t="s">
        <v>3147</v>
      </c>
    </row>
    <row r="12" spans="1:5" ht="33" x14ac:dyDescent="0.25">
      <c r="A12" s="1133"/>
      <c r="B12" s="1134"/>
      <c r="C12" s="785" t="s">
        <v>3293</v>
      </c>
      <c r="D12" s="786" t="s">
        <v>3288</v>
      </c>
      <c r="E12" s="787" t="s">
        <v>3147</v>
      </c>
    </row>
    <row r="13" spans="1:5" ht="24" customHeight="1" x14ac:dyDescent="0.25">
      <c r="A13" s="1133" t="s">
        <v>3298</v>
      </c>
      <c r="B13" s="1134" t="s">
        <v>3299</v>
      </c>
      <c r="C13" s="785" t="s">
        <v>3300</v>
      </c>
      <c r="D13" s="785" t="s">
        <v>3300</v>
      </c>
      <c r="E13" s="787" t="s">
        <v>3147</v>
      </c>
    </row>
    <row r="14" spans="1:5" ht="33" x14ac:dyDescent="0.25">
      <c r="A14" s="1133"/>
      <c r="B14" s="1134"/>
      <c r="C14" s="785" t="s">
        <v>3301</v>
      </c>
      <c r="D14" s="785" t="s">
        <v>3301</v>
      </c>
      <c r="E14" s="787" t="s">
        <v>3147</v>
      </c>
    </row>
    <row r="15" spans="1:5" ht="33" x14ac:dyDescent="0.25">
      <c r="A15" s="1133"/>
      <c r="B15" s="1134"/>
      <c r="C15" s="785" t="s">
        <v>3293</v>
      </c>
      <c r="D15" s="786" t="s">
        <v>3288</v>
      </c>
      <c r="E15" s="787" t="s">
        <v>3147</v>
      </c>
    </row>
    <row r="16" spans="1:5" ht="16.5" x14ac:dyDescent="0.25">
      <c r="A16" s="1133" t="s">
        <v>3302</v>
      </c>
      <c r="B16" s="1134" t="s">
        <v>3303</v>
      </c>
      <c r="C16" s="785" t="s">
        <v>3304</v>
      </c>
      <c r="D16" s="785" t="s">
        <v>3304</v>
      </c>
      <c r="E16" s="787" t="s">
        <v>3147</v>
      </c>
    </row>
    <row r="17" spans="1:5" ht="99" x14ac:dyDescent="0.25">
      <c r="A17" s="1133"/>
      <c r="B17" s="1134"/>
      <c r="C17" s="785" t="s">
        <v>3305</v>
      </c>
      <c r="D17" s="788" t="s">
        <v>3306</v>
      </c>
      <c r="E17" s="789" t="s">
        <v>3307</v>
      </c>
    </row>
    <row r="18" spans="1:5" ht="33" x14ac:dyDescent="0.25">
      <c r="A18" s="1133"/>
      <c r="B18" s="1134"/>
      <c r="C18" s="785" t="s">
        <v>3293</v>
      </c>
      <c r="D18" s="786" t="s">
        <v>3288</v>
      </c>
      <c r="E18" s="787" t="s">
        <v>3147</v>
      </c>
    </row>
    <row r="19" spans="1:5" ht="16.5" x14ac:dyDescent="0.25">
      <c r="A19" s="1133" t="s">
        <v>3308</v>
      </c>
      <c r="B19" s="1134" t="s">
        <v>3309</v>
      </c>
      <c r="C19" s="785" t="s">
        <v>3310</v>
      </c>
      <c r="D19" s="785" t="s">
        <v>3310</v>
      </c>
      <c r="E19" s="787" t="s">
        <v>3147</v>
      </c>
    </row>
    <row r="20" spans="1:5" ht="16.5" x14ac:dyDescent="0.25">
      <c r="A20" s="1133"/>
      <c r="B20" s="1134"/>
      <c r="C20" s="785" t="s">
        <v>3311</v>
      </c>
      <c r="D20" s="785" t="s">
        <v>3311</v>
      </c>
      <c r="E20" s="787" t="s">
        <v>3147</v>
      </c>
    </row>
    <row r="21" spans="1:5" ht="33" x14ac:dyDescent="0.25">
      <c r="A21" s="1133"/>
      <c r="B21" s="1134"/>
      <c r="C21" s="785" t="s">
        <v>3293</v>
      </c>
      <c r="D21" s="786" t="s">
        <v>3288</v>
      </c>
      <c r="E21" s="787" t="s">
        <v>3147</v>
      </c>
    </row>
    <row r="22" spans="1:5" ht="27.75" customHeight="1" x14ac:dyDescent="0.25">
      <c r="A22" s="1133" t="s">
        <v>3312</v>
      </c>
      <c r="B22" s="1134" t="s">
        <v>3313</v>
      </c>
      <c r="C22" s="785" t="s">
        <v>3314</v>
      </c>
      <c r="D22" s="785" t="s">
        <v>3314</v>
      </c>
      <c r="E22" s="787" t="s">
        <v>3147</v>
      </c>
    </row>
    <row r="23" spans="1:5" ht="99" x14ac:dyDescent="0.25">
      <c r="A23" s="1133"/>
      <c r="B23" s="1134"/>
      <c r="C23" s="785" t="s">
        <v>3315</v>
      </c>
      <c r="D23" s="785" t="s">
        <v>3315</v>
      </c>
      <c r="E23" s="789" t="s">
        <v>3316</v>
      </c>
    </row>
    <row r="24" spans="1:5" ht="33" x14ac:dyDescent="0.25">
      <c r="A24" s="1133"/>
      <c r="B24" s="1134"/>
      <c r="C24" s="785" t="s">
        <v>3293</v>
      </c>
      <c r="D24" s="786" t="s">
        <v>3288</v>
      </c>
      <c r="E24" s="787" t="s">
        <v>3147</v>
      </c>
    </row>
    <row r="25" spans="1:5" ht="33" x14ac:dyDescent="0.25">
      <c r="A25" s="1133" t="s">
        <v>3317</v>
      </c>
      <c r="B25" s="1134" t="s">
        <v>3318</v>
      </c>
      <c r="C25" s="785" t="s">
        <v>3319</v>
      </c>
      <c r="D25" s="785" t="s">
        <v>3319</v>
      </c>
      <c r="E25" s="787" t="s">
        <v>3147</v>
      </c>
    </row>
    <row r="26" spans="1:5" ht="33" x14ac:dyDescent="0.25">
      <c r="A26" s="1133"/>
      <c r="B26" s="1134"/>
      <c r="C26" s="785" t="s">
        <v>3320</v>
      </c>
      <c r="D26" s="785" t="s">
        <v>3320</v>
      </c>
      <c r="E26" s="787" t="s">
        <v>3147</v>
      </c>
    </row>
    <row r="27" spans="1:5" ht="33" x14ac:dyDescent="0.25">
      <c r="A27" s="1133"/>
      <c r="B27" s="1134"/>
      <c r="C27" s="785" t="s">
        <v>3293</v>
      </c>
      <c r="D27" s="786" t="s">
        <v>3288</v>
      </c>
      <c r="E27" s="787" t="s">
        <v>3147</v>
      </c>
    </row>
    <row r="28" spans="1:5" ht="16.5" x14ac:dyDescent="0.25">
      <c r="A28" s="1133" t="s">
        <v>3321</v>
      </c>
      <c r="B28" s="1134" t="s">
        <v>3322</v>
      </c>
      <c r="C28" s="785" t="s">
        <v>3323</v>
      </c>
      <c r="D28" s="785" t="s">
        <v>3323</v>
      </c>
      <c r="E28" s="787" t="s">
        <v>3147</v>
      </c>
    </row>
    <row r="29" spans="1:5" ht="33" x14ac:dyDescent="0.25">
      <c r="A29" s="1133"/>
      <c r="B29" s="1134"/>
      <c r="C29" s="785" t="s">
        <v>3324</v>
      </c>
      <c r="D29" s="785" t="s">
        <v>3324</v>
      </c>
      <c r="E29" s="787" t="s">
        <v>3147</v>
      </c>
    </row>
    <row r="30" spans="1:5" ht="33" x14ac:dyDescent="0.25">
      <c r="A30" s="1133"/>
      <c r="B30" s="1134"/>
      <c r="C30" s="785" t="s">
        <v>3293</v>
      </c>
      <c r="D30" s="786" t="s">
        <v>3288</v>
      </c>
      <c r="E30" s="787" t="s">
        <v>3147</v>
      </c>
    </row>
    <row r="31" spans="1:5" ht="37.5" customHeight="1" x14ac:dyDescent="0.25">
      <c r="A31" s="1133" t="s">
        <v>1837</v>
      </c>
      <c r="B31" s="1134" t="s">
        <v>3325</v>
      </c>
      <c r="C31" s="785" t="s">
        <v>3323</v>
      </c>
      <c r="D31" s="785" t="s">
        <v>3323</v>
      </c>
      <c r="E31" s="787" t="s">
        <v>3147</v>
      </c>
    </row>
    <row r="32" spans="1:5" ht="37.5" customHeight="1" x14ac:dyDescent="0.25">
      <c r="A32" s="1133"/>
      <c r="B32" s="1134"/>
      <c r="C32" s="785" t="s">
        <v>3326</v>
      </c>
      <c r="D32" s="785" t="s">
        <v>3326</v>
      </c>
      <c r="E32" s="787" t="s">
        <v>3147</v>
      </c>
    </row>
    <row r="33" spans="1:5" ht="37.5" customHeight="1" x14ac:dyDescent="0.25">
      <c r="A33" s="1133"/>
      <c r="B33" s="1134"/>
      <c r="C33" s="785" t="s">
        <v>3327</v>
      </c>
      <c r="D33" s="785" t="s">
        <v>3327</v>
      </c>
      <c r="E33" s="787" t="s">
        <v>3147</v>
      </c>
    </row>
    <row r="34" spans="1:5" ht="37.5" customHeight="1" x14ac:dyDescent="0.25">
      <c r="A34" s="1133" t="s">
        <v>3328</v>
      </c>
      <c r="B34" s="1136" t="s">
        <v>3329</v>
      </c>
      <c r="C34" s="785" t="s">
        <v>3330</v>
      </c>
      <c r="D34" s="785" t="s">
        <v>3330</v>
      </c>
      <c r="E34" s="784" t="s">
        <v>3147</v>
      </c>
    </row>
    <row r="35" spans="1:5" ht="66" x14ac:dyDescent="0.25">
      <c r="A35" s="1133"/>
      <c r="B35" s="1136"/>
      <c r="C35" s="785" t="s">
        <v>3331</v>
      </c>
      <c r="D35" s="785" t="s">
        <v>3331</v>
      </c>
      <c r="E35" s="784" t="s">
        <v>3147</v>
      </c>
    </row>
    <row r="36" spans="1:5" ht="33" x14ac:dyDescent="0.25">
      <c r="A36" s="1133"/>
      <c r="B36" s="1136"/>
      <c r="C36" s="785" t="s">
        <v>3293</v>
      </c>
      <c r="D36" s="786" t="s">
        <v>3288</v>
      </c>
      <c r="E36" s="784" t="s">
        <v>3147</v>
      </c>
    </row>
    <row r="37" spans="1:5" ht="16.5" x14ac:dyDescent="0.25">
      <c r="A37" s="790"/>
      <c r="B37" s="1137" t="s">
        <v>3332</v>
      </c>
      <c r="C37" s="1137"/>
      <c r="D37" s="1137"/>
      <c r="E37" s="1137"/>
    </row>
    <row r="38" spans="1:5" ht="16.5" x14ac:dyDescent="0.25">
      <c r="A38" s="779" t="s">
        <v>0</v>
      </c>
      <c r="B38" s="779" t="s">
        <v>3279</v>
      </c>
      <c r="C38" s="780" t="s">
        <v>3226</v>
      </c>
      <c r="D38" s="780" t="s">
        <v>3227</v>
      </c>
      <c r="E38" s="784" t="s">
        <v>3147</v>
      </c>
    </row>
    <row r="39" spans="1:5" ht="98.25" customHeight="1" x14ac:dyDescent="0.25">
      <c r="A39" s="1133">
        <v>1</v>
      </c>
      <c r="B39" s="1135" t="s">
        <v>900</v>
      </c>
      <c r="C39" s="785" t="s">
        <v>3282</v>
      </c>
      <c r="D39" s="785" t="s">
        <v>3283</v>
      </c>
      <c r="E39" s="782" t="s">
        <v>3284</v>
      </c>
    </row>
    <row r="40" spans="1:5" ht="50.25" customHeight="1" x14ac:dyDescent="0.25">
      <c r="A40" s="1133"/>
      <c r="B40" s="1135"/>
      <c r="C40" s="785" t="s">
        <v>3285</v>
      </c>
      <c r="D40" s="785" t="s">
        <v>3333</v>
      </c>
      <c r="E40" s="784" t="s">
        <v>3334</v>
      </c>
    </row>
    <row r="41" spans="1:5" ht="42.75" customHeight="1" x14ac:dyDescent="0.25">
      <c r="A41" s="1133"/>
      <c r="B41" s="1135"/>
      <c r="C41" s="785" t="s">
        <v>3293</v>
      </c>
      <c r="D41" s="786" t="s">
        <v>3288</v>
      </c>
      <c r="E41" s="791"/>
    </row>
    <row r="42" spans="1:5" ht="34.5" customHeight="1" x14ac:dyDescent="0.25">
      <c r="A42" s="1133" t="s">
        <v>3289</v>
      </c>
      <c r="B42" s="1135" t="s">
        <v>3290</v>
      </c>
      <c r="C42" s="785" t="s">
        <v>3291</v>
      </c>
      <c r="D42" s="785" t="s">
        <v>3291</v>
      </c>
      <c r="E42" s="787" t="s">
        <v>3147</v>
      </c>
    </row>
    <row r="43" spans="1:5" ht="32.25" customHeight="1" x14ac:dyDescent="0.25">
      <c r="A43" s="1133"/>
      <c r="B43" s="1135"/>
      <c r="C43" s="785" t="s">
        <v>3292</v>
      </c>
      <c r="D43" s="785" t="s">
        <v>3292</v>
      </c>
      <c r="E43" s="787" t="s">
        <v>3147</v>
      </c>
    </row>
    <row r="44" spans="1:5" ht="33" x14ac:dyDescent="0.25">
      <c r="A44" s="1133"/>
      <c r="B44" s="1135"/>
      <c r="C44" s="785" t="s">
        <v>3293</v>
      </c>
      <c r="D44" s="786" t="s">
        <v>3288</v>
      </c>
      <c r="E44" s="787" t="s">
        <v>3147</v>
      </c>
    </row>
    <row r="45" spans="1:5" ht="32.25" customHeight="1" x14ac:dyDescent="0.25">
      <c r="A45" s="1133" t="s">
        <v>3294</v>
      </c>
      <c r="B45" s="1135" t="s">
        <v>3295</v>
      </c>
      <c r="C45" s="785" t="s">
        <v>3296</v>
      </c>
      <c r="D45" s="785" t="s">
        <v>3296</v>
      </c>
      <c r="E45" s="787" t="s">
        <v>3147</v>
      </c>
    </row>
    <row r="46" spans="1:5" ht="32.25" customHeight="1" x14ac:dyDescent="0.25">
      <c r="A46" s="1133"/>
      <c r="B46" s="1135"/>
      <c r="C46" s="785" t="s">
        <v>3297</v>
      </c>
      <c r="D46" s="785" t="s">
        <v>3297</v>
      </c>
      <c r="E46" s="787" t="s">
        <v>3147</v>
      </c>
    </row>
    <row r="47" spans="1:5" ht="33" x14ac:dyDescent="0.25">
      <c r="A47" s="1133"/>
      <c r="B47" s="1135"/>
      <c r="C47" s="785" t="s">
        <v>3293</v>
      </c>
      <c r="D47" s="786" t="s">
        <v>3288</v>
      </c>
      <c r="E47" s="787" t="s">
        <v>3147</v>
      </c>
    </row>
    <row r="48" spans="1:5" ht="16.5" x14ac:dyDescent="0.25">
      <c r="A48" s="1133" t="s">
        <v>3298</v>
      </c>
      <c r="B48" s="1135" t="s">
        <v>3299</v>
      </c>
      <c r="C48" s="785" t="s">
        <v>3300</v>
      </c>
      <c r="D48" s="785" t="s">
        <v>3300</v>
      </c>
      <c r="E48" s="787" t="s">
        <v>3147</v>
      </c>
    </row>
    <row r="49" spans="1:5" ht="27.75" customHeight="1" x14ac:dyDescent="0.25">
      <c r="A49" s="1133"/>
      <c r="B49" s="1135"/>
      <c r="C49" s="785" t="s">
        <v>3335</v>
      </c>
      <c r="D49" s="785" t="s">
        <v>3335</v>
      </c>
      <c r="E49" s="787" t="s">
        <v>3147</v>
      </c>
    </row>
    <row r="50" spans="1:5" ht="33" x14ac:dyDescent="0.25">
      <c r="A50" s="1133"/>
      <c r="B50" s="1135"/>
      <c r="C50" s="785" t="s">
        <v>3293</v>
      </c>
      <c r="D50" s="786" t="s">
        <v>3288</v>
      </c>
      <c r="E50" s="787" t="s">
        <v>3147</v>
      </c>
    </row>
    <row r="51" spans="1:5" ht="16.5" x14ac:dyDescent="0.25">
      <c r="A51" s="1133" t="s">
        <v>3302</v>
      </c>
      <c r="B51" s="1135" t="s">
        <v>3303</v>
      </c>
      <c r="C51" s="785" t="s">
        <v>3304</v>
      </c>
      <c r="D51" s="785" t="s">
        <v>3304</v>
      </c>
      <c r="E51" s="787" t="s">
        <v>3147</v>
      </c>
    </row>
    <row r="52" spans="1:5" ht="104.25" customHeight="1" x14ac:dyDescent="0.25">
      <c r="A52" s="1133"/>
      <c r="B52" s="1135"/>
      <c r="C52" s="785" t="s">
        <v>3305</v>
      </c>
      <c r="D52" s="788" t="s">
        <v>3306</v>
      </c>
      <c r="E52" s="789" t="s">
        <v>3307</v>
      </c>
    </row>
    <row r="53" spans="1:5" ht="33" x14ac:dyDescent="0.25">
      <c r="A53" s="1133"/>
      <c r="B53" s="1135"/>
      <c r="C53" s="785" t="s">
        <v>3293</v>
      </c>
      <c r="D53" s="786" t="s">
        <v>3288</v>
      </c>
      <c r="E53" s="787" t="s">
        <v>3147</v>
      </c>
    </row>
    <row r="54" spans="1:5" ht="16.5" x14ac:dyDescent="0.25">
      <c r="A54" s="1133" t="s">
        <v>3308</v>
      </c>
      <c r="B54" s="1135" t="s">
        <v>3309</v>
      </c>
      <c r="C54" s="785" t="s">
        <v>3310</v>
      </c>
      <c r="D54" s="785" t="s">
        <v>3310</v>
      </c>
      <c r="E54" s="787" t="s">
        <v>3147</v>
      </c>
    </row>
    <row r="55" spans="1:5" ht="16.5" x14ac:dyDescent="0.25">
      <c r="A55" s="1133"/>
      <c r="B55" s="1135"/>
      <c r="C55" s="785" t="s">
        <v>3311</v>
      </c>
      <c r="D55" s="785" t="s">
        <v>3311</v>
      </c>
      <c r="E55" s="787" t="s">
        <v>3147</v>
      </c>
    </row>
    <row r="56" spans="1:5" ht="33" x14ac:dyDescent="0.25">
      <c r="A56" s="1133"/>
      <c r="B56" s="1135"/>
      <c r="C56" s="785" t="s">
        <v>3293</v>
      </c>
      <c r="D56" s="786" t="s">
        <v>3288</v>
      </c>
      <c r="E56" s="787" t="s">
        <v>3147</v>
      </c>
    </row>
    <row r="57" spans="1:5" ht="16.5" x14ac:dyDescent="0.25">
      <c r="A57" s="1133" t="s">
        <v>3312</v>
      </c>
      <c r="B57" s="1135" t="s">
        <v>3313</v>
      </c>
      <c r="C57" s="785" t="s">
        <v>3314</v>
      </c>
      <c r="D57" s="785" t="s">
        <v>3314</v>
      </c>
      <c r="E57" s="787" t="s">
        <v>3147</v>
      </c>
    </row>
    <row r="58" spans="1:5" ht="99" x14ac:dyDescent="0.25">
      <c r="A58" s="1133"/>
      <c r="B58" s="1135"/>
      <c r="C58" s="785" t="s">
        <v>3315</v>
      </c>
      <c r="D58" s="785" t="s">
        <v>3315</v>
      </c>
      <c r="E58" s="789" t="s">
        <v>3316</v>
      </c>
    </row>
    <row r="59" spans="1:5" ht="36.75" customHeight="1" x14ac:dyDescent="0.25">
      <c r="A59" s="1133"/>
      <c r="B59" s="1135"/>
      <c r="C59" s="785" t="s">
        <v>3293</v>
      </c>
      <c r="D59" s="786" t="s">
        <v>3288</v>
      </c>
      <c r="E59" s="787" t="s">
        <v>3147</v>
      </c>
    </row>
    <row r="60" spans="1:5" ht="49.5" x14ac:dyDescent="0.25">
      <c r="A60" s="1133" t="s">
        <v>3317</v>
      </c>
      <c r="B60" s="1135" t="s">
        <v>3318</v>
      </c>
      <c r="C60" s="785" t="s">
        <v>3336</v>
      </c>
      <c r="D60" s="785" t="s">
        <v>3336</v>
      </c>
      <c r="E60" s="787" t="s">
        <v>3147</v>
      </c>
    </row>
    <row r="61" spans="1:5" ht="16.5" x14ac:dyDescent="0.25">
      <c r="A61" s="1133"/>
      <c r="B61" s="1135"/>
      <c r="C61" s="785" t="s">
        <v>3337</v>
      </c>
      <c r="D61" s="785" t="s">
        <v>3337</v>
      </c>
      <c r="E61" s="787" t="s">
        <v>3147</v>
      </c>
    </row>
    <row r="62" spans="1:5" ht="33" x14ac:dyDescent="0.25">
      <c r="A62" s="1133"/>
      <c r="B62" s="1135"/>
      <c r="C62" s="785" t="s">
        <v>3293</v>
      </c>
      <c r="D62" s="786" t="s">
        <v>3288</v>
      </c>
      <c r="E62" s="787" t="s">
        <v>3147</v>
      </c>
    </row>
    <row r="63" spans="1:5" ht="16.5" x14ac:dyDescent="0.25">
      <c r="A63" s="1133" t="s">
        <v>3321</v>
      </c>
      <c r="B63" s="1135" t="s">
        <v>3322</v>
      </c>
      <c r="C63" s="785" t="s">
        <v>3338</v>
      </c>
      <c r="D63" s="785" t="s">
        <v>3338</v>
      </c>
      <c r="E63" s="787" t="s">
        <v>3147</v>
      </c>
    </row>
    <row r="64" spans="1:5" ht="33" x14ac:dyDescent="0.25">
      <c r="A64" s="1133"/>
      <c r="B64" s="1135"/>
      <c r="C64" s="785" t="s">
        <v>3339</v>
      </c>
      <c r="D64" s="785" t="s">
        <v>3339</v>
      </c>
      <c r="E64" s="787" t="s">
        <v>3147</v>
      </c>
    </row>
    <row r="65" spans="1:5" ht="33" x14ac:dyDescent="0.25">
      <c r="A65" s="1133"/>
      <c r="B65" s="1135"/>
      <c r="C65" s="785" t="s">
        <v>3293</v>
      </c>
      <c r="D65" s="786" t="s">
        <v>3288</v>
      </c>
      <c r="E65" s="787" t="s">
        <v>3147</v>
      </c>
    </row>
    <row r="66" spans="1:5" ht="16.5" x14ac:dyDescent="0.25">
      <c r="A66" s="1133" t="s">
        <v>1837</v>
      </c>
      <c r="B66" s="1135" t="s">
        <v>3325</v>
      </c>
      <c r="C66" s="785" t="s">
        <v>3340</v>
      </c>
      <c r="D66" s="785" t="s">
        <v>3340</v>
      </c>
      <c r="E66" s="787" t="s">
        <v>3147</v>
      </c>
    </row>
    <row r="67" spans="1:5" ht="16.5" x14ac:dyDescent="0.25">
      <c r="A67" s="1133"/>
      <c r="B67" s="1135"/>
      <c r="C67" s="785" t="s">
        <v>3341</v>
      </c>
      <c r="D67" s="785" t="s">
        <v>3341</v>
      </c>
      <c r="E67" s="787" t="s">
        <v>3147</v>
      </c>
    </row>
    <row r="68" spans="1:5" ht="16.5" x14ac:dyDescent="0.25">
      <c r="A68" s="1133"/>
      <c r="B68" s="1135"/>
      <c r="C68" s="785" t="s">
        <v>3327</v>
      </c>
      <c r="D68" s="785" t="s">
        <v>3327</v>
      </c>
      <c r="E68" s="787" t="s">
        <v>3147</v>
      </c>
    </row>
    <row r="69" spans="1:5" ht="16.5" x14ac:dyDescent="0.25">
      <c r="A69" s="1133" t="s">
        <v>3328</v>
      </c>
      <c r="B69" s="1138" t="s">
        <v>3329</v>
      </c>
      <c r="C69" s="785" t="s">
        <v>3314</v>
      </c>
      <c r="D69" s="785" t="s">
        <v>3314</v>
      </c>
      <c r="E69" s="784" t="s">
        <v>3147</v>
      </c>
    </row>
    <row r="70" spans="1:5" ht="66" x14ac:dyDescent="0.25">
      <c r="A70" s="1133"/>
      <c r="B70" s="1138"/>
      <c r="C70" s="785" t="s">
        <v>3342</v>
      </c>
      <c r="D70" s="785" t="s">
        <v>3342</v>
      </c>
      <c r="E70" s="784" t="s">
        <v>3147</v>
      </c>
    </row>
    <row r="71" spans="1:5" ht="33" x14ac:dyDescent="0.25">
      <c r="A71" s="1133"/>
      <c r="B71" s="1138"/>
      <c r="C71" s="785" t="s">
        <v>3293</v>
      </c>
      <c r="D71" s="786" t="s">
        <v>3288</v>
      </c>
      <c r="E71" s="784" t="s">
        <v>3147</v>
      </c>
    </row>
    <row r="72" spans="1:5" ht="16.5" x14ac:dyDescent="0.25">
      <c r="A72" s="792"/>
      <c r="B72" s="1139" t="s">
        <v>3343</v>
      </c>
      <c r="C72" s="1140"/>
      <c r="D72" s="1140"/>
      <c r="E72" s="1140"/>
    </row>
    <row r="73" spans="1:5" ht="33" x14ac:dyDescent="0.25">
      <c r="A73" s="779" t="s">
        <v>0</v>
      </c>
      <c r="B73" s="779" t="s">
        <v>3279</v>
      </c>
      <c r="C73" s="780" t="s">
        <v>3344</v>
      </c>
      <c r="D73" s="780" t="s">
        <v>3281</v>
      </c>
      <c r="E73" s="784" t="s">
        <v>3147</v>
      </c>
    </row>
    <row r="74" spans="1:5" ht="101.25" customHeight="1" x14ac:dyDescent="0.25">
      <c r="A74" s="1133">
        <v>1</v>
      </c>
      <c r="B74" s="1134" t="s">
        <v>900</v>
      </c>
      <c r="C74" s="785" t="s">
        <v>3282</v>
      </c>
      <c r="D74" s="785" t="s">
        <v>3283</v>
      </c>
      <c r="E74" s="782" t="s">
        <v>3284</v>
      </c>
    </row>
    <row r="75" spans="1:5" ht="54.75" customHeight="1" x14ac:dyDescent="0.25">
      <c r="A75" s="1133"/>
      <c r="B75" s="1134"/>
      <c r="C75" s="785" t="s">
        <v>3345</v>
      </c>
      <c r="D75" s="785" t="s">
        <v>3333</v>
      </c>
      <c r="E75" s="784" t="s">
        <v>3287</v>
      </c>
    </row>
    <row r="76" spans="1:5" ht="33" x14ac:dyDescent="0.25">
      <c r="A76" s="1133"/>
      <c r="B76" s="1134"/>
      <c r="C76" s="785" t="s">
        <v>3293</v>
      </c>
      <c r="D76" s="786" t="s">
        <v>3288</v>
      </c>
      <c r="E76" s="791"/>
    </row>
    <row r="77" spans="1:5" ht="16.5" x14ac:dyDescent="0.25">
      <c r="A77" s="1133" t="s">
        <v>3289</v>
      </c>
      <c r="B77" s="1134" t="s">
        <v>3290</v>
      </c>
      <c r="C77" s="785" t="s">
        <v>3291</v>
      </c>
      <c r="D77" s="785" t="s">
        <v>3291</v>
      </c>
      <c r="E77" s="787" t="s">
        <v>3147</v>
      </c>
    </row>
    <row r="78" spans="1:5" ht="16.5" x14ac:dyDescent="0.25">
      <c r="A78" s="1133"/>
      <c r="B78" s="1134"/>
      <c r="C78" s="785" t="s">
        <v>3292</v>
      </c>
      <c r="D78" s="785" t="s">
        <v>3292</v>
      </c>
      <c r="E78" s="787" t="s">
        <v>3147</v>
      </c>
    </row>
    <row r="79" spans="1:5" ht="33" x14ac:dyDescent="0.25">
      <c r="A79" s="1133"/>
      <c r="B79" s="1134"/>
      <c r="C79" s="785" t="s">
        <v>3293</v>
      </c>
      <c r="D79" s="786" t="s">
        <v>3288</v>
      </c>
      <c r="E79" s="787" t="s">
        <v>3147</v>
      </c>
    </row>
    <row r="80" spans="1:5" ht="16.5" x14ac:dyDescent="0.25">
      <c r="A80" s="1133" t="s">
        <v>3294</v>
      </c>
      <c r="B80" s="1134" t="s">
        <v>3295</v>
      </c>
      <c r="C80" s="785" t="s">
        <v>3296</v>
      </c>
      <c r="D80" s="785" t="s">
        <v>3296</v>
      </c>
      <c r="E80" s="787" t="s">
        <v>3147</v>
      </c>
    </row>
    <row r="81" spans="1:5" ht="16.5" x14ac:dyDescent="0.25">
      <c r="A81" s="1133"/>
      <c r="B81" s="1134"/>
      <c r="C81" s="785" t="s">
        <v>3297</v>
      </c>
      <c r="D81" s="785" t="s">
        <v>3297</v>
      </c>
      <c r="E81" s="787" t="s">
        <v>3147</v>
      </c>
    </row>
    <row r="82" spans="1:5" ht="33" x14ac:dyDescent="0.25">
      <c r="A82" s="1133"/>
      <c r="B82" s="1134"/>
      <c r="C82" s="785" t="s">
        <v>3293</v>
      </c>
      <c r="D82" s="786" t="s">
        <v>3288</v>
      </c>
      <c r="E82" s="787" t="s">
        <v>3147</v>
      </c>
    </row>
    <row r="83" spans="1:5" ht="16.5" x14ac:dyDescent="0.25">
      <c r="A83" s="1133" t="s">
        <v>3298</v>
      </c>
      <c r="B83" s="1134" t="s">
        <v>3299</v>
      </c>
      <c r="C83" s="785" t="s">
        <v>3300</v>
      </c>
      <c r="D83" s="785" t="s">
        <v>3300</v>
      </c>
      <c r="E83" s="787" t="s">
        <v>3147</v>
      </c>
    </row>
    <row r="84" spans="1:5" ht="33" x14ac:dyDescent="0.25">
      <c r="A84" s="1133"/>
      <c r="B84" s="1134"/>
      <c r="C84" s="785" t="s">
        <v>3301</v>
      </c>
      <c r="D84" s="785" t="s">
        <v>3301</v>
      </c>
      <c r="E84" s="787" t="s">
        <v>3147</v>
      </c>
    </row>
    <row r="85" spans="1:5" ht="33" x14ac:dyDescent="0.25">
      <c r="A85" s="1133"/>
      <c r="B85" s="1134"/>
      <c r="C85" s="785" t="s">
        <v>3293</v>
      </c>
      <c r="D85" s="786" t="s">
        <v>3288</v>
      </c>
      <c r="E85" s="787" t="s">
        <v>3147</v>
      </c>
    </row>
    <row r="86" spans="1:5" ht="16.5" x14ac:dyDescent="0.25">
      <c r="A86" s="1133" t="s">
        <v>3302</v>
      </c>
      <c r="B86" s="1134" t="s">
        <v>3303</v>
      </c>
      <c r="C86" s="785" t="s">
        <v>3304</v>
      </c>
      <c r="D86" s="785" t="s">
        <v>3304</v>
      </c>
      <c r="E86" s="787" t="s">
        <v>3147</v>
      </c>
    </row>
    <row r="87" spans="1:5" ht="99" x14ac:dyDescent="0.25">
      <c r="A87" s="1133"/>
      <c r="B87" s="1134"/>
      <c r="C87" s="785" t="s">
        <v>3305</v>
      </c>
      <c r="D87" s="788" t="s">
        <v>3306</v>
      </c>
      <c r="E87" s="793" t="s">
        <v>3307</v>
      </c>
    </row>
    <row r="88" spans="1:5" ht="33" x14ac:dyDescent="0.25">
      <c r="A88" s="1133"/>
      <c r="B88" s="1134"/>
      <c r="C88" s="785" t="s">
        <v>3293</v>
      </c>
      <c r="D88" s="786" t="s">
        <v>3288</v>
      </c>
      <c r="E88" s="787" t="s">
        <v>3147</v>
      </c>
    </row>
    <row r="89" spans="1:5" ht="16.5" x14ac:dyDescent="0.25">
      <c r="A89" s="1133" t="s">
        <v>3308</v>
      </c>
      <c r="B89" s="1134" t="s">
        <v>3309</v>
      </c>
      <c r="C89" s="785" t="s">
        <v>3310</v>
      </c>
      <c r="D89" s="785" t="s">
        <v>3310</v>
      </c>
      <c r="E89" s="787" t="s">
        <v>3147</v>
      </c>
    </row>
    <row r="90" spans="1:5" ht="16.5" x14ac:dyDescent="0.25">
      <c r="A90" s="1133"/>
      <c r="B90" s="1134"/>
      <c r="C90" s="785" t="s">
        <v>3311</v>
      </c>
      <c r="D90" s="785" t="s">
        <v>3311</v>
      </c>
      <c r="E90" s="787" t="s">
        <v>3147</v>
      </c>
    </row>
    <row r="91" spans="1:5" ht="33" x14ac:dyDescent="0.25">
      <c r="A91" s="1133"/>
      <c r="B91" s="1134"/>
      <c r="C91" s="785" t="s">
        <v>3293</v>
      </c>
      <c r="D91" s="786" t="s">
        <v>3288</v>
      </c>
      <c r="E91" s="787" t="s">
        <v>3147</v>
      </c>
    </row>
    <row r="92" spans="1:5" ht="16.5" x14ac:dyDescent="0.25">
      <c r="A92" s="1133" t="s">
        <v>3312</v>
      </c>
      <c r="B92" s="1134" t="s">
        <v>3313</v>
      </c>
      <c r="C92" s="785" t="s">
        <v>3314</v>
      </c>
      <c r="D92" s="785" t="s">
        <v>3314</v>
      </c>
      <c r="E92" s="787" t="s">
        <v>3147</v>
      </c>
    </row>
    <row r="93" spans="1:5" ht="99" x14ac:dyDescent="0.25">
      <c r="A93" s="1133"/>
      <c r="B93" s="1134"/>
      <c r="C93" s="785" t="s">
        <v>3315</v>
      </c>
      <c r="D93" s="785" t="s">
        <v>3315</v>
      </c>
      <c r="E93" s="789" t="s">
        <v>3316</v>
      </c>
    </row>
    <row r="94" spans="1:5" ht="33" x14ac:dyDescent="0.25">
      <c r="A94" s="1133"/>
      <c r="B94" s="1134"/>
      <c r="C94" s="785" t="s">
        <v>3293</v>
      </c>
      <c r="D94" s="786" t="s">
        <v>3288</v>
      </c>
      <c r="E94" s="787" t="s">
        <v>3147</v>
      </c>
    </row>
    <row r="95" spans="1:5" ht="33" x14ac:dyDescent="0.25">
      <c r="A95" s="1133" t="s">
        <v>3317</v>
      </c>
      <c r="B95" s="1134" t="s">
        <v>3318</v>
      </c>
      <c r="C95" s="785" t="s">
        <v>3346</v>
      </c>
      <c r="D95" s="785" t="s">
        <v>3346</v>
      </c>
      <c r="E95" s="787" t="s">
        <v>3147</v>
      </c>
    </row>
    <row r="96" spans="1:5" ht="33" x14ac:dyDescent="0.25">
      <c r="A96" s="1133"/>
      <c r="B96" s="1134"/>
      <c r="C96" s="785" t="s">
        <v>3320</v>
      </c>
      <c r="D96" s="785" t="s">
        <v>3320</v>
      </c>
      <c r="E96" s="787" t="s">
        <v>3147</v>
      </c>
    </row>
    <row r="97" spans="1:5" ht="33" x14ac:dyDescent="0.25">
      <c r="A97" s="1133"/>
      <c r="B97" s="1134"/>
      <c r="C97" s="785" t="s">
        <v>3293</v>
      </c>
      <c r="D97" s="786" t="s">
        <v>3288</v>
      </c>
      <c r="E97" s="787" t="s">
        <v>3147</v>
      </c>
    </row>
    <row r="98" spans="1:5" ht="16.5" x14ac:dyDescent="0.25">
      <c r="A98" s="1133" t="s">
        <v>3321</v>
      </c>
      <c r="B98" s="1134" t="s">
        <v>3322</v>
      </c>
      <c r="C98" s="785" t="s">
        <v>3338</v>
      </c>
      <c r="D98" s="785" t="s">
        <v>3338</v>
      </c>
      <c r="E98" s="787" t="s">
        <v>3147</v>
      </c>
    </row>
    <row r="99" spans="1:5" ht="33" x14ac:dyDescent="0.25">
      <c r="A99" s="1133"/>
      <c r="B99" s="1134"/>
      <c r="C99" s="785" t="s">
        <v>3339</v>
      </c>
      <c r="D99" s="785" t="s">
        <v>3339</v>
      </c>
      <c r="E99" s="787" t="s">
        <v>3147</v>
      </c>
    </row>
    <row r="100" spans="1:5" ht="33" x14ac:dyDescent="0.25">
      <c r="A100" s="1133"/>
      <c r="B100" s="1134"/>
      <c r="C100" s="785" t="s">
        <v>3293</v>
      </c>
      <c r="D100" s="786" t="s">
        <v>3288</v>
      </c>
      <c r="E100" s="787" t="s">
        <v>3147</v>
      </c>
    </row>
    <row r="101" spans="1:5" ht="16.5" x14ac:dyDescent="0.25">
      <c r="A101" s="1133" t="s">
        <v>1837</v>
      </c>
      <c r="B101" s="1134" t="s">
        <v>3325</v>
      </c>
      <c r="C101" s="785" t="s">
        <v>3323</v>
      </c>
      <c r="D101" s="785" t="s">
        <v>3323</v>
      </c>
      <c r="E101" s="787" t="s">
        <v>3147</v>
      </c>
    </row>
    <row r="102" spans="1:5" ht="16.5" x14ac:dyDescent="0.25">
      <c r="A102" s="1133"/>
      <c r="B102" s="1134"/>
      <c r="C102" s="785" t="s">
        <v>3326</v>
      </c>
      <c r="D102" s="785" t="s">
        <v>3326</v>
      </c>
      <c r="E102" s="787" t="s">
        <v>3147</v>
      </c>
    </row>
    <row r="103" spans="1:5" ht="16.5" x14ac:dyDescent="0.25">
      <c r="A103" s="1133"/>
      <c r="B103" s="1134"/>
      <c r="C103" s="785" t="s">
        <v>3327</v>
      </c>
      <c r="D103" s="785" t="s">
        <v>3327</v>
      </c>
      <c r="E103" s="787" t="s">
        <v>3147</v>
      </c>
    </row>
    <row r="104" spans="1:5" ht="16.5" x14ac:dyDescent="0.25">
      <c r="A104" s="1133" t="s">
        <v>3328</v>
      </c>
      <c r="B104" s="1136" t="s">
        <v>3329</v>
      </c>
      <c r="C104" s="785" t="s">
        <v>3314</v>
      </c>
      <c r="D104" s="785" t="s">
        <v>3314</v>
      </c>
      <c r="E104" s="784" t="s">
        <v>3147</v>
      </c>
    </row>
    <row r="105" spans="1:5" ht="66" x14ac:dyDescent="0.25">
      <c r="A105" s="1133"/>
      <c r="B105" s="1136"/>
      <c r="C105" s="785" t="s">
        <v>3331</v>
      </c>
      <c r="D105" s="785" t="s">
        <v>3331</v>
      </c>
      <c r="E105" s="784" t="s">
        <v>3147</v>
      </c>
    </row>
    <row r="106" spans="1:5" ht="33" x14ac:dyDescent="0.25">
      <c r="A106" s="1133"/>
      <c r="B106" s="1136"/>
      <c r="C106" s="785" t="s">
        <v>3293</v>
      </c>
      <c r="D106" s="786" t="s">
        <v>3288</v>
      </c>
      <c r="E106" s="784" t="s">
        <v>3147</v>
      </c>
    </row>
    <row r="107" spans="1:5" ht="16.5" x14ac:dyDescent="0.25">
      <c r="A107" s="794"/>
      <c r="B107" s="1141" t="s">
        <v>3347</v>
      </c>
      <c r="C107" s="1141"/>
      <c r="D107" s="1141"/>
      <c r="E107" s="1141"/>
    </row>
    <row r="108" spans="1:5" ht="33" x14ac:dyDescent="0.25">
      <c r="A108" s="779" t="s">
        <v>0</v>
      </c>
      <c r="B108" s="779" t="s">
        <v>3279</v>
      </c>
      <c r="C108" s="780" t="s">
        <v>3348</v>
      </c>
      <c r="D108" s="780" t="s">
        <v>3281</v>
      </c>
      <c r="E108" s="784" t="s">
        <v>3147</v>
      </c>
    </row>
    <row r="109" spans="1:5" ht="99.75" customHeight="1" x14ac:dyDescent="0.25">
      <c r="A109" s="1133">
        <v>1</v>
      </c>
      <c r="B109" s="1135" t="s">
        <v>900</v>
      </c>
      <c r="C109" s="785" t="s">
        <v>3282</v>
      </c>
      <c r="D109" s="785" t="s">
        <v>3283</v>
      </c>
      <c r="E109" s="782" t="s">
        <v>3284</v>
      </c>
    </row>
    <row r="110" spans="1:5" ht="60.75" customHeight="1" x14ac:dyDescent="0.25">
      <c r="A110" s="1133"/>
      <c r="B110" s="1135"/>
      <c r="C110" s="785" t="s">
        <v>3285</v>
      </c>
      <c r="D110" s="785" t="s">
        <v>3333</v>
      </c>
      <c r="E110" s="784" t="s">
        <v>3287</v>
      </c>
    </row>
    <row r="111" spans="1:5" ht="33" x14ac:dyDescent="0.25">
      <c r="A111" s="1133"/>
      <c r="B111" s="1135"/>
      <c r="C111" s="785" t="s">
        <v>3293</v>
      </c>
      <c r="D111" s="786" t="s">
        <v>3288</v>
      </c>
      <c r="E111" s="787" t="s">
        <v>3147</v>
      </c>
    </row>
    <row r="112" spans="1:5" ht="16.5" x14ac:dyDescent="0.25">
      <c r="A112" s="1133" t="s">
        <v>3289</v>
      </c>
      <c r="B112" s="1135" t="s">
        <v>3290</v>
      </c>
      <c r="C112" s="785" t="s">
        <v>3291</v>
      </c>
      <c r="D112" s="785" t="s">
        <v>3291</v>
      </c>
      <c r="E112" s="787" t="s">
        <v>3147</v>
      </c>
    </row>
    <row r="113" spans="1:5" ht="16.5" x14ac:dyDescent="0.25">
      <c r="A113" s="1133"/>
      <c r="B113" s="1135"/>
      <c r="C113" s="785" t="s">
        <v>3292</v>
      </c>
      <c r="D113" s="785" t="s">
        <v>3292</v>
      </c>
      <c r="E113" s="787" t="s">
        <v>3147</v>
      </c>
    </row>
    <row r="114" spans="1:5" ht="33" x14ac:dyDescent="0.25">
      <c r="A114" s="1133"/>
      <c r="B114" s="1135"/>
      <c r="C114" s="785" t="s">
        <v>3293</v>
      </c>
      <c r="D114" s="785" t="s">
        <v>3293</v>
      </c>
      <c r="E114" s="787" t="s">
        <v>3147</v>
      </c>
    </row>
    <row r="115" spans="1:5" ht="16.5" x14ac:dyDescent="0.25">
      <c r="A115" s="1133" t="s">
        <v>3294</v>
      </c>
      <c r="B115" s="1135" t="s">
        <v>3295</v>
      </c>
      <c r="C115" s="785" t="s">
        <v>3296</v>
      </c>
      <c r="D115" s="785" t="s">
        <v>3296</v>
      </c>
      <c r="E115" s="787" t="s">
        <v>3147</v>
      </c>
    </row>
    <row r="116" spans="1:5" ht="16.5" x14ac:dyDescent="0.25">
      <c r="A116" s="1133"/>
      <c r="B116" s="1135"/>
      <c r="C116" s="785" t="s">
        <v>3297</v>
      </c>
      <c r="D116" s="785" t="s">
        <v>3297</v>
      </c>
      <c r="E116" s="787" t="s">
        <v>3147</v>
      </c>
    </row>
    <row r="117" spans="1:5" ht="33" x14ac:dyDescent="0.25">
      <c r="A117" s="1133"/>
      <c r="B117" s="1135"/>
      <c r="C117" s="785" t="s">
        <v>3293</v>
      </c>
      <c r="D117" s="786" t="s">
        <v>3288</v>
      </c>
      <c r="E117" s="787" t="s">
        <v>3147</v>
      </c>
    </row>
    <row r="118" spans="1:5" ht="16.5" x14ac:dyDescent="0.25">
      <c r="A118" s="1133" t="s">
        <v>3298</v>
      </c>
      <c r="B118" s="1135" t="s">
        <v>3299</v>
      </c>
      <c r="C118" s="785" t="s">
        <v>3300</v>
      </c>
      <c r="D118" s="785" t="s">
        <v>3300</v>
      </c>
      <c r="E118" s="787" t="s">
        <v>3147</v>
      </c>
    </row>
    <row r="119" spans="1:5" ht="33" x14ac:dyDescent="0.25">
      <c r="A119" s="1133"/>
      <c r="B119" s="1135"/>
      <c r="C119" s="785" t="s">
        <v>3301</v>
      </c>
      <c r="D119" s="785" t="s">
        <v>3301</v>
      </c>
      <c r="E119" s="787" t="s">
        <v>3147</v>
      </c>
    </row>
    <row r="120" spans="1:5" ht="33" x14ac:dyDescent="0.25">
      <c r="A120" s="1133"/>
      <c r="B120" s="1135"/>
      <c r="C120" s="785" t="s">
        <v>3293</v>
      </c>
      <c r="D120" s="786" t="s">
        <v>3288</v>
      </c>
      <c r="E120" s="787" t="s">
        <v>3147</v>
      </c>
    </row>
    <row r="121" spans="1:5" ht="16.5" x14ac:dyDescent="0.25">
      <c r="A121" s="1133" t="s">
        <v>3302</v>
      </c>
      <c r="B121" s="1135" t="s">
        <v>3303</v>
      </c>
      <c r="C121" s="785" t="s">
        <v>3304</v>
      </c>
      <c r="D121" s="785" t="s">
        <v>3304</v>
      </c>
      <c r="E121" s="787" t="s">
        <v>3147</v>
      </c>
    </row>
    <row r="122" spans="1:5" ht="99" x14ac:dyDescent="0.25">
      <c r="A122" s="1133"/>
      <c r="B122" s="1135"/>
      <c r="C122" s="785" t="s">
        <v>3305</v>
      </c>
      <c r="D122" s="788" t="s">
        <v>3306</v>
      </c>
      <c r="E122" s="793" t="s">
        <v>3307</v>
      </c>
    </row>
    <row r="123" spans="1:5" ht="33" x14ac:dyDescent="0.25">
      <c r="A123" s="1133"/>
      <c r="B123" s="1135"/>
      <c r="C123" s="785" t="s">
        <v>3293</v>
      </c>
      <c r="D123" s="785" t="s">
        <v>3293</v>
      </c>
      <c r="E123" s="787" t="s">
        <v>3147</v>
      </c>
    </row>
    <row r="124" spans="1:5" ht="16.5" x14ac:dyDescent="0.25">
      <c r="A124" s="1133" t="s">
        <v>3308</v>
      </c>
      <c r="B124" s="1135" t="s">
        <v>3309</v>
      </c>
      <c r="C124" s="785" t="s">
        <v>3310</v>
      </c>
      <c r="D124" s="785" t="s">
        <v>3310</v>
      </c>
      <c r="E124" s="787" t="s">
        <v>3147</v>
      </c>
    </row>
    <row r="125" spans="1:5" ht="16.5" x14ac:dyDescent="0.25">
      <c r="A125" s="1133"/>
      <c r="B125" s="1135"/>
      <c r="C125" s="785" t="s">
        <v>3311</v>
      </c>
      <c r="D125" s="785" t="s">
        <v>3311</v>
      </c>
      <c r="E125" s="787" t="s">
        <v>3147</v>
      </c>
    </row>
    <row r="126" spans="1:5" ht="33" x14ac:dyDescent="0.25">
      <c r="A126" s="1133"/>
      <c r="B126" s="1135"/>
      <c r="C126" s="785" t="s">
        <v>3293</v>
      </c>
      <c r="D126" s="786" t="s">
        <v>3288</v>
      </c>
      <c r="E126" s="787" t="s">
        <v>3147</v>
      </c>
    </row>
    <row r="127" spans="1:5" ht="16.5" x14ac:dyDescent="0.25">
      <c r="A127" s="1133" t="s">
        <v>3312</v>
      </c>
      <c r="B127" s="1135" t="s">
        <v>3313</v>
      </c>
      <c r="C127" s="785" t="s">
        <v>3323</v>
      </c>
      <c r="D127" s="785" t="s">
        <v>3323</v>
      </c>
      <c r="E127" s="787" t="s">
        <v>3147</v>
      </c>
    </row>
    <row r="128" spans="1:5" ht="99.75" customHeight="1" x14ac:dyDescent="0.25">
      <c r="A128" s="1133"/>
      <c r="B128" s="1135"/>
      <c r="C128" s="785" t="s">
        <v>3315</v>
      </c>
      <c r="D128" s="785" t="s">
        <v>3315</v>
      </c>
      <c r="E128" s="789" t="s">
        <v>3316</v>
      </c>
    </row>
    <row r="129" spans="1:5" ht="37.5" customHeight="1" x14ac:dyDescent="0.25">
      <c r="A129" s="1133"/>
      <c r="B129" s="1135"/>
      <c r="C129" s="785" t="s">
        <v>3293</v>
      </c>
      <c r="D129" s="786" t="s">
        <v>3288</v>
      </c>
      <c r="E129" s="787" t="s">
        <v>3147</v>
      </c>
    </row>
    <row r="130" spans="1:5" ht="33" x14ac:dyDescent="0.25">
      <c r="A130" s="1133" t="s">
        <v>3317</v>
      </c>
      <c r="B130" s="1135" t="s">
        <v>3318</v>
      </c>
      <c r="C130" s="785" t="s">
        <v>3319</v>
      </c>
      <c r="D130" s="785" t="s">
        <v>3319</v>
      </c>
      <c r="E130" s="787" t="s">
        <v>3147</v>
      </c>
    </row>
    <row r="131" spans="1:5" ht="33" x14ac:dyDescent="0.25">
      <c r="A131" s="1133"/>
      <c r="B131" s="1135"/>
      <c r="C131" s="785" t="s">
        <v>3320</v>
      </c>
      <c r="D131" s="785" t="s">
        <v>3320</v>
      </c>
      <c r="E131" s="787" t="s">
        <v>3147</v>
      </c>
    </row>
    <row r="132" spans="1:5" ht="33" x14ac:dyDescent="0.25">
      <c r="A132" s="1133"/>
      <c r="B132" s="1135"/>
      <c r="C132" s="785" t="s">
        <v>3293</v>
      </c>
      <c r="D132" s="786" t="s">
        <v>3288</v>
      </c>
      <c r="E132" s="787" t="s">
        <v>3147</v>
      </c>
    </row>
    <row r="133" spans="1:5" ht="33" x14ac:dyDescent="0.25">
      <c r="A133" s="1133" t="s">
        <v>3321</v>
      </c>
      <c r="B133" s="1135" t="s">
        <v>3322</v>
      </c>
      <c r="C133" s="785" t="s">
        <v>3349</v>
      </c>
      <c r="D133" s="785" t="s">
        <v>3349</v>
      </c>
      <c r="E133" s="787" t="s">
        <v>3147</v>
      </c>
    </row>
    <row r="134" spans="1:5" ht="33" x14ac:dyDescent="0.25">
      <c r="A134" s="1133"/>
      <c r="B134" s="1135"/>
      <c r="C134" s="785" t="s">
        <v>3339</v>
      </c>
      <c r="D134" s="785" t="s">
        <v>3339</v>
      </c>
      <c r="E134" s="787" t="s">
        <v>3147</v>
      </c>
    </row>
    <row r="135" spans="1:5" ht="33" x14ac:dyDescent="0.25">
      <c r="A135" s="1133"/>
      <c r="B135" s="1135"/>
      <c r="C135" s="785" t="s">
        <v>3293</v>
      </c>
      <c r="D135" s="786" t="s">
        <v>3288</v>
      </c>
      <c r="E135" s="787" t="s">
        <v>3147</v>
      </c>
    </row>
    <row r="136" spans="1:5" ht="16.5" x14ac:dyDescent="0.25">
      <c r="A136" s="1133" t="s">
        <v>1837</v>
      </c>
      <c r="B136" s="1135" t="s">
        <v>3325</v>
      </c>
      <c r="C136" s="785" t="s">
        <v>3340</v>
      </c>
      <c r="D136" s="785" t="s">
        <v>3340</v>
      </c>
      <c r="E136" s="787" t="s">
        <v>3147</v>
      </c>
    </row>
    <row r="137" spans="1:5" ht="16.5" x14ac:dyDescent="0.25">
      <c r="A137" s="1133"/>
      <c r="B137" s="1135"/>
      <c r="C137" s="785" t="s">
        <v>3341</v>
      </c>
      <c r="D137" s="785" t="s">
        <v>3341</v>
      </c>
      <c r="E137" s="787" t="s">
        <v>3147</v>
      </c>
    </row>
    <row r="138" spans="1:5" ht="16.5" x14ac:dyDescent="0.25">
      <c r="A138" s="1133"/>
      <c r="B138" s="1135"/>
      <c r="C138" s="785" t="s">
        <v>3327</v>
      </c>
      <c r="D138" s="785" t="s">
        <v>3327</v>
      </c>
      <c r="E138" s="787" t="s">
        <v>3147</v>
      </c>
    </row>
    <row r="139" spans="1:5" ht="16.5" x14ac:dyDescent="0.25">
      <c r="A139" s="1133" t="s">
        <v>3328</v>
      </c>
      <c r="B139" s="1135" t="s">
        <v>3329</v>
      </c>
      <c r="C139" s="785" t="s">
        <v>3314</v>
      </c>
      <c r="D139" s="785" t="s">
        <v>3314</v>
      </c>
      <c r="E139" s="787" t="s">
        <v>3147</v>
      </c>
    </row>
    <row r="140" spans="1:5" ht="66" x14ac:dyDescent="0.25">
      <c r="A140" s="1133"/>
      <c r="B140" s="1135"/>
      <c r="C140" s="785" t="s">
        <v>3342</v>
      </c>
      <c r="D140" s="785" t="s">
        <v>3342</v>
      </c>
      <c r="E140" s="787" t="s">
        <v>3147</v>
      </c>
    </row>
    <row r="141" spans="1:5" ht="33" x14ac:dyDescent="0.25">
      <c r="A141" s="1133"/>
      <c r="B141" s="1135"/>
      <c r="C141" s="785" t="s">
        <v>3293</v>
      </c>
      <c r="D141" s="786" t="s">
        <v>3288</v>
      </c>
      <c r="E141" s="784" t="s">
        <v>3147</v>
      </c>
    </row>
    <row r="142" spans="1:5" ht="16.5" x14ac:dyDescent="0.25">
      <c r="A142" s="795"/>
      <c r="B142" s="1142" t="s">
        <v>3350</v>
      </c>
      <c r="C142" s="1142"/>
      <c r="D142" s="1143"/>
      <c r="E142" s="795"/>
    </row>
    <row r="143" spans="1:5" ht="16.5" x14ac:dyDescent="0.25">
      <c r="A143" s="1144" t="s">
        <v>3351</v>
      </c>
      <c r="B143" s="1145"/>
      <c r="C143" s="1145"/>
      <c r="D143" s="1145"/>
      <c r="E143" s="1146"/>
    </row>
  </sheetData>
  <mergeCells count="95">
    <mergeCell ref="B142:D142"/>
    <mergeCell ref="A143:E143"/>
    <mergeCell ref="A133:A135"/>
    <mergeCell ref="B133:B135"/>
    <mergeCell ref="A136:A138"/>
    <mergeCell ref="B136:B138"/>
    <mergeCell ref="A139:A141"/>
    <mergeCell ref="B139:B141"/>
    <mergeCell ref="A124:A126"/>
    <mergeCell ref="B124:B126"/>
    <mergeCell ref="A127:A129"/>
    <mergeCell ref="B127:B129"/>
    <mergeCell ref="A130:A132"/>
    <mergeCell ref="B130:B132"/>
    <mergeCell ref="A115:A117"/>
    <mergeCell ref="B115:B117"/>
    <mergeCell ref="A118:A120"/>
    <mergeCell ref="B118:B120"/>
    <mergeCell ref="A121:A123"/>
    <mergeCell ref="B121:B123"/>
    <mergeCell ref="A112:A114"/>
    <mergeCell ref="B112:B114"/>
    <mergeCell ref="A95:A97"/>
    <mergeCell ref="B95:B97"/>
    <mergeCell ref="A98:A100"/>
    <mergeCell ref="B98:B100"/>
    <mergeCell ref="A101:A103"/>
    <mergeCell ref="B101:B103"/>
    <mergeCell ref="A104:A106"/>
    <mergeCell ref="B104:B106"/>
    <mergeCell ref="B107:E107"/>
    <mergeCell ref="A109:A111"/>
    <mergeCell ref="B109:B111"/>
    <mergeCell ref="A86:A88"/>
    <mergeCell ref="B86:B88"/>
    <mergeCell ref="A89:A91"/>
    <mergeCell ref="B89:B91"/>
    <mergeCell ref="A92:A94"/>
    <mergeCell ref="B92:B94"/>
    <mergeCell ref="A77:A79"/>
    <mergeCell ref="B77:B79"/>
    <mergeCell ref="A80:A82"/>
    <mergeCell ref="B80:B82"/>
    <mergeCell ref="A83:A85"/>
    <mergeCell ref="B83:B85"/>
    <mergeCell ref="A74:A76"/>
    <mergeCell ref="B74:B76"/>
    <mergeCell ref="A57:A59"/>
    <mergeCell ref="B57:B59"/>
    <mergeCell ref="A60:A62"/>
    <mergeCell ref="B60:B62"/>
    <mergeCell ref="A63:A65"/>
    <mergeCell ref="B63:B65"/>
    <mergeCell ref="A66:A68"/>
    <mergeCell ref="B66:B68"/>
    <mergeCell ref="A69:A71"/>
    <mergeCell ref="B69:B71"/>
    <mergeCell ref="B72:E72"/>
    <mergeCell ref="A48:A50"/>
    <mergeCell ref="B48:B50"/>
    <mergeCell ref="A51:A53"/>
    <mergeCell ref="B51:B53"/>
    <mergeCell ref="A54:A56"/>
    <mergeCell ref="B54:B56"/>
    <mergeCell ref="A45:A47"/>
    <mergeCell ref="B45:B47"/>
    <mergeCell ref="A28:A30"/>
    <mergeCell ref="B28:B30"/>
    <mergeCell ref="A31:A33"/>
    <mergeCell ref="B31:B33"/>
    <mergeCell ref="A34:A36"/>
    <mergeCell ref="B34:B36"/>
    <mergeCell ref="B37:E37"/>
    <mergeCell ref="A39:A41"/>
    <mergeCell ref="B39:B41"/>
    <mergeCell ref="A42:A44"/>
    <mergeCell ref="B42:B44"/>
    <mergeCell ref="A19:A21"/>
    <mergeCell ref="B19:B21"/>
    <mergeCell ref="A22:A24"/>
    <mergeCell ref="B22:B24"/>
    <mergeCell ref="A25:A27"/>
    <mergeCell ref="B25:B27"/>
    <mergeCell ref="A10:A12"/>
    <mergeCell ref="B10:B12"/>
    <mergeCell ref="A13:A15"/>
    <mergeCell ref="B13:B15"/>
    <mergeCell ref="A16:A18"/>
    <mergeCell ref="B16:B18"/>
    <mergeCell ref="A1:E1"/>
    <mergeCell ref="B2:D2"/>
    <mergeCell ref="A4:A6"/>
    <mergeCell ref="B4:B6"/>
    <mergeCell ref="A7:A9"/>
    <mergeCell ref="B7:B9"/>
  </mergeCells>
  <pageMargins left="0.52" right="0.25" top="0.46" bottom="0.56000000000000005" header="0.3" footer="0.3"/>
  <pageSetup paperSize="9" orientation="landscape" r:id="rId1"/>
  <headerFooter>
    <oddFoote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workbookViewId="0">
      <selection activeCell="G4" sqref="G4"/>
    </sheetView>
  </sheetViews>
  <sheetFormatPr defaultColWidth="9.140625" defaultRowHeight="15" x14ac:dyDescent="0.25"/>
  <cols>
    <col min="1" max="1" width="9.140625" style="776"/>
    <col min="2" max="2" width="28.42578125" style="776" customWidth="1"/>
    <col min="3" max="3" width="37.42578125" style="776" customWidth="1"/>
    <col min="4" max="4" width="37.28515625" style="776" customWidth="1"/>
    <col min="5" max="5" width="0.140625" style="776" customWidth="1"/>
    <col min="6" max="16384" width="9.140625" style="776"/>
  </cols>
  <sheetData>
    <row r="1" spans="1:5" ht="16.5" x14ac:dyDescent="0.25">
      <c r="A1" s="1150" t="s">
        <v>3352</v>
      </c>
      <c r="B1" s="1150"/>
      <c r="C1" s="1150"/>
      <c r="D1" s="1150"/>
      <c r="E1" s="1150"/>
    </row>
    <row r="2" spans="1:5" ht="16.5" x14ac:dyDescent="0.25">
      <c r="A2" s="796"/>
      <c r="B2" s="1151" t="s">
        <v>3353</v>
      </c>
      <c r="C2" s="1151"/>
      <c r="D2" s="796"/>
      <c r="E2" s="796"/>
    </row>
    <row r="3" spans="1:5" ht="115.5" x14ac:dyDescent="0.25">
      <c r="A3" s="797" t="s">
        <v>0</v>
      </c>
      <c r="B3" s="797" t="s">
        <v>3354</v>
      </c>
      <c r="C3" s="798" t="s">
        <v>3280</v>
      </c>
      <c r="D3" s="798" t="s">
        <v>3281</v>
      </c>
      <c r="E3" s="798" t="s">
        <v>3</v>
      </c>
    </row>
    <row r="4" spans="1:5" ht="165" x14ac:dyDescent="0.25">
      <c r="A4" s="799" t="s">
        <v>3355</v>
      </c>
      <c r="B4" s="800" t="s">
        <v>1824</v>
      </c>
      <c r="C4" s="801" t="s">
        <v>3356</v>
      </c>
      <c r="D4" s="801" t="s">
        <v>3356</v>
      </c>
      <c r="E4" s="787" t="s">
        <v>3147</v>
      </c>
    </row>
    <row r="5" spans="1:5" ht="165" x14ac:dyDescent="0.25">
      <c r="A5" s="799" t="s">
        <v>3289</v>
      </c>
      <c r="B5" s="800" t="s">
        <v>1568</v>
      </c>
      <c r="C5" s="801" t="s">
        <v>3357</v>
      </c>
      <c r="D5" s="801" t="s">
        <v>3357</v>
      </c>
      <c r="E5" s="787" t="s">
        <v>3147</v>
      </c>
    </row>
    <row r="6" spans="1:5" ht="165" x14ac:dyDescent="0.25">
      <c r="A6" s="799" t="s">
        <v>3294</v>
      </c>
      <c r="B6" s="800" t="s">
        <v>3187</v>
      </c>
      <c r="C6" s="801" t="s">
        <v>3358</v>
      </c>
      <c r="D6" s="801" t="s">
        <v>3358</v>
      </c>
      <c r="E6" s="787" t="s">
        <v>3147</v>
      </c>
    </row>
    <row r="7" spans="1:5" ht="165" x14ac:dyDescent="0.25">
      <c r="A7" s="799" t="s">
        <v>3298</v>
      </c>
      <c r="B7" s="800" t="s">
        <v>3359</v>
      </c>
      <c r="C7" s="801" t="s">
        <v>3360</v>
      </c>
      <c r="D7" s="801" t="s">
        <v>3360</v>
      </c>
      <c r="E7" s="787" t="s">
        <v>3147</v>
      </c>
    </row>
    <row r="8" spans="1:5" ht="52.5" customHeight="1" x14ac:dyDescent="0.25">
      <c r="A8" s="799" t="s">
        <v>3302</v>
      </c>
      <c r="B8" s="800" t="s">
        <v>1497</v>
      </c>
      <c r="C8" s="801" t="s">
        <v>3361</v>
      </c>
      <c r="D8" s="801" t="s">
        <v>3361</v>
      </c>
      <c r="E8" s="793" t="s">
        <v>3362</v>
      </c>
    </row>
    <row r="9" spans="1:5" ht="165" x14ac:dyDescent="0.25">
      <c r="A9" s="799" t="s">
        <v>3308</v>
      </c>
      <c r="B9" s="800" t="s">
        <v>1734</v>
      </c>
      <c r="C9" s="801" t="s">
        <v>3363</v>
      </c>
      <c r="D9" s="801" t="s">
        <v>3363</v>
      </c>
      <c r="E9" s="787" t="s">
        <v>3147</v>
      </c>
    </row>
    <row r="10" spans="1:5" ht="165" x14ac:dyDescent="0.25">
      <c r="A10" s="799" t="s">
        <v>3312</v>
      </c>
      <c r="B10" s="802" t="s">
        <v>1650</v>
      </c>
      <c r="C10" s="803" t="s">
        <v>3364</v>
      </c>
      <c r="D10" s="803" t="s">
        <v>3365</v>
      </c>
      <c r="E10" s="787" t="s">
        <v>3147</v>
      </c>
    </row>
    <row r="11" spans="1:5" ht="165" x14ac:dyDescent="0.25">
      <c r="A11" s="799" t="s">
        <v>3317</v>
      </c>
      <c r="B11" s="802" t="s">
        <v>1690</v>
      </c>
      <c r="C11" s="803" t="s">
        <v>3366</v>
      </c>
      <c r="D11" s="803" t="s">
        <v>3366</v>
      </c>
      <c r="E11" s="787" t="s">
        <v>3147</v>
      </c>
    </row>
    <row r="12" spans="1:5" ht="165" x14ac:dyDescent="0.25">
      <c r="A12" s="799" t="s">
        <v>3321</v>
      </c>
      <c r="B12" s="802" t="s">
        <v>1318</v>
      </c>
      <c r="C12" s="803" t="s">
        <v>3367</v>
      </c>
      <c r="D12" s="803" t="s">
        <v>3367</v>
      </c>
      <c r="E12" s="787" t="s">
        <v>3147</v>
      </c>
    </row>
    <row r="13" spans="1:5" ht="165" x14ac:dyDescent="0.25">
      <c r="A13" s="799" t="s">
        <v>1837</v>
      </c>
      <c r="B13" s="802" t="s">
        <v>1448</v>
      </c>
      <c r="C13" s="803" t="s">
        <v>3368</v>
      </c>
      <c r="D13" s="803" t="s">
        <v>3369</v>
      </c>
      <c r="E13" s="787" t="s">
        <v>3147</v>
      </c>
    </row>
    <row r="14" spans="1:5" ht="16.5" customHeight="1" x14ac:dyDescent="0.25">
      <c r="B14" s="1152" t="s">
        <v>3370</v>
      </c>
      <c r="C14" s="1153"/>
      <c r="D14" s="1153"/>
      <c r="E14" s="1154"/>
    </row>
    <row r="15" spans="1:5" ht="115.5" x14ac:dyDescent="0.25">
      <c r="A15" s="797" t="s">
        <v>0</v>
      </c>
      <c r="B15" s="797" t="s">
        <v>3354</v>
      </c>
      <c r="C15" s="804" t="s">
        <v>3348</v>
      </c>
      <c r="D15" s="798" t="s">
        <v>3281</v>
      </c>
      <c r="E15" s="798" t="s">
        <v>3</v>
      </c>
    </row>
    <row r="16" spans="1:5" ht="165" x14ac:dyDescent="0.25">
      <c r="A16" s="799" t="s">
        <v>3355</v>
      </c>
      <c r="B16" s="800" t="s">
        <v>1824</v>
      </c>
      <c r="C16" s="801" t="s">
        <v>3371</v>
      </c>
      <c r="D16" s="801" t="s">
        <v>3372</v>
      </c>
      <c r="E16" s="787" t="s">
        <v>3147</v>
      </c>
    </row>
    <row r="17" spans="1:5" ht="156" customHeight="1" x14ac:dyDescent="0.25">
      <c r="A17" s="799" t="s">
        <v>3289</v>
      </c>
      <c r="B17" s="800" t="s">
        <v>1568</v>
      </c>
      <c r="C17" s="801" t="s">
        <v>3373</v>
      </c>
      <c r="D17" s="805" t="s">
        <v>3374</v>
      </c>
      <c r="E17" s="793" t="s">
        <v>3375</v>
      </c>
    </row>
    <row r="18" spans="1:5" ht="168" customHeight="1" x14ac:dyDescent="0.25">
      <c r="A18" s="799" t="s">
        <v>3294</v>
      </c>
      <c r="B18" s="800" t="s">
        <v>3187</v>
      </c>
      <c r="C18" s="806" t="s">
        <v>3376</v>
      </c>
      <c r="D18" s="806" t="s">
        <v>3377</v>
      </c>
      <c r="E18" s="787" t="s">
        <v>3147</v>
      </c>
    </row>
    <row r="19" spans="1:5" ht="409.5" x14ac:dyDescent="0.25">
      <c r="A19" s="799" t="s">
        <v>3298</v>
      </c>
      <c r="B19" s="800" t="s">
        <v>3359</v>
      </c>
      <c r="C19" s="801" t="s">
        <v>3378</v>
      </c>
      <c r="D19" s="805" t="s">
        <v>3379</v>
      </c>
      <c r="E19" s="807" t="s">
        <v>3380</v>
      </c>
    </row>
    <row r="20" spans="1:5" ht="165" x14ac:dyDescent="0.25">
      <c r="A20" s="799" t="s">
        <v>3302</v>
      </c>
      <c r="B20" s="800" t="s">
        <v>1497</v>
      </c>
      <c r="C20" s="801" t="s">
        <v>3381</v>
      </c>
      <c r="D20" s="805" t="s">
        <v>3382</v>
      </c>
      <c r="E20" s="787" t="s">
        <v>3147</v>
      </c>
    </row>
    <row r="21" spans="1:5" ht="165" x14ac:dyDescent="0.25">
      <c r="A21" s="799" t="s">
        <v>3308</v>
      </c>
      <c r="B21" s="800" t="s">
        <v>1734</v>
      </c>
      <c r="C21" s="801" t="s">
        <v>3383</v>
      </c>
      <c r="D21" s="801" t="s">
        <v>3383</v>
      </c>
      <c r="E21" s="787" t="s">
        <v>3147</v>
      </c>
    </row>
    <row r="22" spans="1:5" ht="165" x14ac:dyDescent="0.25">
      <c r="A22" s="799" t="s">
        <v>3312</v>
      </c>
      <c r="B22" s="800" t="s">
        <v>1650</v>
      </c>
      <c r="C22" s="801" t="s">
        <v>3384</v>
      </c>
      <c r="D22" s="801" t="s">
        <v>3384</v>
      </c>
      <c r="E22" s="787" t="s">
        <v>3147</v>
      </c>
    </row>
    <row r="23" spans="1:5" ht="165" x14ac:dyDescent="0.25">
      <c r="A23" s="799" t="s">
        <v>3317</v>
      </c>
      <c r="B23" s="800" t="s">
        <v>1690</v>
      </c>
      <c r="C23" s="801" t="s">
        <v>3385</v>
      </c>
      <c r="D23" s="801" t="s">
        <v>3385</v>
      </c>
      <c r="E23" s="787" t="s">
        <v>3147</v>
      </c>
    </row>
    <row r="24" spans="1:5" ht="69" customHeight="1" x14ac:dyDescent="0.25">
      <c r="A24" s="799" t="s">
        <v>3321</v>
      </c>
      <c r="B24" s="800" t="s">
        <v>1318</v>
      </c>
      <c r="C24" s="801" t="s">
        <v>3386</v>
      </c>
      <c r="D24" s="801" t="s">
        <v>3387</v>
      </c>
      <c r="E24" s="807" t="s">
        <v>3388</v>
      </c>
    </row>
    <row r="25" spans="1:5" ht="170.25" customHeight="1" x14ac:dyDescent="0.25">
      <c r="A25" s="799" t="s">
        <v>1837</v>
      </c>
      <c r="B25" s="800" t="s">
        <v>1448</v>
      </c>
      <c r="C25" s="806" t="s">
        <v>3389</v>
      </c>
      <c r="D25" s="806" t="s">
        <v>3390</v>
      </c>
      <c r="E25" s="787" t="s">
        <v>3147</v>
      </c>
    </row>
    <row r="26" spans="1:5" ht="16.5" x14ac:dyDescent="0.25">
      <c r="A26" s="799"/>
      <c r="B26" s="1155" t="s">
        <v>3391</v>
      </c>
      <c r="C26" s="1155"/>
      <c r="D26" s="1155"/>
      <c r="E26" s="807"/>
    </row>
    <row r="27" spans="1:5" ht="115.5" x14ac:dyDescent="0.25">
      <c r="A27" s="797" t="s">
        <v>0</v>
      </c>
      <c r="B27" s="797" t="s">
        <v>3354</v>
      </c>
      <c r="C27" s="804" t="s">
        <v>3348</v>
      </c>
      <c r="D27" s="798" t="s">
        <v>3281</v>
      </c>
      <c r="E27" s="798" t="s">
        <v>3</v>
      </c>
    </row>
    <row r="28" spans="1:5" ht="115.5" x14ac:dyDescent="0.25">
      <c r="A28" s="799" t="s">
        <v>3355</v>
      </c>
      <c r="B28" s="800" t="s">
        <v>1824</v>
      </c>
      <c r="C28" s="801" t="s">
        <v>3392</v>
      </c>
      <c r="D28" s="801" t="s">
        <v>3393</v>
      </c>
      <c r="E28" s="808"/>
    </row>
    <row r="29" spans="1:5" ht="409.5" x14ac:dyDescent="0.25">
      <c r="A29" s="799" t="s">
        <v>3289</v>
      </c>
      <c r="B29" s="800" t="s">
        <v>1568</v>
      </c>
      <c r="C29" s="801" t="s">
        <v>3394</v>
      </c>
      <c r="D29" s="805" t="s">
        <v>3395</v>
      </c>
      <c r="E29" s="793" t="s">
        <v>3375</v>
      </c>
    </row>
    <row r="30" spans="1:5" ht="88.5" customHeight="1" x14ac:dyDescent="0.25">
      <c r="A30" s="799" t="s">
        <v>3294</v>
      </c>
      <c r="B30" s="800" t="s">
        <v>3187</v>
      </c>
      <c r="C30" s="801" t="s">
        <v>3396</v>
      </c>
      <c r="D30" s="801" t="s">
        <v>3396</v>
      </c>
      <c r="E30" s="787" t="s">
        <v>3147</v>
      </c>
    </row>
    <row r="31" spans="1:5" ht="409.5" x14ac:dyDescent="0.25">
      <c r="A31" s="799" t="s">
        <v>3298</v>
      </c>
      <c r="B31" s="800" t="s">
        <v>3359</v>
      </c>
      <c r="C31" s="801" t="s">
        <v>3397</v>
      </c>
      <c r="D31" s="805" t="s">
        <v>3398</v>
      </c>
      <c r="E31" s="793" t="s">
        <v>3399</v>
      </c>
    </row>
    <row r="32" spans="1:5" ht="409.5" x14ac:dyDescent="0.25">
      <c r="A32" s="799" t="s">
        <v>3302</v>
      </c>
      <c r="B32" s="800" t="s">
        <v>1497</v>
      </c>
      <c r="C32" s="801" t="s">
        <v>3400</v>
      </c>
      <c r="D32" s="805" t="s">
        <v>3401</v>
      </c>
      <c r="E32" s="793" t="s">
        <v>3402</v>
      </c>
    </row>
    <row r="33" spans="1:5" ht="165" x14ac:dyDescent="0.25">
      <c r="A33" s="799" t="s">
        <v>3308</v>
      </c>
      <c r="B33" s="800" t="s">
        <v>1734</v>
      </c>
      <c r="C33" s="801" t="s">
        <v>3403</v>
      </c>
      <c r="D33" s="801" t="s">
        <v>3403</v>
      </c>
      <c r="E33" s="787" t="s">
        <v>3147</v>
      </c>
    </row>
    <row r="34" spans="1:5" ht="165" x14ac:dyDescent="0.25">
      <c r="A34" s="799" t="s">
        <v>3312</v>
      </c>
      <c r="B34" s="800" t="s">
        <v>1650</v>
      </c>
      <c r="C34" s="801" t="s">
        <v>3404</v>
      </c>
      <c r="D34" s="801" t="s">
        <v>3404</v>
      </c>
      <c r="E34" s="787" t="s">
        <v>3147</v>
      </c>
    </row>
    <row r="35" spans="1:5" ht="165" x14ac:dyDescent="0.25">
      <c r="A35" s="799" t="s">
        <v>3317</v>
      </c>
      <c r="B35" s="800" t="s">
        <v>1690</v>
      </c>
      <c r="C35" s="801" t="s">
        <v>3405</v>
      </c>
      <c r="D35" s="801" t="s">
        <v>3405</v>
      </c>
      <c r="E35" s="787" t="s">
        <v>3147</v>
      </c>
    </row>
    <row r="36" spans="1:5" ht="409.5" x14ac:dyDescent="0.25">
      <c r="A36" s="799" t="s">
        <v>3321</v>
      </c>
      <c r="B36" s="800" t="s">
        <v>1318</v>
      </c>
      <c r="C36" s="801" t="s">
        <v>3406</v>
      </c>
      <c r="D36" s="805" t="s">
        <v>3407</v>
      </c>
      <c r="E36" s="809" t="s">
        <v>3408</v>
      </c>
    </row>
    <row r="37" spans="1:5" ht="165" x14ac:dyDescent="0.25">
      <c r="A37" s="799" t="s">
        <v>1837</v>
      </c>
      <c r="B37" s="800" t="s">
        <v>1448</v>
      </c>
      <c r="C37" s="801" t="s">
        <v>3409</v>
      </c>
      <c r="D37" s="801" t="s">
        <v>3409</v>
      </c>
      <c r="E37" s="787" t="s">
        <v>3147</v>
      </c>
    </row>
    <row r="38" spans="1:5" ht="16.5" x14ac:dyDescent="0.25">
      <c r="A38" s="799"/>
      <c r="B38" s="1155" t="s">
        <v>3410</v>
      </c>
      <c r="C38" s="1155"/>
      <c r="D38" s="1155"/>
      <c r="E38" s="807"/>
    </row>
    <row r="39" spans="1:5" ht="115.5" x14ac:dyDescent="0.25">
      <c r="A39" s="797" t="s">
        <v>0</v>
      </c>
      <c r="B39" s="797" t="s">
        <v>3354</v>
      </c>
      <c r="C39" s="804" t="s">
        <v>3348</v>
      </c>
      <c r="D39" s="798" t="s">
        <v>3281</v>
      </c>
      <c r="E39" s="798" t="s">
        <v>3</v>
      </c>
    </row>
    <row r="40" spans="1:5" ht="165" x14ac:dyDescent="0.25">
      <c r="A40" s="799" t="s">
        <v>3355</v>
      </c>
      <c r="B40" s="800" t="s">
        <v>1824</v>
      </c>
      <c r="C40" s="801" t="s">
        <v>3411</v>
      </c>
      <c r="D40" s="801" t="s">
        <v>3411</v>
      </c>
      <c r="E40" s="787" t="s">
        <v>3147</v>
      </c>
    </row>
    <row r="41" spans="1:5" ht="165" x14ac:dyDescent="0.25">
      <c r="A41" s="799" t="s">
        <v>3289</v>
      </c>
      <c r="B41" s="800" t="s">
        <v>1568</v>
      </c>
      <c r="C41" s="801" t="s">
        <v>3412</v>
      </c>
      <c r="D41" s="801" t="s">
        <v>3413</v>
      </c>
      <c r="E41" s="787" t="s">
        <v>3147</v>
      </c>
    </row>
    <row r="42" spans="1:5" ht="165" x14ac:dyDescent="0.25">
      <c r="A42" s="799" t="s">
        <v>3294</v>
      </c>
      <c r="B42" s="800" t="s">
        <v>3187</v>
      </c>
      <c r="C42" s="801" t="s">
        <v>3414</v>
      </c>
      <c r="D42" s="801" t="s">
        <v>3414</v>
      </c>
      <c r="E42" s="787" t="s">
        <v>3147</v>
      </c>
    </row>
    <row r="43" spans="1:5" ht="106.5" customHeight="1" x14ac:dyDescent="0.25">
      <c r="A43" s="799" t="s">
        <v>3298</v>
      </c>
      <c r="B43" s="800" t="s">
        <v>3359</v>
      </c>
      <c r="C43" s="801" t="s">
        <v>3415</v>
      </c>
      <c r="D43" s="805" t="s">
        <v>3416</v>
      </c>
      <c r="E43" s="793" t="s">
        <v>3399</v>
      </c>
    </row>
    <row r="44" spans="1:5" ht="76.5" customHeight="1" x14ac:dyDescent="0.25">
      <c r="A44" s="799" t="s">
        <v>3302</v>
      </c>
      <c r="B44" s="800" t="s">
        <v>1497</v>
      </c>
      <c r="C44" s="801" t="s">
        <v>3417</v>
      </c>
      <c r="D44" s="805" t="s">
        <v>3418</v>
      </c>
      <c r="E44" s="793" t="s">
        <v>3402</v>
      </c>
    </row>
    <row r="45" spans="1:5" ht="165" x14ac:dyDescent="0.25">
      <c r="A45" s="799" t="s">
        <v>3308</v>
      </c>
      <c r="B45" s="800" t="s">
        <v>1734</v>
      </c>
      <c r="C45" s="801" t="s">
        <v>3419</v>
      </c>
      <c r="D45" s="801" t="s">
        <v>3419</v>
      </c>
      <c r="E45" s="787" t="s">
        <v>3147</v>
      </c>
    </row>
    <row r="46" spans="1:5" ht="69.75" customHeight="1" x14ac:dyDescent="0.25">
      <c r="A46" s="799" t="s">
        <v>3312</v>
      </c>
      <c r="B46" s="800" t="s">
        <v>1650</v>
      </c>
      <c r="C46" s="801" t="s">
        <v>3420</v>
      </c>
      <c r="D46" s="801" t="s">
        <v>3420</v>
      </c>
      <c r="E46" s="787" t="s">
        <v>3147</v>
      </c>
    </row>
    <row r="47" spans="1:5" ht="69.75" customHeight="1" x14ac:dyDescent="0.25">
      <c r="A47" s="799" t="s">
        <v>3317</v>
      </c>
      <c r="B47" s="800" t="s">
        <v>1690</v>
      </c>
      <c r="C47" s="801" t="s">
        <v>3421</v>
      </c>
      <c r="D47" s="801" t="s">
        <v>3421</v>
      </c>
      <c r="E47" s="787" t="s">
        <v>3147</v>
      </c>
    </row>
    <row r="48" spans="1:5" ht="74.25" customHeight="1" x14ac:dyDescent="0.25">
      <c r="A48" s="799" t="s">
        <v>3321</v>
      </c>
      <c r="B48" s="800" t="s">
        <v>1318</v>
      </c>
      <c r="C48" s="801" t="s">
        <v>3422</v>
      </c>
      <c r="D48" s="805" t="s">
        <v>3423</v>
      </c>
      <c r="E48" s="807" t="s">
        <v>3424</v>
      </c>
    </row>
    <row r="49" spans="1:5" ht="165" x14ac:dyDescent="0.25">
      <c r="A49" s="799" t="s">
        <v>1837</v>
      </c>
      <c r="B49" s="800" t="s">
        <v>1448</v>
      </c>
      <c r="C49" s="801" t="s">
        <v>3425</v>
      </c>
      <c r="D49" s="801" t="s">
        <v>3425</v>
      </c>
      <c r="E49" s="787" t="s">
        <v>3147</v>
      </c>
    </row>
    <row r="50" spans="1:5" ht="16.5" x14ac:dyDescent="0.25">
      <c r="A50" s="799"/>
      <c r="B50" s="1155" t="s">
        <v>3350</v>
      </c>
      <c r="C50" s="1155"/>
      <c r="D50" s="1155"/>
      <c r="E50" s="807"/>
    </row>
    <row r="51" spans="1:5" ht="16.5" x14ac:dyDescent="0.25">
      <c r="A51" s="1147" t="s">
        <v>3426</v>
      </c>
      <c r="B51" s="1148"/>
      <c r="C51" s="1148"/>
      <c r="D51" s="1148"/>
      <c r="E51" s="1149"/>
    </row>
  </sheetData>
  <mergeCells count="7">
    <mergeCell ref="A51:E51"/>
    <mergeCell ref="A1:E1"/>
    <mergeCell ref="B2:C2"/>
    <mergeCell ref="B14:E14"/>
    <mergeCell ref="B26:D26"/>
    <mergeCell ref="B38:D38"/>
    <mergeCell ref="B50:D50"/>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workbookViewId="0">
      <selection activeCell="G4" sqref="G4"/>
    </sheetView>
  </sheetViews>
  <sheetFormatPr defaultColWidth="9.140625" defaultRowHeight="15" x14ac:dyDescent="0.25"/>
  <cols>
    <col min="1" max="1" width="9.140625" style="776"/>
    <col min="2" max="2" width="29.42578125" style="776" customWidth="1"/>
    <col min="3" max="4" width="41.42578125" style="776" customWidth="1"/>
    <col min="5" max="5" width="0.140625" style="776" customWidth="1"/>
    <col min="6" max="16384" width="9.140625" style="776"/>
  </cols>
  <sheetData>
    <row r="1" spans="1:5" ht="16.5" x14ac:dyDescent="0.25">
      <c r="A1" s="1150" t="s">
        <v>3427</v>
      </c>
      <c r="B1" s="1150"/>
      <c r="C1" s="1150"/>
      <c r="D1" s="1150"/>
      <c r="E1" s="1150"/>
    </row>
    <row r="2" spans="1:5" ht="19.5" x14ac:dyDescent="0.25">
      <c r="A2" s="810"/>
      <c r="B2" s="1151" t="s">
        <v>3278</v>
      </c>
      <c r="C2" s="1151"/>
      <c r="D2" s="1151"/>
      <c r="E2" s="810"/>
    </row>
    <row r="3" spans="1:5" ht="38.25" customHeight="1" x14ac:dyDescent="0.25">
      <c r="A3" s="811" t="s">
        <v>0</v>
      </c>
      <c r="B3" s="812" t="s">
        <v>3428</v>
      </c>
      <c r="C3" s="798" t="s">
        <v>3348</v>
      </c>
      <c r="D3" s="798" t="s">
        <v>3281</v>
      </c>
      <c r="E3" s="798" t="s">
        <v>3</v>
      </c>
    </row>
    <row r="4" spans="1:5" ht="16.5" x14ac:dyDescent="0.25">
      <c r="A4" s="1156">
        <v>1</v>
      </c>
      <c r="B4" s="1157" t="s">
        <v>734</v>
      </c>
      <c r="C4" s="813" t="s">
        <v>3429</v>
      </c>
      <c r="D4" s="813" t="str">
        <f>C4</f>
        <v>- Vị trí 1: Thôn 4, 7</v>
      </c>
      <c r="E4" s="1158" t="s">
        <v>3147</v>
      </c>
    </row>
    <row r="5" spans="1:5" ht="16.5" x14ac:dyDescent="0.25">
      <c r="A5" s="1156"/>
      <c r="B5" s="1157"/>
      <c r="C5" s="813" t="s">
        <v>3430</v>
      </c>
      <c r="D5" s="813" t="s">
        <v>3430</v>
      </c>
      <c r="E5" s="1159"/>
    </row>
    <row r="6" spans="1:5" ht="33" x14ac:dyDescent="0.25">
      <c r="A6" s="1156"/>
      <c r="B6" s="1157"/>
      <c r="C6" s="813" t="s">
        <v>3431</v>
      </c>
      <c r="D6" s="814" t="s">
        <v>3288</v>
      </c>
      <c r="E6" s="1160"/>
    </row>
    <row r="7" spans="1:5" ht="16.5" x14ac:dyDescent="0.25">
      <c r="A7" s="1156" t="s">
        <v>3289</v>
      </c>
      <c r="B7" s="1157" t="s">
        <v>1841</v>
      </c>
      <c r="C7" s="813" t="s">
        <v>3432</v>
      </c>
      <c r="D7" s="813" t="s">
        <v>3432</v>
      </c>
      <c r="E7" s="1158" t="s">
        <v>3147</v>
      </c>
    </row>
    <row r="8" spans="1:5" ht="16.5" x14ac:dyDescent="0.25">
      <c r="A8" s="1156"/>
      <c r="B8" s="1157"/>
      <c r="C8" s="813" t="s">
        <v>3433</v>
      </c>
      <c r="D8" s="813" t="s">
        <v>3433</v>
      </c>
      <c r="E8" s="1159"/>
    </row>
    <row r="9" spans="1:5" ht="33" x14ac:dyDescent="0.25">
      <c r="A9" s="1156"/>
      <c r="B9" s="1157"/>
      <c r="C9" s="813" t="s">
        <v>3431</v>
      </c>
      <c r="D9" s="814" t="s">
        <v>3288</v>
      </c>
      <c r="E9" s="1160"/>
    </row>
    <row r="10" spans="1:5" ht="16.5" x14ac:dyDescent="0.25">
      <c r="A10" s="1156" t="s">
        <v>3294</v>
      </c>
      <c r="B10" s="1157" t="s">
        <v>1881</v>
      </c>
      <c r="C10" s="815" t="s">
        <v>3434</v>
      </c>
      <c r="D10" s="815" t="s">
        <v>3434</v>
      </c>
      <c r="E10" s="1158" t="s">
        <v>3147</v>
      </c>
    </row>
    <row r="11" spans="1:5" ht="16.5" x14ac:dyDescent="0.25">
      <c r="A11" s="1156"/>
      <c r="B11" s="1157"/>
      <c r="C11" s="815" t="s">
        <v>3435</v>
      </c>
      <c r="D11" s="815" t="s">
        <v>3436</v>
      </c>
      <c r="E11" s="1159"/>
    </row>
    <row r="12" spans="1:5" ht="42" customHeight="1" x14ac:dyDescent="0.25">
      <c r="A12" s="1156"/>
      <c r="B12" s="1157"/>
      <c r="C12" s="814" t="s">
        <v>3431</v>
      </c>
      <c r="D12" s="814" t="s">
        <v>3288</v>
      </c>
      <c r="E12" s="1160"/>
    </row>
    <row r="13" spans="1:5" ht="16.5" x14ac:dyDescent="0.25">
      <c r="A13" s="1156" t="s">
        <v>3298</v>
      </c>
      <c r="B13" s="1157" t="s">
        <v>1923</v>
      </c>
      <c r="C13" s="814" t="s">
        <v>3437</v>
      </c>
      <c r="D13" s="814" t="s">
        <v>3437</v>
      </c>
      <c r="E13" s="1158" t="s">
        <v>3147</v>
      </c>
    </row>
    <row r="14" spans="1:5" ht="16.5" x14ac:dyDescent="0.25">
      <c r="A14" s="1156"/>
      <c r="B14" s="1157"/>
      <c r="C14" s="814" t="s">
        <v>3438</v>
      </c>
      <c r="D14" s="814" t="s">
        <v>3439</v>
      </c>
      <c r="E14" s="1159"/>
    </row>
    <row r="15" spans="1:5" ht="33" x14ac:dyDescent="0.25">
      <c r="A15" s="1156"/>
      <c r="B15" s="1157"/>
      <c r="C15" s="813" t="s">
        <v>3431</v>
      </c>
      <c r="D15" s="814" t="s">
        <v>3288</v>
      </c>
      <c r="E15" s="1160"/>
    </row>
    <row r="16" spans="1:5" ht="16.5" x14ac:dyDescent="0.25">
      <c r="A16" s="1156" t="s">
        <v>3302</v>
      </c>
      <c r="B16" s="1157" t="s">
        <v>1954</v>
      </c>
      <c r="C16" s="813" t="s">
        <v>3440</v>
      </c>
      <c r="D16" s="813" t="s">
        <v>3440</v>
      </c>
      <c r="E16" s="1158" t="s">
        <v>3147</v>
      </c>
    </row>
    <row r="17" spans="1:5" ht="16.5" x14ac:dyDescent="0.25">
      <c r="A17" s="1156"/>
      <c r="B17" s="1157"/>
      <c r="C17" s="813" t="s">
        <v>3441</v>
      </c>
      <c r="D17" s="813" t="s">
        <v>3441</v>
      </c>
      <c r="E17" s="1159"/>
    </row>
    <row r="18" spans="1:5" ht="33" x14ac:dyDescent="0.25">
      <c r="A18" s="1156"/>
      <c r="B18" s="1157"/>
      <c r="C18" s="813" t="s">
        <v>3431</v>
      </c>
      <c r="D18" s="814" t="s">
        <v>3288</v>
      </c>
      <c r="E18" s="1160"/>
    </row>
    <row r="19" spans="1:5" ht="16.5" x14ac:dyDescent="0.25">
      <c r="A19" s="1156" t="s">
        <v>3308</v>
      </c>
      <c r="B19" s="1157" t="s">
        <v>2019</v>
      </c>
      <c r="C19" s="813" t="s">
        <v>3442</v>
      </c>
      <c r="D19" s="813" t="s">
        <v>3442</v>
      </c>
      <c r="E19" s="1158" t="s">
        <v>3147</v>
      </c>
    </row>
    <row r="20" spans="1:5" ht="16.5" x14ac:dyDescent="0.25">
      <c r="A20" s="1156"/>
      <c r="B20" s="1157"/>
      <c r="C20" s="813" t="s">
        <v>3443</v>
      </c>
      <c r="D20" s="813" t="s">
        <v>3443</v>
      </c>
      <c r="E20" s="1159"/>
    </row>
    <row r="21" spans="1:5" ht="47.25" customHeight="1" x14ac:dyDescent="0.25">
      <c r="A21" s="1156"/>
      <c r="B21" s="1157"/>
      <c r="C21" s="813" t="s">
        <v>3431</v>
      </c>
      <c r="D21" s="814" t="s">
        <v>3288</v>
      </c>
      <c r="E21" s="1160"/>
    </row>
    <row r="22" spans="1:5" ht="16.5" x14ac:dyDescent="0.25">
      <c r="A22" s="816"/>
      <c r="B22" s="1161" t="s">
        <v>3444</v>
      </c>
      <c r="C22" s="1161"/>
      <c r="D22" s="817"/>
      <c r="E22" s="818"/>
    </row>
    <row r="23" spans="1:5" ht="115.5" x14ac:dyDescent="0.25">
      <c r="A23" s="811" t="s">
        <v>3445</v>
      </c>
      <c r="B23" s="812" t="s">
        <v>3428</v>
      </c>
      <c r="C23" s="798" t="s">
        <v>3348</v>
      </c>
      <c r="D23" s="798" t="s">
        <v>3281</v>
      </c>
      <c r="E23" s="798" t="s">
        <v>3</v>
      </c>
    </row>
    <row r="24" spans="1:5" ht="33" x14ac:dyDescent="0.25">
      <c r="A24" s="1156">
        <v>1</v>
      </c>
      <c r="B24" s="1157" t="s">
        <v>734</v>
      </c>
      <c r="C24" s="813" t="s">
        <v>3446</v>
      </c>
      <c r="D24" s="813" t="s">
        <v>3446</v>
      </c>
      <c r="E24" s="1158" t="s">
        <v>3147</v>
      </c>
    </row>
    <row r="25" spans="1:5" ht="33" x14ac:dyDescent="0.25">
      <c r="A25" s="1156"/>
      <c r="B25" s="1157"/>
      <c r="C25" s="813" t="s">
        <v>3447</v>
      </c>
      <c r="D25" s="813" t="s">
        <v>3447</v>
      </c>
      <c r="E25" s="1159"/>
    </row>
    <row r="26" spans="1:5" ht="33" x14ac:dyDescent="0.25">
      <c r="A26" s="1156"/>
      <c r="B26" s="1157"/>
      <c r="C26" s="813" t="s">
        <v>3431</v>
      </c>
      <c r="D26" s="814" t="s">
        <v>3288</v>
      </c>
      <c r="E26" s="1160"/>
    </row>
    <row r="27" spans="1:5" ht="16.5" x14ac:dyDescent="0.25">
      <c r="A27" s="1156" t="s">
        <v>3289</v>
      </c>
      <c r="B27" s="1157" t="s">
        <v>1841</v>
      </c>
      <c r="C27" s="813" t="s">
        <v>3448</v>
      </c>
      <c r="D27" s="813" t="s">
        <v>3448</v>
      </c>
      <c r="E27" s="1158" t="s">
        <v>3147</v>
      </c>
    </row>
    <row r="28" spans="1:5" ht="16.5" x14ac:dyDescent="0.25">
      <c r="A28" s="1156"/>
      <c r="B28" s="1157"/>
      <c r="C28" s="813" t="s">
        <v>3449</v>
      </c>
      <c r="D28" s="813" t="s">
        <v>3449</v>
      </c>
      <c r="E28" s="1159"/>
    </row>
    <row r="29" spans="1:5" ht="33" x14ac:dyDescent="0.25">
      <c r="A29" s="1156"/>
      <c r="B29" s="1157"/>
      <c r="C29" s="813" t="s">
        <v>3431</v>
      </c>
      <c r="D29" s="814" t="s">
        <v>3288</v>
      </c>
      <c r="E29" s="1160"/>
    </row>
    <row r="30" spans="1:5" ht="409.5" x14ac:dyDescent="0.25">
      <c r="A30" s="1156" t="s">
        <v>3294</v>
      </c>
      <c r="B30" s="1157" t="s">
        <v>1881</v>
      </c>
      <c r="C30" s="819" t="s">
        <v>3450</v>
      </c>
      <c r="D30" s="819" t="s">
        <v>3451</v>
      </c>
      <c r="E30" s="820" t="s">
        <v>3452</v>
      </c>
    </row>
    <row r="31" spans="1:5" ht="16.5" x14ac:dyDescent="0.25">
      <c r="A31" s="1156"/>
      <c r="B31" s="1157"/>
      <c r="C31" s="819" t="s">
        <v>3453</v>
      </c>
      <c r="D31" s="819" t="s">
        <v>3453</v>
      </c>
      <c r="E31" s="1158" t="s">
        <v>3147</v>
      </c>
    </row>
    <row r="32" spans="1:5" ht="33" x14ac:dyDescent="0.25">
      <c r="A32" s="1156"/>
      <c r="B32" s="1157"/>
      <c r="C32" s="813" t="s">
        <v>3431</v>
      </c>
      <c r="D32" s="814" t="s">
        <v>3288</v>
      </c>
      <c r="E32" s="1159"/>
    </row>
    <row r="33" spans="1:5" ht="16.5" x14ac:dyDescent="0.25">
      <c r="A33" s="1156" t="s">
        <v>3298</v>
      </c>
      <c r="B33" s="1157" t="s">
        <v>1923</v>
      </c>
      <c r="C33" s="813" t="s">
        <v>3454</v>
      </c>
      <c r="D33" s="813" t="s">
        <v>3454</v>
      </c>
      <c r="E33" s="1158" t="s">
        <v>3147</v>
      </c>
    </row>
    <row r="34" spans="1:5" ht="16.5" x14ac:dyDescent="0.25">
      <c r="A34" s="1156"/>
      <c r="B34" s="1157"/>
      <c r="C34" s="813" t="s">
        <v>3455</v>
      </c>
      <c r="D34" s="813" t="s">
        <v>3455</v>
      </c>
      <c r="E34" s="1159"/>
    </row>
    <row r="35" spans="1:5" ht="33" x14ac:dyDescent="0.25">
      <c r="A35" s="1156"/>
      <c r="B35" s="1157"/>
      <c r="C35" s="813" t="s">
        <v>3431</v>
      </c>
      <c r="D35" s="814" t="s">
        <v>3288</v>
      </c>
      <c r="E35" s="1160"/>
    </row>
    <row r="36" spans="1:5" ht="16.5" x14ac:dyDescent="0.25">
      <c r="A36" s="1156" t="s">
        <v>3302</v>
      </c>
      <c r="B36" s="1157" t="s">
        <v>1954</v>
      </c>
      <c r="C36" s="813" t="s">
        <v>3456</v>
      </c>
      <c r="D36" s="813" t="s">
        <v>3456</v>
      </c>
      <c r="E36" s="1158" t="s">
        <v>3147</v>
      </c>
    </row>
    <row r="37" spans="1:5" ht="16.5" x14ac:dyDescent="0.25">
      <c r="A37" s="1156"/>
      <c r="B37" s="1157"/>
      <c r="C37" s="813" t="s">
        <v>3457</v>
      </c>
      <c r="D37" s="813" t="s">
        <v>3457</v>
      </c>
      <c r="E37" s="1159"/>
    </row>
    <row r="38" spans="1:5" ht="33" x14ac:dyDescent="0.25">
      <c r="A38" s="1156"/>
      <c r="B38" s="1157"/>
      <c r="C38" s="813" t="s">
        <v>3431</v>
      </c>
      <c r="D38" s="814" t="s">
        <v>3288</v>
      </c>
      <c r="E38" s="1160"/>
    </row>
    <row r="39" spans="1:5" ht="16.5" x14ac:dyDescent="0.25">
      <c r="A39" s="1156" t="s">
        <v>3308</v>
      </c>
      <c r="B39" s="1157" t="s">
        <v>2019</v>
      </c>
      <c r="C39" s="813" t="s">
        <v>3458</v>
      </c>
      <c r="D39" s="813" t="s">
        <v>3458</v>
      </c>
      <c r="E39" s="1158" t="s">
        <v>3147</v>
      </c>
    </row>
    <row r="40" spans="1:5" ht="16.5" x14ac:dyDescent="0.25">
      <c r="A40" s="1156"/>
      <c r="B40" s="1157"/>
      <c r="C40" s="813" t="s">
        <v>3459</v>
      </c>
      <c r="D40" s="813" t="s">
        <v>3459</v>
      </c>
      <c r="E40" s="1159"/>
    </row>
    <row r="41" spans="1:5" ht="33" x14ac:dyDescent="0.25">
      <c r="A41" s="1156"/>
      <c r="B41" s="1157"/>
      <c r="C41" s="813" t="s">
        <v>3431</v>
      </c>
      <c r="D41" s="814" t="s">
        <v>3288</v>
      </c>
      <c r="E41" s="1160"/>
    </row>
    <row r="42" spans="1:5" ht="16.5" x14ac:dyDescent="0.25">
      <c r="A42" s="816"/>
      <c r="B42" s="1162" t="s">
        <v>3391</v>
      </c>
      <c r="C42" s="1162"/>
      <c r="D42" s="817"/>
      <c r="E42" s="818"/>
    </row>
    <row r="43" spans="1:5" ht="115.5" x14ac:dyDescent="0.25">
      <c r="A43" s="811" t="s">
        <v>3445</v>
      </c>
      <c r="B43" s="812" t="s">
        <v>3428</v>
      </c>
      <c r="C43" s="798" t="s">
        <v>3348</v>
      </c>
      <c r="D43" s="798" t="s">
        <v>3281</v>
      </c>
      <c r="E43" s="798" t="s">
        <v>3</v>
      </c>
    </row>
    <row r="44" spans="1:5" ht="33" x14ac:dyDescent="0.25">
      <c r="A44" s="1163">
        <v>1</v>
      </c>
      <c r="B44" s="1166" t="s">
        <v>734</v>
      </c>
      <c r="C44" s="813" t="s">
        <v>3446</v>
      </c>
      <c r="D44" s="813" t="s">
        <v>3446</v>
      </c>
      <c r="E44" s="1158" t="s">
        <v>3147</v>
      </c>
    </row>
    <row r="45" spans="1:5" ht="33" x14ac:dyDescent="0.25">
      <c r="A45" s="1164"/>
      <c r="B45" s="1167"/>
      <c r="C45" s="813" t="s">
        <v>3447</v>
      </c>
      <c r="D45" s="813" t="s">
        <v>3447</v>
      </c>
      <c r="E45" s="1159"/>
    </row>
    <row r="46" spans="1:5" ht="33" x14ac:dyDescent="0.25">
      <c r="A46" s="1165"/>
      <c r="B46" s="1168"/>
      <c r="C46" s="813" t="s">
        <v>3431</v>
      </c>
      <c r="D46" s="814" t="s">
        <v>3288</v>
      </c>
      <c r="E46" s="1160"/>
    </row>
    <row r="47" spans="1:5" ht="16.5" x14ac:dyDescent="0.25">
      <c r="A47" s="1163" t="s">
        <v>3289</v>
      </c>
      <c r="B47" s="1166" t="s">
        <v>1841</v>
      </c>
      <c r="C47" s="813" t="s">
        <v>3460</v>
      </c>
      <c r="D47" s="813" t="s">
        <v>3460</v>
      </c>
      <c r="E47" s="1158" t="s">
        <v>3147</v>
      </c>
    </row>
    <row r="48" spans="1:5" ht="16.5" x14ac:dyDescent="0.25">
      <c r="A48" s="1164"/>
      <c r="B48" s="1167"/>
      <c r="C48" s="813" t="s">
        <v>3461</v>
      </c>
      <c r="D48" s="813" t="s">
        <v>3461</v>
      </c>
      <c r="E48" s="1159"/>
    </row>
    <row r="49" spans="1:5" ht="33" x14ac:dyDescent="0.25">
      <c r="A49" s="1165"/>
      <c r="B49" s="1168"/>
      <c r="C49" s="813" t="s">
        <v>3431</v>
      </c>
      <c r="D49" s="814" t="s">
        <v>3288</v>
      </c>
      <c r="E49" s="1160"/>
    </row>
    <row r="50" spans="1:5" ht="409.5" x14ac:dyDescent="0.25">
      <c r="A50" s="1163" t="s">
        <v>3294</v>
      </c>
      <c r="B50" s="1166" t="s">
        <v>1881</v>
      </c>
      <c r="C50" s="819" t="s">
        <v>3450</v>
      </c>
      <c r="D50" s="819" t="s">
        <v>3451</v>
      </c>
      <c r="E50" s="819" t="s">
        <v>3452</v>
      </c>
    </row>
    <row r="51" spans="1:5" ht="16.5" x14ac:dyDescent="0.25">
      <c r="A51" s="1164"/>
      <c r="B51" s="1167"/>
      <c r="C51" s="819" t="s">
        <v>3453</v>
      </c>
      <c r="D51" s="819" t="s">
        <v>3453</v>
      </c>
      <c r="E51" s="1156" t="s">
        <v>3147</v>
      </c>
    </row>
    <row r="52" spans="1:5" ht="33" x14ac:dyDescent="0.25">
      <c r="A52" s="1165"/>
      <c r="B52" s="1168"/>
      <c r="C52" s="813" t="s">
        <v>3431</v>
      </c>
      <c r="D52" s="814" t="s">
        <v>3288</v>
      </c>
      <c r="E52" s="1156"/>
    </row>
    <row r="53" spans="1:5" ht="16.5" x14ac:dyDescent="0.25">
      <c r="A53" s="1163" t="s">
        <v>3298</v>
      </c>
      <c r="B53" s="1166" t="s">
        <v>1923</v>
      </c>
      <c r="C53" s="813" t="s">
        <v>3454</v>
      </c>
      <c r="D53" s="813" t="s">
        <v>3454</v>
      </c>
      <c r="E53" s="1158" t="s">
        <v>3147</v>
      </c>
    </row>
    <row r="54" spans="1:5" ht="16.5" x14ac:dyDescent="0.25">
      <c r="A54" s="1164"/>
      <c r="B54" s="1167"/>
      <c r="C54" s="813" t="s">
        <v>3455</v>
      </c>
      <c r="D54" s="813" t="s">
        <v>3455</v>
      </c>
      <c r="E54" s="1159"/>
    </row>
    <row r="55" spans="1:5" ht="33" x14ac:dyDescent="0.25">
      <c r="A55" s="1165"/>
      <c r="B55" s="1168"/>
      <c r="C55" s="813" t="s">
        <v>3431</v>
      </c>
      <c r="D55" s="814" t="s">
        <v>3288</v>
      </c>
      <c r="E55" s="1160"/>
    </row>
    <row r="56" spans="1:5" ht="16.5" x14ac:dyDescent="0.25">
      <c r="A56" s="1156" t="s">
        <v>3302</v>
      </c>
      <c r="B56" s="1166" t="s">
        <v>1954</v>
      </c>
      <c r="C56" s="813" t="s">
        <v>3456</v>
      </c>
      <c r="D56" s="813" t="s">
        <v>3456</v>
      </c>
      <c r="E56" s="1158" t="s">
        <v>3147</v>
      </c>
    </row>
    <row r="57" spans="1:5" ht="16.5" x14ac:dyDescent="0.25">
      <c r="A57" s="1156"/>
      <c r="B57" s="1167"/>
      <c r="C57" s="813" t="s">
        <v>3457</v>
      </c>
      <c r="D57" s="813" t="s">
        <v>3457</v>
      </c>
      <c r="E57" s="1159"/>
    </row>
    <row r="58" spans="1:5" ht="33" x14ac:dyDescent="0.25">
      <c r="A58" s="1156"/>
      <c r="B58" s="1168"/>
      <c r="C58" s="813" t="s">
        <v>3431</v>
      </c>
      <c r="D58" s="814" t="s">
        <v>3288</v>
      </c>
      <c r="E58" s="1160"/>
    </row>
    <row r="59" spans="1:5" ht="16.5" x14ac:dyDescent="0.25">
      <c r="A59" s="1156" t="s">
        <v>3308</v>
      </c>
      <c r="B59" s="1166" t="s">
        <v>2019</v>
      </c>
      <c r="C59" s="813" t="s">
        <v>3462</v>
      </c>
      <c r="D59" s="813" t="s">
        <v>3462</v>
      </c>
      <c r="E59" s="1158" t="s">
        <v>3147</v>
      </c>
    </row>
    <row r="60" spans="1:5" ht="16.5" x14ac:dyDescent="0.25">
      <c r="A60" s="1156"/>
      <c r="B60" s="1167"/>
      <c r="C60" s="813" t="s">
        <v>3463</v>
      </c>
      <c r="D60" s="813" t="s">
        <v>3463</v>
      </c>
      <c r="E60" s="1159"/>
    </row>
    <row r="61" spans="1:5" ht="33" x14ac:dyDescent="0.25">
      <c r="A61" s="1156"/>
      <c r="B61" s="1168"/>
      <c r="C61" s="813" t="s">
        <v>3431</v>
      </c>
      <c r="D61" s="814" t="s">
        <v>3288</v>
      </c>
      <c r="E61" s="1160"/>
    </row>
    <row r="62" spans="1:5" ht="16.5" x14ac:dyDescent="0.25">
      <c r="A62" s="821"/>
      <c r="B62" s="1169" t="s">
        <v>3410</v>
      </c>
      <c r="C62" s="1170"/>
      <c r="D62" s="822"/>
      <c r="E62" s="823"/>
    </row>
    <row r="63" spans="1:5" ht="115.5" x14ac:dyDescent="0.25">
      <c r="A63" s="811" t="s">
        <v>3445</v>
      </c>
      <c r="B63" s="812" t="s">
        <v>3428</v>
      </c>
      <c r="C63" s="798" t="s">
        <v>3348</v>
      </c>
      <c r="D63" s="798" t="s">
        <v>3281</v>
      </c>
      <c r="E63" s="798" t="s">
        <v>3</v>
      </c>
    </row>
    <row r="64" spans="1:5" ht="33" x14ac:dyDescent="0.25">
      <c r="A64" s="1156">
        <v>1</v>
      </c>
      <c r="B64" s="1157" t="s">
        <v>734</v>
      </c>
      <c r="C64" s="813" t="s">
        <v>3446</v>
      </c>
      <c r="D64" s="813" t="s">
        <v>3446</v>
      </c>
      <c r="E64" s="1158" t="s">
        <v>3147</v>
      </c>
    </row>
    <row r="65" spans="1:5" ht="33" x14ac:dyDescent="0.25">
      <c r="A65" s="1156"/>
      <c r="B65" s="1157"/>
      <c r="C65" s="813" t="s">
        <v>3447</v>
      </c>
      <c r="D65" s="813" t="s">
        <v>3447</v>
      </c>
      <c r="E65" s="1159"/>
    </row>
    <row r="66" spans="1:5" ht="33" x14ac:dyDescent="0.25">
      <c r="A66" s="1156"/>
      <c r="B66" s="1157"/>
      <c r="C66" s="813" t="s">
        <v>3431</v>
      </c>
      <c r="D66" s="814" t="s">
        <v>3288</v>
      </c>
      <c r="E66" s="1160"/>
    </row>
    <row r="67" spans="1:5" ht="16.5" x14ac:dyDescent="0.25">
      <c r="A67" s="1156" t="s">
        <v>3289</v>
      </c>
      <c r="B67" s="1157" t="s">
        <v>1841</v>
      </c>
      <c r="C67" s="813" t="s">
        <v>3464</v>
      </c>
      <c r="D67" s="813" t="s">
        <v>3464</v>
      </c>
      <c r="E67" s="1158" t="s">
        <v>3147</v>
      </c>
    </row>
    <row r="68" spans="1:5" ht="16.5" x14ac:dyDescent="0.25">
      <c r="A68" s="1156"/>
      <c r="B68" s="1157"/>
      <c r="C68" s="813" t="s">
        <v>3465</v>
      </c>
      <c r="D68" s="813" t="s">
        <v>3465</v>
      </c>
      <c r="E68" s="1159"/>
    </row>
    <row r="69" spans="1:5" ht="33" x14ac:dyDescent="0.25">
      <c r="A69" s="1156"/>
      <c r="B69" s="1157"/>
      <c r="C69" s="813" t="s">
        <v>3431</v>
      </c>
      <c r="D69" s="814" t="s">
        <v>3288</v>
      </c>
      <c r="E69" s="1160"/>
    </row>
    <row r="70" spans="1:5" ht="409.5" x14ac:dyDescent="0.25">
      <c r="A70" s="1156" t="s">
        <v>3294</v>
      </c>
      <c r="B70" s="1157" t="s">
        <v>1881</v>
      </c>
      <c r="C70" s="819" t="s">
        <v>3450</v>
      </c>
      <c r="D70" s="819" t="s">
        <v>3451</v>
      </c>
      <c r="E70" s="819" t="s">
        <v>3452</v>
      </c>
    </row>
    <row r="71" spans="1:5" ht="23.25" customHeight="1" x14ac:dyDescent="0.25">
      <c r="A71" s="1156"/>
      <c r="B71" s="1157"/>
      <c r="C71" s="819" t="s">
        <v>3453</v>
      </c>
      <c r="D71" s="824" t="s">
        <v>3453</v>
      </c>
      <c r="E71" s="1156" t="s">
        <v>3147</v>
      </c>
    </row>
    <row r="72" spans="1:5" ht="33" x14ac:dyDescent="0.25">
      <c r="A72" s="1156"/>
      <c r="B72" s="1157"/>
      <c r="C72" s="813" t="s">
        <v>3431</v>
      </c>
      <c r="D72" s="814" t="s">
        <v>3288</v>
      </c>
      <c r="E72" s="1156"/>
    </row>
    <row r="73" spans="1:5" ht="16.5" x14ac:dyDescent="0.25">
      <c r="A73" s="1156" t="s">
        <v>3298</v>
      </c>
      <c r="B73" s="1157" t="s">
        <v>1923</v>
      </c>
      <c r="C73" s="813" t="s">
        <v>3454</v>
      </c>
      <c r="D73" s="813" t="s">
        <v>3454</v>
      </c>
      <c r="E73" s="1158" t="s">
        <v>3147</v>
      </c>
    </row>
    <row r="74" spans="1:5" ht="16.5" x14ac:dyDescent="0.25">
      <c r="A74" s="1156"/>
      <c r="B74" s="1157"/>
      <c r="C74" s="813" t="s">
        <v>3455</v>
      </c>
      <c r="D74" s="813" t="s">
        <v>3455</v>
      </c>
      <c r="E74" s="1159"/>
    </row>
    <row r="75" spans="1:5" ht="33" x14ac:dyDescent="0.25">
      <c r="A75" s="1156"/>
      <c r="B75" s="1157"/>
      <c r="C75" s="813" t="s">
        <v>3431</v>
      </c>
      <c r="D75" s="814" t="s">
        <v>3288</v>
      </c>
      <c r="E75" s="1160"/>
    </row>
    <row r="76" spans="1:5" ht="20.25" customHeight="1" x14ac:dyDescent="0.25">
      <c r="A76" s="1156" t="s">
        <v>3302</v>
      </c>
      <c r="B76" s="1157" t="s">
        <v>1954</v>
      </c>
      <c r="C76" s="813" t="s">
        <v>3456</v>
      </c>
      <c r="D76" s="813" t="s">
        <v>3456</v>
      </c>
      <c r="E76" s="1158" t="s">
        <v>3147</v>
      </c>
    </row>
    <row r="77" spans="1:5" ht="16.5" x14ac:dyDescent="0.25">
      <c r="A77" s="1156"/>
      <c r="B77" s="1157"/>
      <c r="C77" s="813" t="s">
        <v>3457</v>
      </c>
      <c r="D77" s="813" t="s">
        <v>3457</v>
      </c>
      <c r="E77" s="1159"/>
    </row>
    <row r="78" spans="1:5" ht="33" x14ac:dyDescent="0.25">
      <c r="A78" s="1156"/>
      <c r="B78" s="1157"/>
      <c r="C78" s="813" t="s">
        <v>3431</v>
      </c>
      <c r="D78" s="814" t="s">
        <v>3288</v>
      </c>
      <c r="E78" s="1160"/>
    </row>
    <row r="79" spans="1:5" ht="16.5" x14ac:dyDescent="0.25">
      <c r="A79" s="1156" t="s">
        <v>3308</v>
      </c>
      <c r="B79" s="1157" t="s">
        <v>2019</v>
      </c>
      <c r="C79" s="813" t="s">
        <v>3442</v>
      </c>
      <c r="D79" s="813" t="s">
        <v>3442</v>
      </c>
      <c r="E79" s="1158" t="s">
        <v>3147</v>
      </c>
    </row>
    <row r="80" spans="1:5" ht="16.5" x14ac:dyDescent="0.25">
      <c r="A80" s="1156"/>
      <c r="B80" s="1157"/>
      <c r="C80" s="813" t="s">
        <v>3459</v>
      </c>
      <c r="D80" s="814" t="s">
        <v>3466</v>
      </c>
      <c r="E80" s="1159"/>
    </row>
    <row r="81" spans="1:5" ht="33" x14ac:dyDescent="0.25">
      <c r="A81" s="1156"/>
      <c r="B81" s="1157"/>
      <c r="C81" s="813" t="s">
        <v>3431</v>
      </c>
      <c r="D81" s="814" t="s">
        <v>3288</v>
      </c>
      <c r="E81" s="1160"/>
    </row>
    <row r="82" spans="1:5" ht="16.5" x14ac:dyDescent="0.25">
      <c r="A82" s="825"/>
      <c r="B82" s="1171" t="s">
        <v>3350</v>
      </c>
      <c r="C82" s="1171"/>
      <c r="D82" s="825"/>
      <c r="E82" s="825"/>
    </row>
    <row r="83" spans="1:5" ht="16.5" x14ac:dyDescent="0.25">
      <c r="A83" s="1147" t="s">
        <v>3426</v>
      </c>
      <c r="B83" s="1148"/>
      <c r="C83" s="1148"/>
      <c r="D83" s="1148"/>
      <c r="E83" s="1149"/>
    </row>
  </sheetData>
  <mergeCells count="79">
    <mergeCell ref="B82:C82"/>
    <mergeCell ref="A83:E83"/>
    <mergeCell ref="A76:A78"/>
    <mergeCell ref="B76:B78"/>
    <mergeCell ref="E76:E78"/>
    <mergeCell ref="A79:A81"/>
    <mergeCell ref="B79:B81"/>
    <mergeCell ref="E79:E81"/>
    <mergeCell ref="A70:A72"/>
    <mergeCell ref="B70:B72"/>
    <mergeCell ref="E71:E72"/>
    <mergeCell ref="A73:A75"/>
    <mergeCell ref="B73:B75"/>
    <mergeCell ref="E73:E75"/>
    <mergeCell ref="B62:C62"/>
    <mergeCell ref="A64:A66"/>
    <mergeCell ref="B64:B66"/>
    <mergeCell ref="E64:E66"/>
    <mergeCell ref="A67:A69"/>
    <mergeCell ref="B67:B69"/>
    <mergeCell ref="E67:E69"/>
    <mergeCell ref="A56:A58"/>
    <mergeCell ref="B56:B58"/>
    <mergeCell ref="E56:E58"/>
    <mergeCell ref="A59:A61"/>
    <mergeCell ref="B59:B61"/>
    <mergeCell ref="E59:E61"/>
    <mergeCell ref="A50:A52"/>
    <mergeCell ref="B50:B52"/>
    <mergeCell ref="E51:E52"/>
    <mergeCell ref="A53:A55"/>
    <mergeCell ref="B53:B55"/>
    <mergeCell ref="E53:E55"/>
    <mergeCell ref="B42:C42"/>
    <mergeCell ref="A44:A46"/>
    <mergeCell ref="B44:B46"/>
    <mergeCell ref="E44:E46"/>
    <mergeCell ref="A47:A49"/>
    <mergeCell ref="B47:B49"/>
    <mergeCell ref="E47:E49"/>
    <mergeCell ref="A36:A38"/>
    <mergeCell ref="B36:B38"/>
    <mergeCell ref="E36:E38"/>
    <mergeCell ref="A39:A41"/>
    <mergeCell ref="B39:B41"/>
    <mergeCell ref="E39:E41"/>
    <mergeCell ref="A30:A32"/>
    <mergeCell ref="B30:B32"/>
    <mergeCell ref="E31:E32"/>
    <mergeCell ref="A33:A35"/>
    <mergeCell ref="B33:B35"/>
    <mergeCell ref="E33:E35"/>
    <mergeCell ref="B22:C22"/>
    <mergeCell ref="A24:A26"/>
    <mergeCell ref="B24:B26"/>
    <mergeCell ref="E24:E26"/>
    <mergeCell ref="A27:A29"/>
    <mergeCell ref="B27:B29"/>
    <mergeCell ref="E27:E29"/>
    <mergeCell ref="A16:A18"/>
    <mergeCell ref="B16:B18"/>
    <mergeCell ref="E16:E18"/>
    <mergeCell ref="A19:A21"/>
    <mergeCell ref="B19:B21"/>
    <mergeCell ref="E19:E21"/>
    <mergeCell ref="A10:A12"/>
    <mergeCell ref="B10:B12"/>
    <mergeCell ref="E10:E12"/>
    <mergeCell ref="A13:A15"/>
    <mergeCell ref="B13:B15"/>
    <mergeCell ref="E13:E15"/>
    <mergeCell ref="A7:A9"/>
    <mergeCell ref="B7:B9"/>
    <mergeCell ref="E7:E9"/>
    <mergeCell ref="A1:E1"/>
    <mergeCell ref="B2:D2"/>
    <mergeCell ref="A4:A6"/>
    <mergeCell ref="B4:B6"/>
    <mergeCell ref="E4:E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workbookViewId="0">
      <selection activeCell="G4" sqref="G4"/>
    </sheetView>
  </sheetViews>
  <sheetFormatPr defaultColWidth="9.140625" defaultRowHeight="15" x14ac:dyDescent="0.25"/>
  <cols>
    <col min="1" max="1" width="9.140625" style="776"/>
    <col min="2" max="2" width="28.42578125" style="776" customWidth="1"/>
    <col min="3" max="4" width="38.140625" style="776" customWidth="1"/>
    <col min="5" max="5" width="0.140625" style="776" customWidth="1"/>
    <col min="6" max="16384" width="9.140625" style="776"/>
  </cols>
  <sheetData>
    <row r="1" spans="1:5" ht="16.5" x14ac:dyDescent="0.25">
      <c r="A1" s="1150" t="s">
        <v>3467</v>
      </c>
      <c r="B1" s="1150"/>
      <c r="C1" s="1150"/>
      <c r="D1" s="1150"/>
      <c r="E1" s="1150"/>
    </row>
    <row r="2" spans="1:5" ht="19.5" x14ac:dyDescent="0.25">
      <c r="A2" s="826"/>
      <c r="B2" s="1151" t="s">
        <v>3278</v>
      </c>
      <c r="C2" s="1151"/>
      <c r="D2" s="826"/>
      <c r="E2" s="826"/>
    </row>
    <row r="3" spans="1:5" ht="115.5" x14ac:dyDescent="0.25">
      <c r="A3" s="812" t="s">
        <v>0</v>
      </c>
      <c r="B3" s="812" t="s">
        <v>3428</v>
      </c>
      <c r="C3" s="827" t="s">
        <v>3348</v>
      </c>
      <c r="D3" s="798" t="s">
        <v>3281</v>
      </c>
      <c r="E3" s="798" t="s">
        <v>3</v>
      </c>
    </row>
    <row r="4" spans="1:5" ht="16.5" x14ac:dyDescent="0.25">
      <c r="A4" s="1173">
        <v>1</v>
      </c>
      <c r="B4" s="1176" t="s">
        <v>3468</v>
      </c>
      <c r="C4" s="828" t="s">
        <v>3469</v>
      </c>
      <c r="D4" s="828" t="s">
        <v>3470</v>
      </c>
      <c r="E4" s="1178" t="s">
        <v>3147</v>
      </c>
    </row>
    <row r="5" spans="1:5" ht="16.5" x14ac:dyDescent="0.25">
      <c r="A5" s="1173"/>
      <c r="B5" s="1176"/>
      <c r="C5" s="828" t="s">
        <v>3471</v>
      </c>
      <c r="D5" s="828" t="s">
        <v>3471</v>
      </c>
      <c r="E5" s="1178"/>
    </row>
    <row r="6" spans="1:5" ht="16.5" x14ac:dyDescent="0.25">
      <c r="A6" s="1174"/>
      <c r="B6" s="1177"/>
      <c r="C6" s="828" t="s">
        <v>3472</v>
      </c>
      <c r="D6" s="828" t="s">
        <v>3472</v>
      </c>
      <c r="E6" s="1179"/>
    </row>
    <row r="7" spans="1:5" ht="16.5" x14ac:dyDescent="0.25">
      <c r="A7" s="1172">
        <v>2</v>
      </c>
      <c r="B7" s="1175" t="s">
        <v>3473</v>
      </c>
      <c r="C7" s="829" t="s">
        <v>3474</v>
      </c>
      <c r="D7" s="829" t="s">
        <v>3474</v>
      </c>
      <c r="E7" s="1178" t="s">
        <v>3147</v>
      </c>
    </row>
    <row r="8" spans="1:5" ht="16.5" x14ac:dyDescent="0.25">
      <c r="A8" s="1173">
        <v>3</v>
      </c>
      <c r="B8" s="1176" t="s">
        <v>3475</v>
      </c>
      <c r="C8" s="829" t="s">
        <v>3476</v>
      </c>
      <c r="D8" s="829" t="s">
        <v>3476</v>
      </c>
      <c r="E8" s="1178"/>
    </row>
    <row r="9" spans="1:5" ht="16.5" x14ac:dyDescent="0.25">
      <c r="A9" s="1174">
        <v>4</v>
      </c>
      <c r="B9" s="1177" t="s">
        <v>3477</v>
      </c>
      <c r="C9" s="829" t="s">
        <v>3478</v>
      </c>
      <c r="D9" s="828" t="s">
        <v>3472</v>
      </c>
      <c r="E9" s="1179"/>
    </row>
    <row r="10" spans="1:5" ht="16.5" x14ac:dyDescent="0.25">
      <c r="A10" s="1172">
        <v>3</v>
      </c>
      <c r="B10" s="1175" t="s">
        <v>3475</v>
      </c>
      <c r="C10" s="829" t="s">
        <v>3479</v>
      </c>
      <c r="D10" s="829" t="s">
        <v>3479</v>
      </c>
      <c r="E10" s="1180" t="s">
        <v>3147</v>
      </c>
    </row>
    <row r="11" spans="1:5" ht="16.5" x14ac:dyDescent="0.25">
      <c r="A11" s="1173">
        <v>6</v>
      </c>
      <c r="B11" s="1176" t="s">
        <v>3480</v>
      </c>
      <c r="C11" s="829" t="s">
        <v>3481</v>
      </c>
      <c r="D11" s="829" t="s">
        <v>3482</v>
      </c>
      <c r="E11" s="1178"/>
    </row>
    <row r="12" spans="1:5" ht="16.5" x14ac:dyDescent="0.25">
      <c r="A12" s="1174">
        <v>7</v>
      </c>
      <c r="B12" s="1177" t="s">
        <v>3483</v>
      </c>
      <c r="C12" s="829" t="s">
        <v>3484</v>
      </c>
      <c r="D12" s="829" t="s">
        <v>3472</v>
      </c>
      <c r="E12" s="1179"/>
    </row>
    <row r="13" spans="1:5" ht="16.5" x14ac:dyDescent="0.25">
      <c r="A13" s="1172">
        <v>4</v>
      </c>
      <c r="B13" s="1175" t="s">
        <v>3477</v>
      </c>
      <c r="C13" s="829" t="s">
        <v>3485</v>
      </c>
      <c r="D13" s="829" t="s">
        <v>3485</v>
      </c>
      <c r="E13" s="1180" t="s">
        <v>3147</v>
      </c>
    </row>
    <row r="14" spans="1:5" ht="16.5" x14ac:dyDescent="0.25">
      <c r="A14" s="1173"/>
      <c r="B14" s="1176"/>
      <c r="C14" s="829" t="s">
        <v>3486</v>
      </c>
      <c r="D14" s="829" t="s">
        <v>3486</v>
      </c>
      <c r="E14" s="1178"/>
    </row>
    <row r="15" spans="1:5" ht="16.5" x14ac:dyDescent="0.25">
      <c r="A15" s="1174"/>
      <c r="B15" s="1177"/>
      <c r="C15" s="829" t="s">
        <v>3484</v>
      </c>
      <c r="D15" s="829" t="s">
        <v>3472</v>
      </c>
      <c r="E15" s="1179"/>
    </row>
    <row r="16" spans="1:5" ht="16.5" x14ac:dyDescent="0.25">
      <c r="A16" s="1172">
        <v>5</v>
      </c>
      <c r="B16" s="1175" t="s">
        <v>3487</v>
      </c>
      <c r="C16" s="829" t="s">
        <v>3488</v>
      </c>
      <c r="D16" s="829" t="s">
        <v>3488</v>
      </c>
      <c r="E16" s="1180" t="s">
        <v>3147</v>
      </c>
    </row>
    <row r="17" spans="1:5" ht="16.5" x14ac:dyDescent="0.25">
      <c r="A17" s="1173"/>
      <c r="B17" s="1176"/>
      <c r="C17" s="829" t="s">
        <v>3489</v>
      </c>
      <c r="D17" s="829" t="s">
        <v>3489</v>
      </c>
      <c r="E17" s="1178"/>
    </row>
    <row r="18" spans="1:5" ht="16.5" x14ac:dyDescent="0.25">
      <c r="A18" s="1174"/>
      <c r="B18" s="1177"/>
      <c r="C18" s="829" t="s">
        <v>3490</v>
      </c>
      <c r="D18" s="829" t="s">
        <v>3472</v>
      </c>
      <c r="E18" s="1179"/>
    </row>
    <row r="19" spans="1:5" ht="16.5" x14ac:dyDescent="0.25">
      <c r="A19" s="1172">
        <v>6</v>
      </c>
      <c r="B19" s="1175" t="s">
        <v>3480</v>
      </c>
      <c r="C19" s="829" t="s">
        <v>3485</v>
      </c>
      <c r="D19" s="829" t="s">
        <v>3485</v>
      </c>
      <c r="E19" s="1180" t="s">
        <v>3147</v>
      </c>
    </row>
    <row r="20" spans="1:5" ht="16.5" x14ac:dyDescent="0.25">
      <c r="A20" s="1173"/>
      <c r="B20" s="1176"/>
      <c r="C20" s="829" t="s">
        <v>3491</v>
      </c>
      <c r="D20" s="829" t="s">
        <v>3491</v>
      </c>
      <c r="E20" s="1178"/>
    </row>
    <row r="21" spans="1:5" ht="16.5" x14ac:dyDescent="0.25">
      <c r="A21" s="1174"/>
      <c r="B21" s="1177"/>
      <c r="C21" s="829" t="s">
        <v>3472</v>
      </c>
      <c r="D21" s="829" t="s">
        <v>3472</v>
      </c>
      <c r="E21" s="1179"/>
    </row>
    <row r="22" spans="1:5" ht="16.5" x14ac:dyDescent="0.25">
      <c r="A22" s="1172">
        <v>7</v>
      </c>
      <c r="B22" s="1175" t="s">
        <v>3483</v>
      </c>
      <c r="C22" s="829" t="s">
        <v>3492</v>
      </c>
      <c r="D22" s="829" t="s">
        <v>3493</v>
      </c>
      <c r="E22" s="1180" t="s">
        <v>3147</v>
      </c>
    </row>
    <row r="23" spans="1:5" ht="16.5" x14ac:dyDescent="0.25">
      <c r="A23" s="1173"/>
      <c r="B23" s="1176"/>
      <c r="C23" s="829" t="s">
        <v>3486</v>
      </c>
      <c r="D23" s="829" t="s">
        <v>3494</v>
      </c>
      <c r="E23" s="1178"/>
    </row>
    <row r="24" spans="1:5" ht="16.5" x14ac:dyDescent="0.25">
      <c r="A24" s="1174"/>
      <c r="B24" s="1177"/>
      <c r="C24" s="829" t="s">
        <v>3484</v>
      </c>
      <c r="D24" s="829" t="s">
        <v>3472</v>
      </c>
      <c r="E24" s="1179"/>
    </row>
    <row r="25" spans="1:5" ht="17.25" x14ac:dyDescent="0.3">
      <c r="A25" s="830"/>
      <c r="B25" s="1181" t="s">
        <v>3444</v>
      </c>
      <c r="C25" s="1181"/>
      <c r="D25" s="830"/>
      <c r="E25" s="830"/>
    </row>
    <row r="26" spans="1:5" ht="33" x14ac:dyDescent="0.25">
      <c r="A26" s="831" t="s">
        <v>0</v>
      </c>
      <c r="B26" s="831" t="s">
        <v>3428</v>
      </c>
      <c r="C26" s="832" t="s">
        <v>3348</v>
      </c>
      <c r="D26" s="833" t="s">
        <v>3281</v>
      </c>
      <c r="E26" s="833"/>
    </row>
    <row r="27" spans="1:5" ht="33" x14ac:dyDescent="0.25">
      <c r="A27" s="1172">
        <v>1</v>
      </c>
      <c r="B27" s="1175" t="s">
        <v>3468</v>
      </c>
      <c r="C27" s="828" t="s">
        <v>3495</v>
      </c>
      <c r="D27" s="828" t="s">
        <v>3495</v>
      </c>
      <c r="E27" s="1182" t="s">
        <v>3147</v>
      </c>
    </row>
    <row r="28" spans="1:5" ht="16.5" x14ac:dyDescent="0.25">
      <c r="A28" s="1173"/>
      <c r="B28" s="1176"/>
      <c r="C28" s="828" t="s">
        <v>3496</v>
      </c>
      <c r="D28" s="828" t="s">
        <v>3496</v>
      </c>
      <c r="E28" s="1182"/>
    </row>
    <row r="29" spans="1:5" ht="16.5" x14ac:dyDescent="0.25">
      <c r="A29" s="1174"/>
      <c r="B29" s="1177"/>
      <c r="C29" s="828" t="s">
        <v>3484</v>
      </c>
      <c r="D29" s="828" t="s">
        <v>3472</v>
      </c>
      <c r="E29" s="1182"/>
    </row>
    <row r="30" spans="1:5" ht="16.5" x14ac:dyDescent="0.25">
      <c r="A30" s="1172">
        <v>2</v>
      </c>
      <c r="B30" s="1175" t="s">
        <v>3473</v>
      </c>
      <c r="C30" s="829" t="s">
        <v>3497</v>
      </c>
      <c r="D30" s="829" t="s">
        <v>3497</v>
      </c>
      <c r="E30" s="1178" t="s">
        <v>3147</v>
      </c>
    </row>
    <row r="31" spans="1:5" ht="16.5" x14ac:dyDescent="0.25">
      <c r="A31" s="1173">
        <v>3</v>
      </c>
      <c r="B31" s="1176" t="s">
        <v>3475</v>
      </c>
      <c r="C31" s="829" t="s">
        <v>3498</v>
      </c>
      <c r="D31" s="829" t="s">
        <v>3498</v>
      </c>
      <c r="E31" s="1178"/>
    </row>
    <row r="32" spans="1:5" ht="16.5" x14ac:dyDescent="0.25">
      <c r="A32" s="1174">
        <v>4</v>
      </c>
      <c r="B32" s="1177" t="s">
        <v>3477</v>
      </c>
      <c r="C32" s="829" t="s">
        <v>3478</v>
      </c>
      <c r="D32" s="829" t="s">
        <v>3472</v>
      </c>
      <c r="E32" s="1179"/>
    </row>
    <row r="33" spans="1:5" ht="16.5" x14ac:dyDescent="0.25">
      <c r="A33" s="1172">
        <v>3</v>
      </c>
      <c r="B33" s="1175" t="s">
        <v>3475</v>
      </c>
      <c r="C33" s="829" t="s">
        <v>3499</v>
      </c>
      <c r="D33" s="829" t="s">
        <v>3500</v>
      </c>
      <c r="E33" s="1180" t="s">
        <v>3147</v>
      </c>
    </row>
    <row r="34" spans="1:5" ht="16.5" x14ac:dyDescent="0.25">
      <c r="A34" s="1173">
        <v>6</v>
      </c>
      <c r="B34" s="1176" t="s">
        <v>3480</v>
      </c>
      <c r="C34" s="829" t="s">
        <v>3501</v>
      </c>
      <c r="D34" s="829" t="s">
        <v>3501</v>
      </c>
      <c r="E34" s="1178"/>
    </row>
    <row r="35" spans="1:5" ht="16.5" x14ac:dyDescent="0.25">
      <c r="A35" s="1174">
        <v>7</v>
      </c>
      <c r="B35" s="1177" t="s">
        <v>3483</v>
      </c>
      <c r="C35" s="829" t="s">
        <v>3484</v>
      </c>
      <c r="D35" s="829" t="s">
        <v>3472</v>
      </c>
      <c r="E35" s="1179"/>
    </row>
    <row r="36" spans="1:5" ht="16.5" x14ac:dyDescent="0.25">
      <c r="A36" s="1172">
        <v>4</v>
      </c>
      <c r="B36" s="1175" t="s">
        <v>3477</v>
      </c>
      <c r="C36" s="829" t="s">
        <v>3485</v>
      </c>
      <c r="D36" s="829" t="s">
        <v>3485</v>
      </c>
      <c r="E36" s="1180" t="s">
        <v>3147</v>
      </c>
    </row>
    <row r="37" spans="1:5" ht="16.5" x14ac:dyDescent="0.25">
      <c r="A37" s="1173"/>
      <c r="B37" s="1176"/>
      <c r="C37" s="829" t="s">
        <v>3502</v>
      </c>
      <c r="D37" s="829" t="s">
        <v>3502</v>
      </c>
      <c r="E37" s="1178"/>
    </row>
    <row r="38" spans="1:5" ht="33" x14ac:dyDescent="0.25">
      <c r="A38" s="1174"/>
      <c r="B38" s="1177"/>
      <c r="C38" s="829" t="s">
        <v>3503</v>
      </c>
      <c r="D38" s="829" t="s">
        <v>3504</v>
      </c>
      <c r="E38" s="1179"/>
    </row>
    <row r="39" spans="1:5" ht="33" x14ac:dyDescent="0.25">
      <c r="A39" s="1172">
        <v>5</v>
      </c>
      <c r="B39" s="1175" t="s">
        <v>3487</v>
      </c>
      <c r="C39" s="829" t="s">
        <v>3505</v>
      </c>
      <c r="D39" s="829" t="s">
        <v>3506</v>
      </c>
      <c r="E39" s="1180" t="s">
        <v>3147</v>
      </c>
    </row>
    <row r="40" spans="1:5" ht="16.5" x14ac:dyDescent="0.25">
      <c r="A40" s="1173"/>
      <c r="B40" s="1176"/>
      <c r="C40" s="829" t="s">
        <v>3489</v>
      </c>
      <c r="D40" s="829" t="s">
        <v>3489</v>
      </c>
      <c r="E40" s="1178"/>
    </row>
    <row r="41" spans="1:5" ht="16.5" x14ac:dyDescent="0.25">
      <c r="A41" s="1174"/>
      <c r="B41" s="1177"/>
      <c r="C41" s="829" t="s">
        <v>3507</v>
      </c>
      <c r="D41" s="829" t="s">
        <v>3508</v>
      </c>
      <c r="E41" s="1179"/>
    </row>
    <row r="42" spans="1:5" ht="16.5" x14ac:dyDescent="0.25">
      <c r="A42" s="1172">
        <v>6</v>
      </c>
      <c r="B42" s="1175" t="s">
        <v>3480</v>
      </c>
      <c r="C42" s="829" t="s">
        <v>3485</v>
      </c>
      <c r="D42" s="829" t="s">
        <v>3485</v>
      </c>
      <c r="E42" s="1180" t="s">
        <v>3147</v>
      </c>
    </row>
    <row r="43" spans="1:5" ht="16.5" x14ac:dyDescent="0.25">
      <c r="A43" s="1173"/>
      <c r="B43" s="1176"/>
      <c r="C43" s="829" t="s">
        <v>3491</v>
      </c>
      <c r="D43" s="829" t="s">
        <v>3491</v>
      </c>
      <c r="E43" s="1178"/>
    </row>
    <row r="44" spans="1:5" ht="16.5" x14ac:dyDescent="0.25">
      <c r="A44" s="1174"/>
      <c r="B44" s="1177"/>
      <c r="C44" s="829" t="s">
        <v>3509</v>
      </c>
      <c r="D44" s="829" t="s">
        <v>3509</v>
      </c>
      <c r="E44" s="1179"/>
    </row>
    <row r="45" spans="1:5" ht="16.5" x14ac:dyDescent="0.25">
      <c r="A45" s="1172">
        <v>7</v>
      </c>
      <c r="B45" s="1175" t="s">
        <v>3483</v>
      </c>
      <c r="C45" s="829" t="s">
        <v>3493</v>
      </c>
      <c r="D45" s="829" t="s">
        <v>3493</v>
      </c>
      <c r="E45" s="1180" t="s">
        <v>3147</v>
      </c>
    </row>
    <row r="46" spans="1:5" ht="16.5" x14ac:dyDescent="0.25">
      <c r="A46" s="1173"/>
      <c r="B46" s="1176"/>
      <c r="C46" s="829" t="s">
        <v>3494</v>
      </c>
      <c r="D46" s="829" t="s">
        <v>3494</v>
      </c>
      <c r="E46" s="1178"/>
    </row>
    <row r="47" spans="1:5" ht="16.5" x14ac:dyDescent="0.25">
      <c r="A47" s="1174"/>
      <c r="B47" s="1177"/>
      <c r="C47" s="829" t="s">
        <v>3509</v>
      </c>
      <c r="D47" s="829" t="s">
        <v>3509</v>
      </c>
      <c r="E47" s="1179"/>
    </row>
    <row r="48" spans="1:5" ht="17.25" x14ac:dyDescent="0.3">
      <c r="A48" s="830"/>
      <c r="B48" s="1181" t="s">
        <v>3391</v>
      </c>
      <c r="C48" s="1181"/>
      <c r="D48" s="1181"/>
      <c r="E48" s="830"/>
    </row>
    <row r="49" spans="1:5" ht="33" x14ac:dyDescent="0.25">
      <c r="A49" s="831" t="s">
        <v>0</v>
      </c>
      <c r="B49" s="831" t="s">
        <v>3428</v>
      </c>
      <c r="C49" s="832" t="s">
        <v>3348</v>
      </c>
      <c r="D49" s="833" t="s">
        <v>3281</v>
      </c>
      <c r="E49" s="834"/>
    </row>
    <row r="50" spans="1:5" ht="54" customHeight="1" x14ac:dyDescent="0.25">
      <c r="A50" s="1172">
        <v>1</v>
      </c>
      <c r="B50" s="1175" t="s">
        <v>3468</v>
      </c>
      <c r="C50" s="828" t="s">
        <v>3510</v>
      </c>
      <c r="D50" s="828" t="s">
        <v>3510</v>
      </c>
      <c r="E50" s="1180" t="s">
        <v>3147</v>
      </c>
    </row>
    <row r="51" spans="1:5" ht="16.5" x14ac:dyDescent="0.25">
      <c r="A51" s="1173"/>
      <c r="B51" s="1176"/>
      <c r="C51" s="828" t="s">
        <v>3511</v>
      </c>
      <c r="D51" s="828" t="s">
        <v>3511</v>
      </c>
      <c r="E51" s="1178"/>
    </row>
    <row r="52" spans="1:5" ht="16.5" x14ac:dyDescent="0.25">
      <c r="A52" s="1174"/>
      <c r="B52" s="1177"/>
      <c r="C52" s="828" t="s">
        <v>3507</v>
      </c>
      <c r="D52" s="828" t="s">
        <v>3508</v>
      </c>
      <c r="E52" s="1179"/>
    </row>
    <row r="53" spans="1:5" ht="16.5" x14ac:dyDescent="0.25">
      <c r="A53" s="1172">
        <v>2</v>
      </c>
      <c r="B53" s="1175" t="s">
        <v>3473</v>
      </c>
      <c r="C53" s="829" t="s">
        <v>3512</v>
      </c>
      <c r="D53" s="829" t="s">
        <v>3512</v>
      </c>
      <c r="E53" s="1180" t="s">
        <v>3147</v>
      </c>
    </row>
    <row r="54" spans="1:5" ht="16.5" x14ac:dyDescent="0.25">
      <c r="A54" s="1173">
        <v>3</v>
      </c>
      <c r="B54" s="1176" t="s">
        <v>3475</v>
      </c>
      <c r="C54" s="829" t="s">
        <v>3476</v>
      </c>
      <c r="D54" s="829" t="s">
        <v>3476</v>
      </c>
      <c r="E54" s="1178"/>
    </row>
    <row r="55" spans="1:5" ht="16.5" x14ac:dyDescent="0.25">
      <c r="A55" s="1174">
        <v>4</v>
      </c>
      <c r="B55" s="1177" t="s">
        <v>3477</v>
      </c>
      <c r="C55" s="829" t="s">
        <v>3507</v>
      </c>
      <c r="D55" s="829" t="s">
        <v>3508</v>
      </c>
      <c r="E55" s="1179"/>
    </row>
    <row r="56" spans="1:5" ht="16.5" x14ac:dyDescent="0.25">
      <c r="A56" s="1172">
        <v>3</v>
      </c>
      <c r="B56" s="1175" t="s">
        <v>3475</v>
      </c>
      <c r="C56" s="829" t="s">
        <v>3500</v>
      </c>
      <c r="D56" s="829" t="s">
        <v>3500</v>
      </c>
      <c r="E56" s="1180" t="s">
        <v>3147</v>
      </c>
    </row>
    <row r="57" spans="1:5" ht="16.5" x14ac:dyDescent="0.25">
      <c r="A57" s="1173">
        <v>6</v>
      </c>
      <c r="B57" s="1176" t="s">
        <v>3480</v>
      </c>
      <c r="C57" s="829" t="s">
        <v>3501</v>
      </c>
      <c r="D57" s="829" t="s">
        <v>3501</v>
      </c>
      <c r="E57" s="1178"/>
    </row>
    <row r="58" spans="1:5" ht="16.5" x14ac:dyDescent="0.25">
      <c r="A58" s="1174">
        <v>7</v>
      </c>
      <c r="B58" s="1177" t="s">
        <v>3483</v>
      </c>
      <c r="C58" s="829" t="s">
        <v>3484</v>
      </c>
      <c r="D58" s="828" t="s">
        <v>3508</v>
      </c>
      <c r="E58" s="1179"/>
    </row>
    <row r="59" spans="1:5" ht="16.5" x14ac:dyDescent="0.25">
      <c r="A59" s="1172">
        <v>4</v>
      </c>
      <c r="B59" s="1175" t="s">
        <v>3477</v>
      </c>
      <c r="C59" s="829" t="s">
        <v>3485</v>
      </c>
      <c r="D59" s="829" t="s">
        <v>3485</v>
      </c>
      <c r="E59" s="1180" t="s">
        <v>3147</v>
      </c>
    </row>
    <row r="60" spans="1:5" ht="16.5" x14ac:dyDescent="0.25">
      <c r="A60" s="1173"/>
      <c r="B60" s="1176"/>
      <c r="C60" s="829" t="s">
        <v>3502</v>
      </c>
      <c r="D60" s="829" t="s">
        <v>3502</v>
      </c>
      <c r="E60" s="1178"/>
    </row>
    <row r="61" spans="1:5" ht="33" x14ac:dyDescent="0.25">
      <c r="A61" s="1174"/>
      <c r="B61" s="1177"/>
      <c r="C61" s="829" t="s">
        <v>3513</v>
      </c>
      <c r="D61" s="828" t="s">
        <v>3508</v>
      </c>
      <c r="E61" s="1179"/>
    </row>
    <row r="62" spans="1:5" ht="16.5" x14ac:dyDescent="0.25">
      <c r="A62" s="1172">
        <v>5</v>
      </c>
      <c r="B62" s="1175" t="s">
        <v>3487</v>
      </c>
      <c r="C62" s="829" t="s">
        <v>3514</v>
      </c>
      <c r="D62" s="829" t="s">
        <v>3514</v>
      </c>
      <c r="E62" s="1180" t="s">
        <v>3147</v>
      </c>
    </row>
    <row r="63" spans="1:5" ht="16.5" x14ac:dyDescent="0.25">
      <c r="A63" s="1173"/>
      <c r="B63" s="1176"/>
      <c r="C63" s="829" t="s">
        <v>3515</v>
      </c>
      <c r="D63" s="829" t="s">
        <v>3515</v>
      </c>
      <c r="E63" s="1178"/>
    </row>
    <row r="64" spans="1:5" ht="16.5" x14ac:dyDescent="0.25">
      <c r="A64" s="1174"/>
      <c r="B64" s="1177"/>
      <c r="C64" s="829" t="s">
        <v>3507</v>
      </c>
      <c r="D64" s="829" t="s">
        <v>3508</v>
      </c>
      <c r="E64" s="1179"/>
    </row>
    <row r="65" spans="1:5" ht="16.5" x14ac:dyDescent="0.25">
      <c r="A65" s="1172">
        <v>6</v>
      </c>
      <c r="B65" s="1175" t="s">
        <v>3480</v>
      </c>
      <c r="C65" s="829" t="s">
        <v>3485</v>
      </c>
      <c r="D65" s="829" t="s">
        <v>3485</v>
      </c>
      <c r="E65" s="1180" t="s">
        <v>3147</v>
      </c>
    </row>
    <row r="66" spans="1:5" ht="16.5" x14ac:dyDescent="0.25">
      <c r="A66" s="1173"/>
      <c r="B66" s="1176"/>
      <c r="C66" s="829" t="s">
        <v>3516</v>
      </c>
      <c r="D66" s="829" t="s">
        <v>3516</v>
      </c>
      <c r="E66" s="1178"/>
    </row>
    <row r="67" spans="1:5" ht="16.5" x14ac:dyDescent="0.25">
      <c r="A67" s="1174"/>
      <c r="B67" s="1177"/>
      <c r="C67" s="829" t="s">
        <v>3507</v>
      </c>
      <c r="D67" s="828" t="s">
        <v>3508</v>
      </c>
      <c r="E67" s="1179"/>
    </row>
    <row r="68" spans="1:5" ht="16.5" x14ac:dyDescent="0.25">
      <c r="A68" s="1172">
        <v>7</v>
      </c>
      <c r="B68" s="1175" t="s">
        <v>3483</v>
      </c>
      <c r="C68" s="829" t="s">
        <v>3517</v>
      </c>
      <c r="D68" s="829" t="s">
        <v>3517</v>
      </c>
      <c r="E68" s="1180" t="s">
        <v>3147</v>
      </c>
    </row>
    <row r="69" spans="1:5" ht="16.5" x14ac:dyDescent="0.25">
      <c r="A69" s="1173"/>
      <c r="B69" s="1176"/>
      <c r="C69" s="829" t="s">
        <v>3518</v>
      </c>
      <c r="D69" s="829" t="s">
        <v>3518</v>
      </c>
      <c r="E69" s="1178"/>
    </row>
    <row r="70" spans="1:5" ht="16.5" x14ac:dyDescent="0.25">
      <c r="A70" s="1174"/>
      <c r="B70" s="1177"/>
      <c r="C70" s="829" t="s">
        <v>3507</v>
      </c>
      <c r="D70" s="828" t="s">
        <v>3508</v>
      </c>
      <c r="E70" s="1179"/>
    </row>
    <row r="71" spans="1:5" ht="17.25" x14ac:dyDescent="0.3">
      <c r="A71" s="830"/>
      <c r="B71" s="1181" t="s">
        <v>3410</v>
      </c>
      <c r="C71" s="1181"/>
      <c r="D71" s="1181"/>
      <c r="E71" s="830"/>
    </row>
    <row r="72" spans="1:5" ht="33" x14ac:dyDescent="0.25">
      <c r="A72" s="831" t="s">
        <v>0</v>
      </c>
      <c r="B72" s="831" t="s">
        <v>3428</v>
      </c>
      <c r="C72" s="832" t="s">
        <v>3348</v>
      </c>
      <c r="D72" s="833" t="s">
        <v>3281</v>
      </c>
      <c r="E72" s="834"/>
    </row>
    <row r="73" spans="1:5" ht="33" x14ac:dyDescent="0.25">
      <c r="A73" s="1172">
        <v>1</v>
      </c>
      <c r="B73" s="1175" t="s">
        <v>3468</v>
      </c>
      <c r="C73" s="828" t="s">
        <v>3519</v>
      </c>
      <c r="D73" s="828" t="s">
        <v>3519</v>
      </c>
      <c r="E73" s="1180" t="s">
        <v>3147</v>
      </c>
    </row>
    <row r="74" spans="1:5" ht="33" x14ac:dyDescent="0.25">
      <c r="A74" s="1173"/>
      <c r="B74" s="1176"/>
      <c r="C74" s="828" t="s">
        <v>3520</v>
      </c>
      <c r="D74" s="828" t="s">
        <v>3521</v>
      </c>
      <c r="E74" s="1178"/>
    </row>
    <row r="75" spans="1:5" ht="16.5" x14ac:dyDescent="0.25">
      <c r="A75" s="1174"/>
      <c r="B75" s="1177"/>
      <c r="C75" s="828" t="s">
        <v>3507</v>
      </c>
      <c r="D75" s="828" t="s">
        <v>3508</v>
      </c>
      <c r="E75" s="1179"/>
    </row>
    <row r="76" spans="1:5" ht="16.5" x14ac:dyDescent="0.25">
      <c r="A76" s="1172">
        <v>2</v>
      </c>
      <c r="B76" s="1175" t="s">
        <v>3473</v>
      </c>
      <c r="C76" s="829" t="s">
        <v>3522</v>
      </c>
      <c r="D76" s="829" t="s">
        <v>3522</v>
      </c>
      <c r="E76" s="1180" t="s">
        <v>3147</v>
      </c>
    </row>
    <row r="77" spans="1:5" ht="16.5" x14ac:dyDescent="0.25">
      <c r="A77" s="1173">
        <v>3</v>
      </c>
      <c r="B77" s="1176" t="s">
        <v>3475</v>
      </c>
      <c r="C77" s="829" t="s">
        <v>3494</v>
      </c>
      <c r="D77" s="829" t="s">
        <v>3494</v>
      </c>
      <c r="E77" s="1178"/>
    </row>
    <row r="78" spans="1:5" ht="16.5" x14ac:dyDescent="0.25">
      <c r="A78" s="1174">
        <v>4</v>
      </c>
      <c r="B78" s="1177" t="s">
        <v>3477</v>
      </c>
      <c r="C78" s="829" t="s">
        <v>3507</v>
      </c>
      <c r="D78" s="828" t="s">
        <v>3508</v>
      </c>
      <c r="E78" s="1179"/>
    </row>
    <row r="79" spans="1:5" ht="16.5" x14ac:dyDescent="0.25">
      <c r="A79" s="1172">
        <v>3</v>
      </c>
      <c r="B79" s="1175" t="s">
        <v>3475</v>
      </c>
      <c r="C79" s="829" t="s">
        <v>3500</v>
      </c>
      <c r="D79" s="829" t="s">
        <v>3500</v>
      </c>
      <c r="E79" s="1180" t="s">
        <v>3147</v>
      </c>
    </row>
    <row r="80" spans="1:5" ht="16.5" x14ac:dyDescent="0.25">
      <c r="A80" s="1173">
        <v>6</v>
      </c>
      <c r="B80" s="1176" t="s">
        <v>3480</v>
      </c>
      <c r="C80" s="829" t="s">
        <v>3523</v>
      </c>
      <c r="D80" s="829" t="s">
        <v>3523</v>
      </c>
      <c r="E80" s="1178"/>
    </row>
    <row r="81" spans="1:5" ht="16.5" x14ac:dyDescent="0.25">
      <c r="A81" s="1174">
        <v>7</v>
      </c>
      <c r="B81" s="1177" t="s">
        <v>3483</v>
      </c>
      <c r="C81" s="829" t="s">
        <v>3507</v>
      </c>
      <c r="D81" s="828" t="s">
        <v>3508</v>
      </c>
      <c r="E81" s="1179"/>
    </row>
    <row r="82" spans="1:5" ht="16.5" x14ac:dyDescent="0.25">
      <c r="A82" s="1172">
        <v>4</v>
      </c>
      <c r="B82" s="1175" t="s">
        <v>3477</v>
      </c>
      <c r="C82" s="829" t="s">
        <v>3485</v>
      </c>
      <c r="D82" s="829" t="s">
        <v>3485</v>
      </c>
      <c r="E82" s="1180" t="s">
        <v>3147</v>
      </c>
    </row>
    <row r="83" spans="1:5" ht="16.5" x14ac:dyDescent="0.25">
      <c r="A83" s="1173"/>
      <c r="B83" s="1176"/>
      <c r="C83" s="829" t="s">
        <v>3502</v>
      </c>
      <c r="D83" s="829" t="s">
        <v>3502</v>
      </c>
      <c r="E83" s="1178"/>
    </row>
    <row r="84" spans="1:5" ht="16.5" x14ac:dyDescent="0.25">
      <c r="A84" s="1174"/>
      <c r="B84" s="1177"/>
      <c r="C84" s="829" t="s">
        <v>3507</v>
      </c>
      <c r="D84" s="828" t="s">
        <v>3508</v>
      </c>
      <c r="E84" s="1179"/>
    </row>
    <row r="85" spans="1:5" ht="16.5" x14ac:dyDescent="0.25">
      <c r="A85" s="1172">
        <v>5</v>
      </c>
      <c r="B85" s="1175" t="s">
        <v>3487</v>
      </c>
      <c r="C85" s="829" t="s">
        <v>3485</v>
      </c>
      <c r="D85" s="829" t="s">
        <v>3485</v>
      </c>
      <c r="E85" s="1180" t="s">
        <v>3147</v>
      </c>
    </row>
    <row r="86" spans="1:5" ht="16.5" x14ac:dyDescent="0.25">
      <c r="A86" s="1173"/>
      <c r="B86" s="1176"/>
      <c r="C86" s="829" t="s">
        <v>3524</v>
      </c>
      <c r="D86" s="829" t="s">
        <v>3524</v>
      </c>
      <c r="E86" s="1178"/>
    </row>
    <row r="87" spans="1:5" ht="16.5" x14ac:dyDescent="0.25">
      <c r="A87" s="1174"/>
      <c r="B87" s="1177"/>
      <c r="C87" s="829" t="s">
        <v>3507</v>
      </c>
      <c r="D87" s="828" t="s">
        <v>3508</v>
      </c>
      <c r="E87" s="1179"/>
    </row>
    <row r="88" spans="1:5" ht="16.5" x14ac:dyDescent="0.25">
      <c r="A88" s="1172">
        <v>6</v>
      </c>
      <c r="B88" s="1175" t="s">
        <v>3480</v>
      </c>
      <c r="C88" s="829" t="s">
        <v>3485</v>
      </c>
      <c r="D88" s="829" t="s">
        <v>3485</v>
      </c>
      <c r="E88" s="1180" t="s">
        <v>3147</v>
      </c>
    </row>
    <row r="89" spans="1:5" ht="33" x14ac:dyDescent="0.25">
      <c r="A89" s="1173"/>
      <c r="B89" s="1176"/>
      <c r="C89" s="829" t="s">
        <v>3525</v>
      </c>
      <c r="D89" s="828" t="s">
        <v>3508</v>
      </c>
      <c r="E89" s="1178"/>
    </row>
    <row r="90" spans="1:5" ht="16.5" x14ac:dyDescent="0.25">
      <c r="A90" s="1174"/>
      <c r="B90" s="1177"/>
      <c r="C90" s="829" t="s">
        <v>3526</v>
      </c>
      <c r="D90" s="829" t="s">
        <v>3526</v>
      </c>
      <c r="E90" s="1179"/>
    </row>
    <row r="91" spans="1:5" ht="16.5" x14ac:dyDescent="0.25">
      <c r="A91" s="1172">
        <v>7</v>
      </c>
      <c r="B91" s="1175" t="s">
        <v>3483</v>
      </c>
      <c r="C91" s="829" t="s">
        <v>3493</v>
      </c>
      <c r="D91" s="829" t="s">
        <v>3493</v>
      </c>
      <c r="E91" s="1180" t="s">
        <v>3147</v>
      </c>
    </row>
    <row r="92" spans="1:5" ht="16.5" x14ac:dyDescent="0.25">
      <c r="A92" s="1173"/>
      <c r="B92" s="1176"/>
      <c r="C92" s="829" t="s">
        <v>3494</v>
      </c>
      <c r="D92" s="829" t="s">
        <v>3494</v>
      </c>
      <c r="E92" s="1178"/>
    </row>
    <row r="93" spans="1:5" ht="16.5" x14ac:dyDescent="0.25">
      <c r="A93" s="1174"/>
      <c r="B93" s="1177"/>
      <c r="C93" s="829" t="s">
        <v>3527</v>
      </c>
      <c r="D93" s="828" t="s">
        <v>3508</v>
      </c>
      <c r="E93" s="1179"/>
    </row>
    <row r="94" spans="1:5" ht="17.25" x14ac:dyDescent="0.3">
      <c r="A94" s="830"/>
      <c r="B94" s="1181" t="s">
        <v>3350</v>
      </c>
      <c r="C94" s="1181"/>
      <c r="D94" s="1181"/>
      <c r="E94" s="830"/>
    </row>
    <row r="95" spans="1:5" ht="16.5" x14ac:dyDescent="0.25">
      <c r="A95" s="1147" t="s">
        <v>3426</v>
      </c>
      <c r="B95" s="1148"/>
      <c r="C95" s="1148"/>
      <c r="D95" s="1148"/>
      <c r="E95" s="1149"/>
    </row>
  </sheetData>
  <mergeCells count="91">
    <mergeCell ref="B94:D94"/>
    <mergeCell ref="A95:E95"/>
    <mergeCell ref="A88:A90"/>
    <mergeCell ref="B88:B90"/>
    <mergeCell ref="E88:E90"/>
    <mergeCell ref="A91:A93"/>
    <mergeCell ref="B91:B93"/>
    <mergeCell ref="E91:E93"/>
    <mergeCell ref="A82:A84"/>
    <mergeCell ref="B82:B84"/>
    <mergeCell ref="E82:E84"/>
    <mergeCell ref="A85:A87"/>
    <mergeCell ref="B85:B87"/>
    <mergeCell ref="E85:E87"/>
    <mergeCell ref="A76:A78"/>
    <mergeCell ref="B76:B78"/>
    <mergeCell ref="E76:E78"/>
    <mergeCell ref="A79:A81"/>
    <mergeCell ref="B79:B81"/>
    <mergeCell ref="E79:E81"/>
    <mergeCell ref="A68:A70"/>
    <mergeCell ref="B68:B70"/>
    <mergeCell ref="E68:E70"/>
    <mergeCell ref="B71:D71"/>
    <mergeCell ref="A73:A75"/>
    <mergeCell ref="B73:B75"/>
    <mergeCell ref="E73:E75"/>
    <mergeCell ref="A62:A64"/>
    <mergeCell ref="B62:B64"/>
    <mergeCell ref="E62:E64"/>
    <mergeCell ref="A65:A67"/>
    <mergeCell ref="B65:B67"/>
    <mergeCell ref="E65:E67"/>
    <mergeCell ref="A56:A58"/>
    <mergeCell ref="B56:B58"/>
    <mergeCell ref="E56:E58"/>
    <mergeCell ref="A59:A61"/>
    <mergeCell ref="B59:B61"/>
    <mergeCell ref="E59:E61"/>
    <mergeCell ref="B48:D48"/>
    <mergeCell ref="A50:A52"/>
    <mergeCell ref="B50:B52"/>
    <mergeCell ref="E50:E52"/>
    <mergeCell ref="A53:A55"/>
    <mergeCell ref="B53:B55"/>
    <mergeCell ref="E53:E55"/>
    <mergeCell ref="A42:A44"/>
    <mergeCell ref="B42:B44"/>
    <mergeCell ref="E42:E44"/>
    <mergeCell ref="A45:A47"/>
    <mergeCell ref="B45:B47"/>
    <mergeCell ref="E45:E47"/>
    <mergeCell ref="A36:A38"/>
    <mergeCell ref="B36:B38"/>
    <mergeCell ref="E36:E38"/>
    <mergeCell ref="A39:A41"/>
    <mergeCell ref="B39:B41"/>
    <mergeCell ref="E39:E41"/>
    <mergeCell ref="A30:A32"/>
    <mergeCell ref="B30:B32"/>
    <mergeCell ref="E30:E32"/>
    <mergeCell ref="A33:A35"/>
    <mergeCell ref="B33:B35"/>
    <mergeCell ref="E33:E35"/>
    <mergeCell ref="A22:A24"/>
    <mergeCell ref="B22:B24"/>
    <mergeCell ref="E22:E24"/>
    <mergeCell ref="B25:C25"/>
    <mergeCell ref="A27:A29"/>
    <mergeCell ref="B27:B29"/>
    <mergeCell ref="E27:E29"/>
    <mergeCell ref="A16:A18"/>
    <mergeCell ref="B16:B18"/>
    <mergeCell ref="E16:E18"/>
    <mergeCell ref="A19:A21"/>
    <mergeCell ref="B19:B21"/>
    <mergeCell ref="E19:E21"/>
    <mergeCell ref="A10:A12"/>
    <mergeCell ref="B10:B12"/>
    <mergeCell ref="E10:E12"/>
    <mergeCell ref="A13:A15"/>
    <mergeCell ref="B13:B15"/>
    <mergeCell ref="E13:E15"/>
    <mergeCell ref="A7:A9"/>
    <mergeCell ref="B7:B9"/>
    <mergeCell ref="E7:E9"/>
    <mergeCell ref="A1:E1"/>
    <mergeCell ref="B2:C2"/>
    <mergeCell ref="A4:A6"/>
    <mergeCell ref="B4:B6"/>
    <mergeCell ref="E4:E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topLeftCell="B1" workbookViewId="0">
      <selection activeCell="G4" sqref="G4"/>
    </sheetView>
  </sheetViews>
  <sheetFormatPr defaultColWidth="9.140625" defaultRowHeight="15" x14ac:dyDescent="0.25"/>
  <cols>
    <col min="1" max="1" width="9.140625" style="776"/>
    <col min="2" max="2" width="32.7109375" style="776" customWidth="1"/>
    <col min="3" max="4" width="35.140625" style="776" customWidth="1"/>
    <col min="5" max="5" width="31.42578125" style="776" hidden="1" customWidth="1"/>
    <col min="6" max="16384" width="9.140625" style="776"/>
  </cols>
  <sheetData>
    <row r="1" spans="1:5" ht="16.5" x14ac:dyDescent="0.25">
      <c r="A1" s="1183" t="s">
        <v>3528</v>
      </c>
      <c r="B1" s="1183"/>
      <c r="C1" s="1183"/>
      <c r="D1" s="1183"/>
      <c r="E1" s="1183"/>
    </row>
    <row r="2" spans="1:5" ht="16.5" x14ac:dyDescent="0.25">
      <c r="A2" s="835"/>
      <c r="B2" s="1151" t="s">
        <v>3278</v>
      </c>
      <c r="C2" s="1151"/>
      <c r="D2" s="836"/>
      <c r="E2" s="835"/>
    </row>
    <row r="3" spans="1:5" ht="16.5" x14ac:dyDescent="0.25">
      <c r="A3" s="811" t="s">
        <v>3529</v>
      </c>
      <c r="B3" s="837" t="s">
        <v>3530</v>
      </c>
      <c r="C3" s="833" t="s">
        <v>3531</v>
      </c>
      <c r="D3" s="833" t="s">
        <v>3281</v>
      </c>
      <c r="E3" s="811" t="s">
        <v>3</v>
      </c>
    </row>
    <row r="4" spans="1:5" ht="16.5" x14ac:dyDescent="0.25">
      <c r="A4" s="1156">
        <v>1</v>
      </c>
      <c r="B4" s="1184" t="s">
        <v>2196</v>
      </c>
      <c r="C4" s="819" t="s">
        <v>3532</v>
      </c>
      <c r="D4" s="819" t="s">
        <v>3532</v>
      </c>
      <c r="E4" s="1185" t="s">
        <v>3533</v>
      </c>
    </row>
    <row r="5" spans="1:5" ht="16.5" x14ac:dyDescent="0.25">
      <c r="A5" s="1156"/>
      <c r="B5" s="1184"/>
      <c r="C5" s="819" t="s">
        <v>3534</v>
      </c>
      <c r="D5" s="819" t="s">
        <v>3502</v>
      </c>
      <c r="E5" s="1186"/>
    </row>
    <row r="6" spans="1:5" ht="42" customHeight="1" x14ac:dyDescent="0.25">
      <c r="A6" s="1156"/>
      <c r="B6" s="1184"/>
      <c r="C6" s="819" t="s">
        <v>3535</v>
      </c>
      <c r="D6" s="819" t="s">
        <v>3536</v>
      </c>
      <c r="E6" s="1187"/>
    </row>
    <row r="7" spans="1:5" ht="16.5" x14ac:dyDescent="0.25">
      <c r="A7" s="1156">
        <v>2</v>
      </c>
      <c r="B7" s="1184" t="s">
        <v>2219</v>
      </c>
      <c r="C7" s="819" t="s">
        <v>3537</v>
      </c>
      <c r="D7" s="819" t="s">
        <v>3537</v>
      </c>
      <c r="E7" s="1185" t="s">
        <v>3538</v>
      </c>
    </row>
    <row r="8" spans="1:5" ht="16.5" x14ac:dyDescent="0.25">
      <c r="A8" s="1156"/>
      <c r="B8" s="1184"/>
      <c r="C8" s="819" t="s">
        <v>3539</v>
      </c>
      <c r="D8" s="819" t="s">
        <v>3540</v>
      </c>
      <c r="E8" s="1186"/>
    </row>
    <row r="9" spans="1:5" ht="136.5" customHeight="1" x14ac:dyDescent="0.25">
      <c r="A9" s="1156"/>
      <c r="B9" s="1184"/>
      <c r="C9" s="819" t="s">
        <v>3541</v>
      </c>
      <c r="D9" s="824" t="s">
        <v>3542</v>
      </c>
      <c r="E9" s="1187"/>
    </row>
    <row r="10" spans="1:5" ht="16.5" x14ac:dyDescent="0.25">
      <c r="A10" s="1156">
        <v>3</v>
      </c>
      <c r="B10" s="1184" t="s">
        <v>2258</v>
      </c>
      <c r="C10" s="819" t="s">
        <v>3543</v>
      </c>
      <c r="D10" s="819" t="s">
        <v>3543</v>
      </c>
      <c r="E10" s="1188" t="s">
        <v>3544</v>
      </c>
    </row>
    <row r="11" spans="1:5" ht="16.5" x14ac:dyDescent="0.25">
      <c r="A11" s="1156"/>
      <c r="B11" s="1184"/>
      <c r="C11" s="819" t="s">
        <v>3545</v>
      </c>
      <c r="D11" s="819" t="s">
        <v>3546</v>
      </c>
      <c r="E11" s="1189"/>
    </row>
    <row r="12" spans="1:5" ht="136.5" customHeight="1" x14ac:dyDescent="0.25">
      <c r="A12" s="1156"/>
      <c r="B12" s="1184"/>
      <c r="C12" s="819" t="s">
        <v>3547</v>
      </c>
      <c r="D12" s="819" t="s">
        <v>3547</v>
      </c>
      <c r="E12" s="1190"/>
    </row>
    <row r="13" spans="1:5" ht="33" x14ac:dyDescent="0.25">
      <c r="A13" s="1156">
        <v>4</v>
      </c>
      <c r="B13" s="1184" t="s">
        <v>596</v>
      </c>
      <c r="C13" s="819" t="s">
        <v>3548</v>
      </c>
      <c r="D13" s="824" t="s">
        <v>3549</v>
      </c>
      <c r="E13" s="1185" t="s">
        <v>3550</v>
      </c>
    </row>
    <row r="14" spans="1:5" ht="33" x14ac:dyDescent="0.25">
      <c r="A14" s="1156"/>
      <c r="B14" s="1184"/>
      <c r="C14" s="819" t="s">
        <v>3551</v>
      </c>
      <c r="D14" s="824" t="s">
        <v>3552</v>
      </c>
      <c r="E14" s="1186"/>
    </row>
    <row r="15" spans="1:5" ht="234" customHeight="1" x14ac:dyDescent="0.25">
      <c r="A15" s="1156"/>
      <c r="B15" s="1184"/>
      <c r="C15" s="819" t="s">
        <v>3553</v>
      </c>
      <c r="D15" s="824" t="s">
        <v>3554</v>
      </c>
      <c r="E15" s="1187"/>
    </row>
    <row r="16" spans="1:5" ht="49.5" x14ac:dyDescent="0.25">
      <c r="A16" s="1156">
        <v>5</v>
      </c>
      <c r="B16" s="1184" t="s">
        <v>2281</v>
      </c>
      <c r="C16" s="819" t="s">
        <v>3555</v>
      </c>
      <c r="D16" s="819" t="s">
        <v>3556</v>
      </c>
      <c r="E16" s="1185" t="s">
        <v>3557</v>
      </c>
    </row>
    <row r="17" spans="1:5" ht="33" x14ac:dyDescent="0.25">
      <c r="A17" s="1156"/>
      <c r="B17" s="1184"/>
      <c r="C17" s="819" t="s">
        <v>3558</v>
      </c>
      <c r="D17" s="819" t="s">
        <v>3559</v>
      </c>
      <c r="E17" s="1186"/>
    </row>
    <row r="18" spans="1:5" ht="176.25" customHeight="1" x14ac:dyDescent="0.25">
      <c r="A18" s="1156"/>
      <c r="B18" s="1184"/>
      <c r="C18" s="819" t="s">
        <v>3560</v>
      </c>
      <c r="D18" s="819" t="s">
        <v>3561</v>
      </c>
      <c r="E18" s="1187"/>
    </row>
    <row r="19" spans="1:5" ht="33" x14ac:dyDescent="0.25">
      <c r="A19" s="1156">
        <v>6</v>
      </c>
      <c r="B19" s="1184" t="s">
        <v>2300</v>
      </c>
      <c r="C19" s="819" t="s">
        <v>3562</v>
      </c>
      <c r="D19" s="819" t="s">
        <v>3563</v>
      </c>
      <c r="E19" s="1188" t="s">
        <v>3564</v>
      </c>
    </row>
    <row r="20" spans="1:5" ht="33" x14ac:dyDescent="0.25">
      <c r="A20" s="1156"/>
      <c r="B20" s="1184"/>
      <c r="C20" s="819" t="s">
        <v>3565</v>
      </c>
      <c r="D20" s="819" t="s">
        <v>3566</v>
      </c>
      <c r="E20" s="1189"/>
    </row>
    <row r="21" spans="1:5" ht="225.75" customHeight="1" x14ac:dyDescent="0.25">
      <c r="A21" s="1156"/>
      <c r="B21" s="1184"/>
      <c r="C21" s="819" t="s">
        <v>3547</v>
      </c>
      <c r="D21" s="819" t="s">
        <v>3547</v>
      </c>
      <c r="E21" s="1190"/>
    </row>
    <row r="22" spans="1:5" ht="49.5" x14ac:dyDescent="0.25">
      <c r="A22" s="1156">
        <v>7</v>
      </c>
      <c r="B22" s="1184" t="s">
        <v>2320</v>
      </c>
      <c r="C22" s="819" t="s">
        <v>3567</v>
      </c>
      <c r="D22" s="819" t="s">
        <v>3568</v>
      </c>
      <c r="E22" s="1185" t="s">
        <v>3569</v>
      </c>
    </row>
    <row r="23" spans="1:5" ht="16.5" x14ac:dyDescent="0.25">
      <c r="A23" s="1156"/>
      <c r="B23" s="1184"/>
      <c r="C23" s="819" t="s">
        <v>3570</v>
      </c>
      <c r="D23" s="819" t="s">
        <v>3571</v>
      </c>
      <c r="E23" s="1186"/>
    </row>
    <row r="24" spans="1:5" ht="104.25" customHeight="1" x14ac:dyDescent="0.25">
      <c r="A24" s="1156"/>
      <c r="B24" s="1184"/>
      <c r="C24" s="819" t="s">
        <v>3572</v>
      </c>
      <c r="D24" s="819" t="s">
        <v>3472</v>
      </c>
      <c r="E24" s="1187"/>
    </row>
    <row r="25" spans="1:5" ht="16.5" x14ac:dyDescent="0.25">
      <c r="A25" s="817"/>
      <c r="B25" s="1191" t="s">
        <v>3573</v>
      </c>
      <c r="C25" s="1191"/>
      <c r="D25" s="1191"/>
      <c r="E25" s="838"/>
    </row>
    <row r="26" spans="1:5" ht="33" x14ac:dyDescent="0.25">
      <c r="A26" s="798" t="s">
        <v>3529</v>
      </c>
      <c r="B26" s="839" t="s">
        <v>3530</v>
      </c>
      <c r="C26" s="840" t="s">
        <v>3574</v>
      </c>
      <c r="D26" s="833" t="s">
        <v>3281</v>
      </c>
      <c r="E26" s="811" t="s">
        <v>3</v>
      </c>
    </row>
    <row r="27" spans="1:5" ht="42" customHeight="1" x14ac:dyDescent="0.25">
      <c r="A27" s="1156">
        <v>1</v>
      </c>
      <c r="B27" s="1184" t="s">
        <v>3575</v>
      </c>
      <c r="C27" s="819" t="s">
        <v>3576</v>
      </c>
      <c r="D27" s="819" t="s">
        <v>3577</v>
      </c>
      <c r="E27" s="1185" t="s">
        <v>3578</v>
      </c>
    </row>
    <row r="28" spans="1:5" ht="21" customHeight="1" x14ac:dyDescent="0.25">
      <c r="A28" s="1156"/>
      <c r="B28" s="1184"/>
      <c r="C28" s="819" t="s">
        <v>3579</v>
      </c>
      <c r="D28" s="819" t="s">
        <v>3580</v>
      </c>
      <c r="E28" s="1186"/>
    </row>
    <row r="29" spans="1:5" ht="90" customHeight="1" x14ac:dyDescent="0.25">
      <c r="A29" s="1156"/>
      <c r="B29" s="1184"/>
      <c r="C29" s="819" t="s">
        <v>3526</v>
      </c>
      <c r="D29" s="819" t="s">
        <v>3581</v>
      </c>
      <c r="E29" s="1187"/>
    </row>
    <row r="30" spans="1:5" ht="33" x14ac:dyDescent="0.25">
      <c r="A30" s="1156">
        <v>2</v>
      </c>
      <c r="B30" s="1184" t="s">
        <v>2196</v>
      </c>
      <c r="C30" s="819" t="s">
        <v>3582</v>
      </c>
      <c r="D30" s="819" t="s">
        <v>3583</v>
      </c>
      <c r="E30" s="1185" t="s">
        <v>3533</v>
      </c>
    </row>
    <row r="31" spans="1:5" ht="16.5" x14ac:dyDescent="0.25">
      <c r="A31" s="1156"/>
      <c r="B31" s="1184"/>
      <c r="C31" s="819" t="s">
        <v>3584</v>
      </c>
      <c r="D31" s="819" t="s">
        <v>3585</v>
      </c>
      <c r="E31" s="1186"/>
    </row>
    <row r="32" spans="1:5" ht="33" x14ac:dyDescent="0.25">
      <c r="A32" s="1156"/>
      <c r="B32" s="1184"/>
      <c r="C32" s="819" t="s">
        <v>3586</v>
      </c>
      <c r="D32" s="819" t="s">
        <v>3587</v>
      </c>
      <c r="E32" s="1187"/>
    </row>
    <row r="33" spans="1:5" ht="23.25" customHeight="1" x14ac:dyDescent="0.25">
      <c r="A33" s="1156">
        <v>3</v>
      </c>
      <c r="B33" s="1184" t="s">
        <v>2219</v>
      </c>
      <c r="C33" s="819" t="s">
        <v>3588</v>
      </c>
      <c r="D33" s="819" t="s">
        <v>3589</v>
      </c>
      <c r="E33" s="1185" t="s">
        <v>3590</v>
      </c>
    </row>
    <row r="34" spans="1:5" ht="33" x14ac:dyDescent="0.25">
      <c r="A34" s="1156"/>
      <c r="B34" s="1184"/>
      <c r="C34" s="819" t="s">
        <v>3591</v>
      </c>
      <c r="D34" s="819" t="s">
        <v>3592</v>
      </c>
      <c r="E34" s="1186"/>
    </row>
    <row r="35" spans="1:5" ht="122.25" customHeight="1" x14ac:dyDescent="0.25">
      <c r="A35" s="1156"/>
      <c r="B35" s="1184"/>
      <c r="C35" s="819" t="s">
        <v>3593</v>
      </c>
      <c r="D35" s="819" t="s">
        <v>3594</v>
      </c>
      <c r="E35" s="1187"/>
    </row>
    <row r="36" spans="1:5" ht="49.5" x14ac:dyDescent="0.25">
      <c r="A36" s="1156">
        <v>4</v>
      </c>
      <c r="B36" s="1184" t="s">
        <v>2230</v>
      </c>
      <c r="C36" s="819" t="s">
        <v>3595</v>
      </c>
      <c r="D36" s="819" t="s">
        <v>3596</v>
      </c>
      <c r="E36" s="1185" t="s">
        <v>3597</v>
      </c>
    </row>
    <row r="37" spans="1:5" ht="16.5" x14ac:dyDescent="0.25">
      <c r="A37" s="1156"/>
      <c r="B37" s="1184"/>
      <c r="C37" s="819" t="s">
        <v>3598</v>
      </c>
      <c r="D37" s="819" t="s">
        <v>3598</v>
      </c>
      <c r="E37" s="1186"/>
    </row>
    <row r="38" spans="1:5" ht="87.75" customHeight="1" x14ac:dyDescent="0.25">
      <c r="A38" s="1156"/>
      <c r="B38" s="1184"/>
      <c r="C38" s="819" t="s">
        <v>3572</v>
      </c>
      <c r="D38" s="819" t="s">
        <v>3472</v>
      </c>
      <c r="E38" s="1187"/>
    </row>
    <row r="39" spans="1:5" ht="49.5" x14ac:dyDescent="0.25">
      <c r="A39" s="1156">
        <v>5</v>
      </c>
      <c r="B39" s="1184" t="s">
        <v>2258</v>
      </c>
      <c r="C39" s="819" t="s">
        <v>3599</v>
      </c>
      <c r="D39" s="819" t="s">
        <v>3600</v>
      </c>
      <c r="E39" s="1188" t="s">
        <v>3601</v>
      </c>
    </row>
    <row r="40" spans="1:5" ht="33" x14ac:dyDescent="0.25">
      <c r="A40" s="1156"/>
      <c r="B40" s="1184"/>
      <c r="C40" s="819" t="s">
        <v>3602</v>
      </c>
      <c r="D40" s="819" t="s">
        <v>3603</v>
      </c>
      <c r="E40" s="1189"/>
    </row>
    <row r="41" spans="1:5" ht="278.25" customHeight="1" x14ac:dyDescent="0.25">
      <c r="A41" s="1156"/>
      <c r="B41" s="1184"/>
      <c r="C41" s="819" t="s">
        <v>3604</v>
      </c>
      <c r="D41" s="819" t="s">
        <v>3605</v>
      </c>
      <c r="E41" s="1190"/>
    </row>
    <row r="42" spans="1:5" ht="35.25" customHeight="1" x14ac:dyDescent="0.25">
      <c r="A42" s="1156">
        <v>6</v>
      </c>
      <c r="B42" s="1184" t="s">
        <v>596</v>
      </c>
      <c r="C42" s="819" t="s">
        <v>3606</v>
      </c>
      <c r="D42" s="819" t="s">
        <v>3607</v>
      </c>
      <c r="E42" s="1185" t="s">
        <v>3608</v>
      </c>
    </row>
    <row r="43" spans="1:5" ht="36" customHeight="1" x14ac:dyDescent="0.25">
      <c r="A43" s="1156"/>
      <c r="B43" s="1184"/>
      <c r="C43" s="819" t="s">
        <v>3609</v>
      </c>
      <c r="D43" s="819" t="s">
        <v>3610</v>
      </c>
      <c r="E43" s="1186"/>
    </row>
    <row r="44" spans="1:5" ht="224.25" customHeight="1" x14ac:dyDescent="0.25">
      <c r="A44" s="1156"/>
      <c r="B44" s="1184"/>
      <c r="C44" s="819" t="s">
        <v>3611</v>
      </c>
      <c r="D44" s="819" t="s">
        <v>3612</v>
      </c>
      <c r="E44" s="1187"/>
    </row>
    <row r="45" spans="1:5" ht="33" x14ac:dyDescent="0.25">
      <c r="A45" s="1156">
        <v>7</v>
      </c>
      <c r="B45" s="1184" t="s">
        <v>2281</v>
      </c>
      <c r="C45" s="819" t="s">
        <v>3613</v>
      </c>
      <c r="D45" s="819" t="s">
        <v>3614</v>
      </c>
      <c r="E45" s="1185" t="s">
        <v>3557</v>
      </c>
    </row>
    <row r="46" spans="1:5" ht="33" x14ac:dyDescent="0.25">
      <c r="A46" s="1156"/>
      <c r="B46" s="1184"/>
      <c r="C46" s="819" t="s">
        <v>3615</v>
      </c>
      <c r="D46" s="819" t="s">
        <v>3616</v>
      </c>
      <c r="E46" s="1186"/>
    </row>
    <row r="47" spans="1:5" ht="176.25" customHeight="1" x14ac:dyDescent="0.25">
      <c r="A47" s="1156"/>
      <c r="B47" s="1184"/>
      <c r="C47" s="819" t="s">
        <v>3617</v>
      </c>
      <c r="D47" s="819" t="s">
        <v>3561</v>
      </c>
      <c r="E47" s="1187"/>
    </row>
    <row r="48" spans="1:5" ht="50.25" customHeight="1" x14ac:dyDescent="0.25">
      <c r="A48" s="1156">
        <v>8</v>
      </c>
      <c r="B48" s="1184" t="s">
        <v>2300</v>
      </c>
      <c r="C48" s="819" t="s">
        <v>3618</v>
      </c>
      <c r="D48" s="819" t="s">
        <v>3619</v>
      </c>
      <c r="E48" s="1185" t="s">
        <v>3620</v>
      </c>
    </row>
    <row r="49" spans="1:5" ht="33" x14ac:dyDescent="0.25">
      <c r="A49" s="1156"/>
      <c r="B49" s="1184"/>
      <c r="C49" s="819" t="s">
        <v>3621</v>
      </c>
      <c r="D49" s="819" t="s">
        <v>3622</v>
      </c>
      <c r="E49" s="1186"/>
    </row>
    <row r="50" spans="1:5" ht="275.25" customHeight="1" x14ac:dyDescent="0.25">
      <c r="A50" s="1156"/>
      <c r="B50" s="1184"/>
      <c r="C50" s="819" t="s">
        <v>3623</v>
      </c>
      <c r="D50" s="824" t="s">
        <v>3624</v>
      </c>
      <c r="E50" s="1187"/>
    </row>
    <row r="51" spans="1:5" ht="49.5" x14ac:dyDescent="0.25">
      <c r="A51" s="1156">
        <v>9</v>
      </c>
      <c r="B51" s="1184" t="s">
        <v>2320</v>
      </c>
      <c r="C51" s="819" t="s">
        <v>3567</v>
      </c>
      <c r="D51" s="819" t="s">
        <v>3568</v>
      </c>
      <c r="E51" s="1185" t="s">
        <v>3625</v>
      </c>
    </row>
    <row r="52" spans="1:5" ht="16.5" x14ac:dyDescent="0.25">
      <c r="A52" s="1156"/>
      <c r="B52" s="1184"/>
      <c r="C52" s="819" t="s">
        <v>3570</v>
      </c>
      <c r="D52" s="819" t="s">
        <v>3626</v>
      </c>
      <c r="E52" s="1186"/>
    </row>
    <row r="53" spans="1:5" ht="91.5" customHeight="1" x14ac:dyDescent="0.25">
      <c r="A53" s="1156"/>
      <c r="B53" s="1184"/>
      <c r="C53" s="819" t="s">
        <v>3472</v>
      </c>
      <c r="D53" s="819" t="s">
        <v>3472</v>
      </c>
      <c r="E53" s="1187"/>
    </row>
    <row r="54" spans="1:5" ht="16.5" x14ac:dyDescent="0.25">
      <c r="A54" s="841"/>
      <c r="B54" s="1192" t="s">
        <v>3627</v>
      </c>
      <c r="C54" s="1192"/>
      <c r="D54" s="1192"/>
      <c r="E54" s="841"/>
    </row>
    <row r="55" spans="1:5" ht="33" x14ac:dyDescent="0.25">
      <c r="A55" s="837" t="s">
        <v>0</v>
      </c>
      <c r="B55" s="811" t="s">
        <v>3628</v>
      </c>
      <c r="C55" s="798" t="s">
        <v>3574</v>
      </c>
      <c r="D55" s="798" t="s">
        <v>3281</v>
      </c>
      <c r="E55" s="811" t="s">
        <v>3</v>
      </c>
    </row>
    <row r="56" spans="1:5" ht="33" x14ac:dyDescent="0.25">
      <c r="A56" s="1156">
        <v>1</v>
      </c>
      <c r="B56" s="1184" t="s">
        <v>3575</v>
      </c>
      <c r="C56" s="819" t="s">
        <v>3576</v>
      </c>
      <c r="D56" s="819" t="s">
        <v>3577</v>
      </c>
      <c r="E56" s="1185" t="s">
        <v>3629</v>
      </c>
    </row>
    <row r="57" spans="1:5" ht="16.5" x14ac:dyDescent="0.25">
      <c r="A57" s="1156"/>
      <c r="B57" s="1184"/>
      <c r="C57" s="819" t="s">
        <v>3579</v>
      </c>
      <c r="D57" s="819" t="s">
        <v>3580</v>
      </c>
      <c r="E57" s="1186"/>
    </row>
    <row r="58" spans="1:5" ht="106.5" customHeight="1" x14ac:dyDescent="0.25">
      <c r="A58" s="1156"/>
      <c r="B58" s="1184"/>
      <c r="C58" s="819" t="s">
        <v>3526</v>
      </c>
      <c r="D58" s="819" t="s">
        <v>3526</v>
      </c>
      <c r="E58" s="1187"/>
    </row>
    <row r="59" spans="1:5" ht="33" x14ac:dyDescent="0.25">
      <c r="A59" s="1156">
        <v>2</v>
      </c>
      <c r="B59" s="1184" t="s">
        <v>2196</v>
      </c>
      <c r="C59" s="819" t="s">
        <v>3630</v>
      </c>
      <c r="D59" s="819" t="s">
        <v>3630</v>
      </c>
      <c r="E59" s="1185" t="s">
        <v>3631</v>
      </c>
    </row>
    <row r="60" spans="1:5" ht="33" x14ac:dyDescent="0.25">
      <c r="A60" s="1156"/>
      <c r="B60" s="1184"/>
      <c r="C60" s="819" t="s">
        <v>3632</v>
      </c>
      <c r="D60" s="819" t="s">
        <v>3633</v>
      </c>
      <c r="E60" s="1186"/>
    </row>
    <row r="61" spans="1:5" ht="16.5" x14ac:dyDescent="0.25">
      <c r="A61" s="1156"/>
      <c r="B61" s="1184"/>
      <c r="C61" s="819" t="s">
        <v>3472</v>
      </c>
      <c r="D61" s="819" t="s">
        <v>3472</v>
      </c>
      <c r="E61" s="1187"/>
    </row>
    <row r="62" spans="1:5" ht="16.5" x14ac:dyDescent="0.25">
      <c r="A62" s="1156">
        <v>3</v>
      </c>
      <c r="B62" s="1184" t="s">
        <v>2219</v>
      </c>
      <c r="C62" s="819" t="s">
        <v>3588</v>
      </c>
      <c r="D62" s="819" t="s">
        <v>3589</v>
      </c>
      <c r="E62" s="1185" t="s">
        <v>3634</v>
      </c>
    </row>
    <row r="63" spans="1:5" ht="33" x14ac:dyDescent="0.25">
      <c r="A63" s="1156"/>
      <c r="B63" s="1184"/>
      <c r="C63" s="819" t="s">
        <v>3635</v>
      </c>
      <c r="D63" s="819" t="s">
        <v>3636</v>
      </c>
      <c r="E63" s="1186"/>
    </row>
    <row r="64" spans="1:5" ht="122.25" customHeight="1" x14ac:dyDescent="0.25">
      <c r="A64" s="1156"/>
      <c r="B64" s="1184"/>
      <c r="C64" s="819" t="s">
        <v>3637</v>
      </c>
      <c r="D64" s="819" t="s">
        <v>3638</v>
      </c>
      <c r="E64" s="1187"/>
    </row>
    <row r="65" spans="1:5" ht="33" x14ac:dyDescent="0.25">
      <c r="A65" s="1156">
        <v>4</v>
      </c>
      <c r="B65" s="1184" t="s">
        <v>2230</v>
      </c>
      <c r="C65" s="819" t="s">
        <v>3639</v>
      </c>
      <c r="D65" s="819" t="s">
        <v>3640</v>
      </c>
      <c r="E65" s="1185" t="s">
        <v>3641</v>
      </c>
    </row>
    <row r="66" spans="1:5" ht="16.5" x14ac:dyDescent="0.25">
      <c r="A66" s="1156"/>
      <c r="B66" s="1184"/>
      <c r="C66" s="819" t="s">
        <v>3642</v>
      </c>
      <c r="D66" s="819" t="s">
        <v>3642</v>
      </c>
      <c r="E66" s="1186"/>
    </row>
    <row r="67" spans="1:5" ht="16.5" x14ac:dyDescent="0.25">
      <c r="A67" s="1156"/>
      <c r="B67" s="1184"/>
      <c r="C67" s="819" t="s">
        <v>3472</v>
      </c>
      <c r="D67" s="819" t="s">
        <v>3472</v>
      </c>
      <c r="E67" s="1187"/>
    </row>
    <row r="68" spans="1:5" ht="49.5" x14ac:dyDescent="0.25">
      <c r="A68" s="1156">
        <v>5</v>
      </c>
      <c r="B68" s="1184" t="s">
        <v>2258</v>
      </c>
      <c r="C68" s="819" t="s">
        <v>3643</v>
      </c>
      <c r="D68" s="819" t="s">
        <v>3643</v>
      </c>
      <c r="E68" s="1185" t="s">
        <v>3644</v>
      </c>
    </row>
    <row r="69" spans="1:5" ht="49.5" x14ac:dyDescent="0.25">
      <c r="A69" s="1156"/>
      <c r="B69" s="1184"/>
      <c r="C69" s="819" t="s">
        <v>3645</v>
      </c>
      <c r="D69" s="819" t="s">
        <v>3646</v>
      </c>
      <c r="E69" s="1186"/>
    </row>
    <row r="70" spans="1:5" ht="263.25" customHeight="1" x14ac:dyDescent="0.25">
      <c r="A70" s="1156"/>
      <c r="B70" s="1184"/>
      <c r="C70" s="819" t="s">
        <v>3604</v>
      </c>
      <c r="D70" s="819" t="s">
        <v>3647</v>
      </c>
      <c r="E70" s="1187"/>
    </row>
    <row r="71" spans="1:5" ht="33" x14ac:dyDescent="0.25">
      <c r="A71" s="1156">
        <v>6</v>
      </c>
      <c r="B71" s="1184" t="s">
        <v>596</v>
      </c>
      <c r="C71" s="819" t="s">
        <v>3606</v>
      </c>
      <c r="D71" s="824" t="s">
        <v>3648</v>
      </c>
      <c r="E71" s="1185" t="s">
        <v>3608</v>
      </c>
    </row>
    <row r="72" spans="1:5" ht="56.25" customHeight="1" x14ac:dyDescent="0.25">
      <c r="A72" s="1156"/>
      <c r="B72" s="1184"/>
      <c r="C72" s="819" t="s">
        <v>3609</v>
      </c>
      <c r="D72" s="824" t="s">
        <v>3649</v>
      </c>
      <c r="E72" s="1186"/>
    </row>
    <row r="73" spans="1:5" ht="211.5" customHeight="1" x14ac:dyDescent="0.25">
      <c r="A73" s="1156"/>
      <c r="B73" s="1184"/>
      <c r="C73" s="819" t="s">
        <v>3611</v>
      </c>
      <c r="D73" s="819" t="s">
        <v>3650</v>
      </c>
      <c r="E73" s="1187"/>
    </row>
    <row r="74" spans="1:5" ht="49.5" x14ac:dyDescent="0.25">
      <c r="A74" s="1156">
        <v>7</v>
      </c>
      <c r="B74" s="1184" t="s">
        <v>2281</v>
      </c>
      <c r="C74" s="819" t="s">
        <v>3651</v>
      </c>
      <c r="D74" s="824" t="s">
        <v>3652</v>
      </c>
      <c r="E74" s="1185" t="s">
        <v>3557</v>
      </c>
    </row>
    <row r="75" spans="1:5" ht="33" x14ac:dyDescent="0.25">
      <c r="A75" s="1156"/>
      <c r="B75" s="1184"/>
      <c r="C75" s="819" t="s">
        <v>3653</v>
      </c>
      <c r="D75" s="824" t="s">
        <v>3654</v>
      </c>
      <c r="E75" s="1186"/>
    </row>
    <row r="76" spans="1:5" ht="169.5" customHeight="1" x14ac:dyDescent="0.25">
      <c r="A76" s="1156"/>
      <c r="B76" s="1184"/>
      <c r="C76" s="819" t="s">
        <v>3655</v>
      </c>
      <c r="D76" s="824" t="s">
        <v>3561</v>
      </c>
      <c r="E76" s="1187"/>
    </row>
    <row r="77" spans="1:5" ht="49.5" x14ac:dyDescent="0.25">
      <c r="A77" s="1156">
        <v>8</v>
      </c>
      <c r="B77" s="1184" t="s">
        <v>2300</v>
      </c>
      <c r="C77" s="819" t="s">
        <v>3656</v>
      </c>
      <c r="D77" s="819" t="s">
        <v>3657</v>
      </c>
      <c r="E77" s="1185" t="s">
        <v>3620</v>
      </c>
    </row>
    <row r="78" spans="1:5" ht="49.5" x14ac:dyDescent="0.25">
      <c r="A78" s="1156"/>
      <c r="B78" s="1184"/>
      <c r="C78" s="819" t="s">
        <v>3658</v>
      </c>
      <c r="D78" s="824" t="s">
        <v>3659</v>
      </c>
      <c r="E78" s="1186"/>
    </row>
    <row r="79" spans="1:5" ht="286.5" customHeight="1" x14ac:dyDescent="0.25">
      <c r="A79" s="1156"/>
      <c r="B79" s="1184"/>
      <c r="C79" s="819" t="s">
        <v>3472</v>
      </c>
      <c r="D79" s="819" t="s">
        <v>3472</v>
      </c>
      <c r="E79" s="1187"/>
    </row>
    <row r="80" spans="1:5" ht="16.5" x14ac:dyDescent="0.25">
      <c r="A80" s="1156">
        <v>9</v>
      </c>
      <c r="B80" s="1184" t="s">
        <v>2320</v>
      </c>
      <c r="C80" s="819" t="s">
        <v>3660</v>
      </c>
      <c r="D80" s="819" t="s">
        <v>3661</v>
      </c>
      <c r="E80" s="1185" t="s">
        <v>3625</v>
      </c>
    </row>
    <row r="81" spans="1:5" ht="49.5" x14ac:dyDescent="0.25">
      <c r="A81" s="1156"/>
      <c r="B81" s="1184"/>
      <c r="C81" s="819" t="s">
        <v>3662</v>
      </c>
      <c r="D81" s="819" t="s">
        <v>3663</v>
      </c>
      <c r="E81" s="1186"/>
    </row>
    <row r="82" spans="1:5" ht="117.75" customHeight="1" x14ac:dyDescent="0.25">
      <c r="A82" s="1156"/>
      <c r="B82" s="1184"/>
      <c r="C82" s="819" t="s">
        <v>3526</v>
      </c>
      <c r="D82" s="819" t="s">
        <v>3472</v>
      </c>
      <c r="E82" s="1187"/>
    </row>
    <row r="83" spans="1:5" ht="16.5" x14ac:dyDescent="0.25">
      <c r="A83" s="841"/>
      <c r="B83" s="1192" t="s">
        <v>3410</v>
      </c>
      <c r="C83" s="1192"/>
      <c r="D83" s="1192"/>
      <c r="E83" s="841"/>
    </row>
    <row r="84" spans="1:5" ht="33" x14ac:dyDescent="0.25">
      <c r="A84" s="837" t="s">
        <v>0</v>
      </c>
      <c r="B84" s="811" t="s">
        <v>3628</v>
      </c>
      <c r="C84" s="798" t="s">
        <v>3574</v>
      </c>
      <c r="D84" s="798" t="s">
        <v>3281</v>
      </c>
      <c r="E84" s="811" t="s">
        <v>3</v>
      </c>
    </row>
    <row r="85" spans="1:5" ht="33" x14ac:dyDescent="0.25">
      <c r="A85" s="1156">
        <v>1</v>
      </c>
      <c r="B85" s="1184" t="s">
        <v>3575</v>
      </c>
      <c r="C85" s="819" t="s">
        <v>3664</v>
      </c>
      <c r="D85" s="819" t="s">
        <v>3665</v>
      </c>
      <c r="E85" s="1185" t="s">
        <v>3629</v>
      </c>
    </row>
    <row r="86" spans="1:5" ht="16.5" x14ac:dyDescent="0.25">
      <c r="A86" s="1156"/>
      <c r="B86" s="1184"/>
      <c r="C86" s="819" t="s">
        <v>3579</v>
      </c>
      <c r="D86" s="819" t="s">
        <v>3580</v>
      </c>
      <c r="E86" s="1186"/>
    </row>
    <row r="87" spans="1:5" ht="99" customHeight="1" x14ac:dyDescent="0.25">
      <c r="A87" s="1156"/>
      <c r="B87" s="1184"/>
      <c r="C87" s="819" t="s">
        <v>3526</v>
      </c>
      <c r="D87" s="819" t="s">
        <v>3526</v>
      </c>
      <c r="E87" s="1187"/>
    </row>
    <row r="88" spans="1:5" ht="33" x14ac:dyDescent="0.25">
      <c r="A88" s="1156">
        <v>2</v>
      </c>
      <c r="B88" s="1184" t="s">
        <v>2196</v>
      </c>
      <c r="C88" s="819" t="s">
        <v>3666</v>
      </c>
      <c r="D88" s="819" t="s">
        <v>3666</v>
      </c>
      <c r="E88" s="1185" t="s">
        <v>3631</v>
      </c>
    </row>
    <row r="89" spans="1:5" ht="16.5" x14ac:dyDescent="0.25">
      <c r="A89" s="1156"/>
      <c r="B89" s="1184"/>
      <c r="C89" s="819" t="s">
        <v>3667</v>
      </c>
      <c r="D89" s="819" t="s">
        <v>3668</v>
      </c>
      <c r="E89" s="1186"/>
    </row>
    <row r="90" spans="1:5" ht="16.5" x14ac:dyDescent="0.25">
      <c r="A90" s="1156"/>
      <c r="B90" s="1184"/>
      <c r="C90" s="819" t="s">
        <v>3669</v>
      </c>
      <c r="D90" s="819" t="s">
        <v>3670</v>
      </c>
      <c r="E90" s="1187"/>
    </row>
    <row r="91" spans="1:5" ht="33" x14ac:dyDescent="0.25">
      <c r="A91" s="1156">
        <v>3</v>
      </c>
      <c r="B91" s="1184" t="s">
        <v>2219</v>
      </c>
      <c r="C91" s="819" t="s">
        <v>3671</v>
      </c>
      <c r="D91" s="819" t="s">
        <v>3672</v>
      </c>
      <c r="E91" s="1185" t="s">
        <v>3634</v>
      </c>
    </row>
    <row r="92" spans="1:5" ht="33" x14ac:dyDescent="0.25">
      <c r="A92" s="1156"/>
      <c r="B92" s="1184"/>
      <c r="C92" s="819" t="s">
        <v>3673</v>
      </c>
      <c r="D92" s="819" t="s">
        <v>3674</v>
      </c>
      <c r="E92" s="1186"/>
    </row>
    <row r="93" spans="1:5" ht="110.25" customHeight="1" x14ac:dyDescent="0.25">
      <c r="A93" s="1156"/>
      <c r="B93" s="1184"/>
      <c r="C93" s="819" t="s">
        <v>3675</v>
      </c>
      <c r="D93" s="819" t="s">
        <v>3472</v>
      </c>
      <c r="E93" s="1187"/>
    </row>
    <row r="94" spans="1:5" ht="49.5" x14ac:dyDescent="0.25">
      <c r="A94" s="1156">
        <v>4</v>
      </c>
      <c r="B94" s="1184" t="s">
        <v>2230</v>
      </c>
      <c r="C94" s="819" t="s">
        <v>3676</v>
      </c>
      <c r="D94" s="819" t="s">
        <v>3677</v>
      </c>
      <c r="E94" s="1185" t="s">
        <v>3641</v>
      </c>
    </row>
    <row r="95" spans="1:5" ht="16.5" x14ac:dyDescent="0.25">
      <c r="A95" s="1156"/>
      <c r="B95" s="1184"/>
      <c r="C95" s="819" t="s">
        <v>3598</v>
      </c>
      <c r="D95" s="819" t="s">
        <v>3598</v>
      </c>
      <c r="E95" s="1186"/>
    </row>
    <row r="96" spans="1:5" ht="22.5" customHeight="1" x14ac:dyDescent="0.25">
      <c r="A96" s="1156"/>
      <c r="B96" s="1184"/>
      <c r="C96" s="819" t="s">
        <v>3526</v>
      </c>
      <c r="D96" s="819" t="s">
        <v>3472</v>
      </c>
      <c r="E96" s="1187"/>
    </row>
    <row r="97" spans="1:5" ht="49.5" x14ac:dyDescent="0.25">
      <c r="A97" s="1156">
        <v>5</v>
      </c>
      <c r="B97" s="1184" t="s">
        <v>2258</v>
      </c>
      <c r="C97" s="819" t="s">
        <v>3599</v>
      </c>
      <c r="D97" s="819" t="s">
        <v>3600</v>
      </c>
      <c r="E97" s="1185" t="s">
        <v>3678</v>
      </c>
    </row>
    <row r="98" spans="1:5" ht="33" x14ac:dyDescent="0.25">
      <c r="A98" s="1156"/>
      <c r="B98" s="1184"/>
      <c r="C98" s="819" t="s">
        <v>3602</v>
      </c>
      <c r="D98" s="819" t="s">
        <v>3603</v>
      </c>
      <c r="E98" s="1186"/>
    </row>
    <row r="99" spans="1:5" ht="269.25" customHeight="1" x14ac:dyDescent="0.25">
      <c r="A99" s="1156"/>
      <c r="B99" s="1184"/>
      <c r="C99" s="819" t="s">
        <v>3526</v>
      </c>
      <c r="D99" s="819" t="s">
        <v>3472</v>
      </c>
      <c r="E99" s="1187"/>
    </row>
    <row r="100" spans="1:5" ht="33" x14ac:dyDescent="0.25">
      <c r="A100" s="1156">
        <v>6</v>
      </c>
      <c r="B100" s="1184" t="s">
        <v>596</v>
      </c>
      <c r="C100" s="819" t="s">
        <v>3606</v>
      </c>
      <c r="D100" s="819" t="s">
        <v>3679</v>
      </c>
      <c r="E100" s="1185" t="s">
        <v>3680</v>
      </c>
    </row>
    <row r="101" spans="1:5" ht="49.5" x14ac:dyDescent="0.25">
      <c r="A101" s="1156"/>
      <c r="B101" s="1184"/>
      <c r="C101" s="819" t="s">
        <v>3609</v>
      </c>
      <c r="D101" s="824" t="s">
        <v>3681</v>
      </c>
      <c r="E101" s="1186"/>
    </row>
    <row r="102" spans="1:5" ht="210.75" customHeight="1" x14ac:dyDescent="0.25">
      <c r="A102" s="1156"/>
      <c r="B102" s="1184"/>
      <c r="C102" s="819" t="s">
        <v>3611</v>
      </c>
      <c r="D102" s="824" t="s">
        <v>3650</v>
      </c>
      <c r="E102" s="1187"/>
    </row>
    <row r="103" spans="1:5" ht="49.5" x14ac:dyDescent="0.25">
      <c r="A103" s="1156">
        <v>7</v>
      </c>
      <c r="B103" s="1184" t="s">
        <v>2281</v>
      </c>
      <c r="C103" s="819" t="s">
        <v>3682</v>
      </c>
      <c r="D103" s="824" t="s">
        <v>3683</v>
      </c>
      <c r="E103" s="1185" t="s">
        <v>3557</v>
      </c>
    </row>
    <row r="104" spans="1:5" ht="16.5" x14ac:dyDescent="0.25">
      <c r="A104" s="1156"/>
      <c r="B104" s="1184"/>
      <c r="C104" s="819" t="s">
        <v>3684</v>
      </c>
      <c r="D104" s="824" t="s">
        <v>3685</v>
      </c>
      <c r="E104" s="1186"/>
    </row>
    <row r="105" spans="1:5" ht="190.5" customHeight="1" x14ac:dyDescent="0.25">
      <c r="A105" s="1156"/>
      <c r="B105" s="1184"/>
      <c r="C105" s="819" t="s">
        <v>3686</v>
      </c>
      <c r="D105" s="819" t="s">
        <v>3561</v>
      </c>
      <c r="E105" s="1187"/>
    </row>
    <row r="106" spans="1:5" ht="66" x14ac:dyDescent="0.25">
      <c r="A106" s="1156">
        <v>8</v>
      </c>
      <c r="B106" s="1184" t="s">
        <v>2300</v>
      </c>
      <c r="C106" s="819" t="s">
        <v>3687</v>
      </c>
      <c r="D106" s="819" t="s">
        <v>3688</v>
      </c>
      <c r="E106" s="1185" t="s">
        <v>3620</v>
      </c>
    </row>
    <row r="107" spans="1:5" ht="38.25" customHeight="1" x14ac:dyDescent="0.25">
      <c r="A107" s="1156"/>
      <c r="B107" s="1184"/>
      <c r="C107" s="819" t="s">
        <v>3689</v>
      </c>
      <c r="D107" s="824" t="s">
        <v>3690</v>
      </c>
      <c r="E107" s="1186"/>
    </row>
    <row r="108" spans="1:5" ht="276.75" customHeight="1" x14ac:dyDescent="0.25">
      <c r="A108" s="1156"/>
      <c r="B108" s="1184"/>
      <c r="C108" s="819" t="s">
        <v>3526</v>
      </c>
      <c r="D108" s="819" t="s">
        <v>3472</v>
      </c>
      <c r="E108" s="1187"/>
    </row>
    <row r="109" spans="1:5" ht="40.5" customHeight="1" x14ac:dyDescent="0.25">
      <c r="A109" s="1156">
        <v>9</v>
      </c>
      <c r="B109" s="1184" t="s">
        <v>2320</v>
      </c>
      <c r="C109" s="819" t="s">
        <v>3567</v>
      </c>
      <c r="D109" s="819" t="s">
        <v>3691</v>
      </c>
      <c r="E109" s="1185" t="s">
        <v>3625</v>
      </c>
    </row>
    <row r="110" spans="1:5" ht="16.5" x14ac:dyDescent="0.25">
      <c r="A110" s="1156"/>
      <c r="B110" s="1184"/>
      <c r="C110" s="819" t="s">
        <v>3570</v>
      </c>
      <c r="D110" s="819" t="s">
        <v>3571</v>
      </c>
      <c r="E110" s="1186"/>
    </row>
    <row r="111" spans="1:5" ht="112.5" customHeight="1" x14ac:dyDescent="0.25">
      <c r="A111" s="1156"/>
      <c r="B111" s="1184"/>
      <c r="C111" s="819" t="s">
        <v>3526</v>
      </c>
      <c r="D111" s="819" t="s">
        <v>3472</v>
      </c>
      <c r="E111" s="1187"/>
    </row>
    <row r="112" spans="1:5" ht="16.5" x14ac:dyDescent="0.25">
      <c r="A112" s="841"/>
      <c r="B112" s="1193" t="s">
        <v>3350</v>
      </c>
      <c r="C112" s="1193"/>
      <c r="D112" s="1193"/>
      <c r="E112" s="1193"/>
    </row>
    <row r="113" spans="1:5" ht="16.5" x14ac:dyDescent="0.25">
      <c r="A113" s="1147" t="s">
        <v>3426</v>
      </c>
      <c r="B113" s="1148"/>
      <c r="C113" s="1148"/>
      <c r="D113" s="1148"/>
      <c r="E113" s="1149"/>
    </row>
  </sheetData>
  <mergeCells count="109">
    <mergeCell ref="B112:E112"/>
    <mergeCell ref="A113:E113"/>
    <mergeCell ref="A106:A108"/>
    <mergeCell ref="B106:B108"/>
    <mergeCell ref="E106:E108"/>
    <mergeCell ref="A109:A111"/>
    <mergeCell ref="B109:B111"/>
    <mergeCell ref="E109:E111"/>
    <mergeCell ref="A100:A102"/>
    <mergeCell ref="B100:B102"/>
    <mergeCell ref="E100:E102"/>
    <mergeCell ref="A103:A105"/>
    <mergeCell ref="B103:B105"/>
    <mergeCell ref="E103:E105"/>
    <mergeCell ref="A94:A96"/>
    <mergeCell ref="B94:B96"/>
    <mergeCell ref="E94:E96"/>
    <mergeCell ref="A97:A99"/>
    <mergeCell ref="B97:B99"/>
    <mergeCell ref="E97:E99"/>
    <mergeCell ref="A88:A90"/>
    <mergeCell ref="B88:B90"/>
    <mergeCell ref="E88:E90"/>
    <mergeCell ref="A91:A93"/>
    <mergeCell ref="B91:B93"/>
    <mergeCell ref="E91:E93"/>
    <mergeCell ref="A80:A82"/>
    <mergeCell ref="B80:B82"/>
    <mergeCell ref="E80:E82"/>
    <mergeCell ref="B83:D83"/>
    <mergeCell ref="A85:A87"/>
    <mergeCell ref="B85:B87"/>
    <mergeCell ref="E85:E87"/>
    <mergeCell ref="A74:A76"/>
    <mergeCell ref="B74:B76"/>
    <mergeCell ref="E74:E76"/>
    <mergeCell ref="A77:A79"/>
    <mergeCell ref="B77:B79"/>
    <mergeCell ref="E77:E79"/>
    <mergeCell ref="A68:A70"/>
    <mergeCell ref="B68:B70"/>
    <mergeCell ref="E68:E70"/>
    <mergeCell ref="A71:A73"/>
    <mergeCell ref="B71:B73"/>
    <mergeCell ref="E71:E73"/>
    <mergeCell ref="A62:A64"/>
    <mergeCell ref="B62:B64"/>
    <mergeCell ref="E62:E64"/>
    <mergeCell ref="A65:A67"/>
    <mergeCell ref="B65:B67"/>
    <mergeCell ref="E65:E67"/>
    <mergeCell ref="B54:D54"/>
    <mergeCell ref="A56:A58"/>
    <mergeCell ref="B56:B58"/>
    <mergeCell ref="E56:E58"/>
    <mergeCell ref="A59:A61"/>
    <mergeCell ref="B59:B61"/>
    <mergeCell ref="E59:E61"/>
    <mergeCell ref="A48:A50"/>
    <mergeCell ref="B48:B50"/>
    <mergeCell ref="E48:E50"/>
    <mergeCell ref="A51:A53"/>
    <mergeCell ref="B51:B53"/>
    <mergeCell ref="E51:E53"/>
    <mergeCell ref="A42:A44"/>
    <mergeCell ref="B42:B44"/>
    <mergeCell ref="E42:E44"/>
    <mergeCell ref="A45:A47"/>
    <mergeCell ref="B45:B47"/>
    <mergeCell ref="E45:E47"/>
    <mergeCell ref="A36:A38"/>
    <mergeCell ref="B36:B38"/>
    <mergeCell ref="E36:E38"/>
    <mergeCell ref="A39:A41"/>
    <mergeCell ref="B39:B41"/>
    <mergeCell ref="E39:E41"/>
    <mergeCell ref="A30:A32"/>
    <mergeCell ref="B30:B32"/>
    <mergeCell ref="E30:E32"/>
    <mergeCell ref="A33:A35"/>
    <mergeCell ref="B33:B35"/>
    <mergeCell ref="E33:E35"/>
    <mergeCell ref="A22:A24"/>
    <mergeCell ref="B22:B24"/>
    <mergeCell ref="E22:E24"/>
    <mergeCell ref="B25:D25"/>
    <mergeCell ref="A27:A29"/>
    <mergeCell ref="B27:B29"/>
    <mergeCell ref="E27:E29"/>
    <mergeCell ref="A19:A21"/>
    <mergeCell ref="B19:B21"/>
    <mergeCell ref="E19:E21"/>
    <mergeCell ref="A10:A12"/>
    <mergeCell ref="B10:B12"/>
    <mergeCell ref="E10:E12"/>
    <mergeCell ref="A13:A15"/>
    <mergeCell ref="B13:B15"/>
    <mergeCell ref="E13:E15"/>
    <mergeCell ref="A1:E1"/>
    <mergeCell ref="B2:C2"/>
    <mergeCell ref="A4:A6"/>
    <mergeCell ref="B4:B6"/>
    <mergeCell ref="E4:E6"/>
    <mergeCell ref="A7:A9"/>
    <mergeCell ref="B7:B9"/>
    <mergeCell ref="E7:E9"/>
    <mergeCell ref="A16:A18"/>
    <mergeCell ref="B16:B18"/>
    <mergeCell ref="E16:E18"/>
  </mergeCells>
  <pageMargins left="0.7" right="0.7" top="0.75" bottom="0.75" header="0.3" footer="0.3"/>
  <pageSetup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workbookViewId="0">
      <selection activeCell="G4" sqref="G4"/>
    </sheetView>
  </sheetViews>
  <sheetFormatPr defaultColWidth="9.140625" defaultRowHeight="15" x14ac:dyDescent="0.25"/>
  <cols>
    <col min="1" max="1" width="9.140625" style="776"/>
    <col min="2" max="2" width="30.85546875" style="776" customWidth="1"/>
    <col min="3" max="4" width="32.42578125" style="776" customWidth="1"/>
    <col min="5" max="5" width="32.42578125" style="776" hidden="1" customWidth="1"/>
    <col min="6" max="16384" width="9.140625" style="776"/>
  </cols>
  <sheetData>
    <row r="1" spans="1:5" ht="16.5" x14ac:dyDescent="0.25">
      <c r="A1" s="1200" t="s">
        <v>3692</v>
      </c>
      <c r="B1" s="1200"/>
      <c r="C1" s="1200"/>
      <c r="D1" s="1200"/>
      <c r="E1" s="1200"/>
    </row>
    <row r="2" spans="1:5" ht="16.5" x14ac:dyDescent="0.25">
      <c r="A2" s="1201" t="s">
        <v>3693</v>
      </c>
      <c r="B2" s="1201"/>
      <c r="C2" s="1201"/>
      <c r="D2" s="1201"/>
      <c r="E2" s="1201"/>
    </row>
    <row r="3" spans="1:5" ht="33" x14ac:dyDescent="0.25">
      <c r="A3" s="842" t="s">
        <v>0</v>
      </c>
      <c r="B3" s="842" t="s">
        <v>3354</v>
      </c>
      <c r="C3" s="843" t="s">
        <v>3574</v>
      </c>
      <c r="D3" s="833" t="s">
        <v>3281</v>
      </c>
      <c r="E3" s="833" t="s">
        <v>3</v>
      </c>
    </row>
    <row r="4" spans="1:5" ht="69" customHeight="1" x14ac:dyDescent="0.25">
      <c r="A4" s="1194">
        <v>1</v>
      </c>
      <c r="B4" s="1196" t="s">
        <v>2642</v>
      </c>
      <c r="C4" s="844" t="s">
        <v>3694</v>
      </c>
      <c r="D4" s="844" t="s">
        <v>3694</v>
      </c>
      <c r="E4" s="1198" t="s">
        <v>3147</v>
      </c>
    </row>
    <row r="5" spans="1:5" ht="37.5" customHeight="1" x14ac:dyDescent="0.25">
      <c r="A5" s="1195"/>
      <c r="B5" s="1197"/>
      <c r="C5" s="844" t="s">
        <v>3695</v>
      </c>
      <c r="D5" s="844" t="s">
        <v>3695</v>
      </c>
      <c r="E5" s="1204"/>
    </row>
    <row r="6" spans="1:5" ht="16.5" x14ac:dyDescent="0.25">
      <c r="A6" s="1202"/>
      <c r="B6" s="1203"/>
      <c r="C6" s="844" t="s">
        <v>3696</v>
      </c>
      <c r="D6" s="844" t="s">
        <v>3696</v>
      </c>
      <c r="E6" s="1199"/>
    </row>
    <row r="7" spans="1:5" ht="58.9" customHeight="1" x14ac:dyDescent="0.25">
      <c r="A7" s="1194">
        <v>2</v>
      </c>
      <c r="B7" s="1196" t="s">
        <v>2813</v>
      </c>
      <c r="C7" s="844" t="s">
        <v>3697</v>
      </c>
      <c r="D7" s="844" t="s">
        <v>3697</v>
      </c>
      <c r="E7" s="1198" t="s">
        <v>3147</v>
      </c>
    </row>
    <row r="8" spans="1:5" ht="25.5" customHeight="1" x14ac:dyDescent="0.25">
      <c r="A8" s="1195"/>
      <c r="B8" s="1197"/>
      <c r="C8" s="844" t="s">
        <v>3698</v>
      </c>
      <c r="D8" s="844" t="s">
        <v>3698</v>
      </c>
      <c r="E8" s="1199"/>
    </row>
    <row r="9" spans="1:5" ht="33" x14ac:dyDescent="0.25">
      <c r="A9" s="1194">
        <v>3</v>
      </c>
      <c r="B9" s="1196" t="s">
        <v>2398</v>
      </c>
      <c r="C9" s="844" t="s">
        <v>3699</v>
      </c>
      <c r="D9" s="844" t="s">
        <v>3699</v>
      </c>
      <c r="E9" s="1198" t="s">
        <v>3147</v>
      </c>
    </row>
    <row r="10" spans="1:5" ht="21.75" customHeight="1" x14ac:dyDescent="0.25">
      <c r="A10" s="1195"/>
      <c r="B10" s="1197"/>
      <c r="C10" s="844" t="s">
        <v>3698</v>
      </c>
      <c r="D10" s="844" t="s">
        <v>3698</v>
      </c>
      <c r="E10" s="1199"/>
    </row>
    <row r="11" spans="1:5" ht="33" x14ac:dyDescent="0.25">
      <c r="A11" s="1194">
        <v>4</v>
      </c>
      <c r="B11" s="1205" t="s">
        <v>2583</v>
      </c>
      <c r="C11" s="844" t="s">
        <v>3700</v>
      </c>
      <c r="D11" s="844" t="s">
        <v>3700</v>
      </c>
      <c r="E11" s="1198" t="s">
        <v>3701</v>
      </c>
    </row>
    <row r="12" spans="1:5" ht="214.5" x14ac:dyDescent="0.25">
      <c r="A12" s="1195"/>
      <c r="B12" s="1206"/>
      <c r="C12" s="844" t="s">
        <v>3702</v>
      </c>
      <c r="D12" s="844" t="s">
        <v>3703</v>
      </c>
      <c r="E12" s="1204"/>
    </row>
    <row r="13" spans="1:5" ht="16.5" x14ac:dyDescent="0.25">
      <c r="A13" s="1202"/>
      <c r="B13" s="1207"/>
      <c r="C13" s="844" t="s">
        <v>3696</v>
      </c>
      <c r="D13" s="844" t="s">
        <v>3696</v>
      </c>
      <c r="E13" s="1199"/>
    </row>
    <row r="14" spans="1:5" ht="16.5" x14ac:dyDescent="0.25">
      <c r="A14" s="1195">
        <v>5</v>
      </c>
      <c r="B14" s="1206" t="s">
        <v>2471</v>
      </c>
      <c r="C14" s="845" t="s">
        <v>3704</v>
      </c>
      <c r="D14" s="845" t="s">
        <v>3704</v>
      </c>
      <c r="E14" s="1208" t="s">
        <v>3147</v>
      </c>
    </row>
    <row r="15" spans="1:5" ht="16.5" x14ac:dyDescent="0.25">
      <c r="A15" s="1202"/>
      <c r="B15" s="1207"/>
      <c r="C15" s="844" t="s">
        <v>3696</v>
      </c>
      <c r="D15" s="844" t="s">
        <v>3696</v>
      </c>
      <c r="E15" s="1209"/>
    </row>
    <row r="16" spans="1:5" ht="33" x14ac:dyDescent="0.25">
      <c r="A16" s="1194">
        <v>6</v>
      </c>
      <c r="B16" s="1205" t="s">
        <v>2441</v>
      </c>
      <c r="C16" s="844" t="s">
        <v>3705</v>
      </c>
      <c r="D16" s="844" t="s">
        <v>3705</v>
      </c>
      <c r="E16" s="1198" t="s">
        <v>3147</v>
      </c>
    </row>
    <row r="17" spans="1:5" ht="16.5" x14ac:dyDescent="0.25">
      <c r="A17" s="1195"/>
      <c r="B17" s="1206"/>
      <c r="C17" s="844" t="s">
        <v>3706</v>
      </c>
      <c r="D17" s="844" t="s">
        <v>3706</v>
      </c>
      <c r="E17" s="1204"/>
    </row>
    <row r="18" spans="1:5" ht="16.5" x14ac:dyDescent="0.25">
      <c r="A18" s="1202"/>
      <c r="B18" s="1207"/>
      <c r="C18" s="844" t="s">
        <v>3696</v>
      </c>
      <c r="D18" s="844" t="s">
        <v>3696</v>
      </c>
      <c r="E18" s="1199"/>
    </row>
    <row r="19" spans="1:5" ht="33" x14ac:dyDescent="0.25">
      <c r="A19" s="1194">
        <v>7</v>
      </c>
      <c r="B19" s="1205" t="s">
        <v>2814</v>
      </c>
      <c r="C19" s="845" t="s">
        <v>3707</v>
      </c>
      <c r="D19" s="845" t="s">
        <v>3707</v>
      </c>
      <c r="E19" s="1208" t="s">
        <v>3147</v>
      </c>
    </row>
    <row r="20" spans="1:5" ht="16.5" x14ac:dyDescent="0.25">
      <c r="A20" s="1202"/>
      <c r="B20" s="1207"/>
      <c r="C20" s="844" t="s">
        <v>3698</v>
      </c>
      <c r="D20" s="844" t="s">
        <v>3698</v>
      </c>
      <c r="E20" s="1209"/>
    </row>
    <row r="21" spans="1:5" ht="33" x14ac:dyDescent="0.25">
      <c r="A21" s="1194">
        <v>8</v>
      </c>
      <c r="B21" s="1210" t="s">
        <v>2623</v>
      </c>
      <c r="C21" s="844" t="s">
        <v>3708</v>
      </c>
      <c r="D21" s="844" t="s">
        <v>3708</v>
      </c>
      <c r="E21" s="1198" t="s">
        <v>3147</v>
      </c>
    </row>
    <row r="22" spans="1:5" ht="33" x14ac:dyDescent="0.25">
      <c r="A22" s="1195"/>
      <c r="B22" s="1210"/>
      <c r="C22" s="844" t="s">
        <v>3709</v>
      </c>
      <c r="D22" s="844" t="s">
        <v>3709</v>
      </c>
      <c r="E22" s="1204"/>
    </row>
    <row r="23" spans="1:5" ht="16.5" x14ac:dyDescent="0.25">
      <c r="A23" s="1202"/>
      <c r="B23" s="1210"/>
      <c r="C23" s="844" t="s">
        <v>3696</v>
      </c>
      <c r="D23" s="844" t="s">
        <v>3696</v>
      </c>
      <c r="E23" s="1199"/>
    </row>
    <row r="24" spans="1:5" ht="16.5" x14ac:dyDescent="0.25">
      <c r="A24" s="825"/>
      <c r="B24" s="1211" t="s">
        <v>3710</v>
      </c>
      <c r="C24" s="1211"/>
      <c r="D24" s="1211"/>
      <c r="E24" s="825"/>
    </row>
    <row r="25" spans="1:5" ht="33" x14ac:dyDescent="0.25">
      <c r="A25" s="842" t="s">
        <v>0</v>
      </c>
      <c r="B25" s="842" t="s">
        <v>3354</v>
      </c>
      <c r="C25" s="846" t="s">
        <v>3574</v>
      </c>
      <c r="D25" s="798" t="s">
        <v>3281</v>
      </c>
      <c r="E25" s="833" t="s">
        <v>3</v>
      </c>
    </row>
    <row r="26" spans="1:5" ht="82.5" x14ac:dyDescent="0.25">
      <c r="A26" s="1194">
        <v>1</v>
      </c>
      <c r="B26" s="1205" t="s">
        <v>2642</v>
      </c>
      <c r="C26" s="844" t="s">
        <v>3711</v>
      </c>
      <c r="D26" s="844" t="s">
        <v>3711</v>
      </c>
      <c r="E26" s="1198" t="s">
        <v>3147</v>
      </c>
    </row>
    <row r="27" spans="1:5" ht="66" x14ac:dyDescent="0.25">
      <c r="A27" s="1195"/>
      <c r="B27" s="1206"/>
      <c r="C27" s="844" t="s">
        <v>3712</v>
      </c>
      <c r="D27" s="844" t="s">
        <v>3712</v>
      </c>
      <c r="E27" s="1204"/>
    </row>
    <row r="28" spans="1:5" ht="16.5" x14ac:dyDescent="0.25">
      <c r="A28" s="1202"/>
      <c r="B28" s="1207"/>
      <c r="C28" s="844" t="s">
        <v>3696</v>
      </c>
      <c r="D28" s="844" t="s">
        <v>3696</v>
      </c>
      <c r="E28" s="1199"/>
    </row>
    <row r="29" spans="1:5" ht="181.5" x14ac:dyDescent="0.25">
      <c r="A29" s="1194">
        <v>2</v>
      </c>
      <c r="B29" s="1205" t="s">
        <v>2813</v>
      </c>
      <c r="C29" s="844" t="s">
        <v>3713</v>
      </c>
      <c r="D29" s="844" t="s">
        <v>3714</v>
      </c>
      <c r="E29" s="847" t="s">
        <v>3715</v>
      </c>
    </row>
    <row r="30" spans="1:5" ht="49.5" x14ac:dyDescent="0.25">
      <c r="A30" s="1195"/>
      <c r="B30" s="1206"/>
      <c r="C30" s="844" t="s">
        <v>3716</v>
      </c>
      <c r="D30" s="844" t="s">
        <v>3716</v>
      </c>
      <c r="E30" s="1204" t="s">
        <v>3147</v>
      </c>
    </row>
    <row r="31" spans="1:5" ht="16.5" x14ac:dyDescent="0.25">
      <c r="A31" s="1202"/>
      <c r="B31" s="1207"/>
      <c r="C31" s="844" t="s">
        <v>3696</v>
      </c>
      <c r="D31" s="844" t="s">
        <v>3696</v>
      </c>
      <c r="E31" s="1199"/>
    </row>
    <row r="32" spans="1:5" ht="82.5" x14ac:dyDescent="0.25">
      <c r="A32" s="1194">
        <v>3</v>
      </c>
      <c r="B32" s="1205" t="s">
        <v>2398</v>
      </c>
      <c r="C32" s="844" t="s">
        <v>3717</v>
      </c>
      <c r="D32" s="844" t="s">
        <v>3717</v>
      </c>
      <c r="E32" s="1198" t="s">
        <v>3147</v>
      </c>
    </row>
    <row r="33" spans="1:5" ht="16.5" x14ac:dyDescent="0.25">
      <c r="A33" s="1195"/>
      <c r="B33" s="1206"/>
      <c r="C33" s="844" t="s">
        <v>3718</v>
      </c>
      <c r="D33" s="844" t="s">
        <v>3718</v>
      </c>
      <c r="E33" s="1204"/>
    </row>
    <row r="34" spans="1:5" ht="16.5" x14ac:dyDescent="0.25">
      <c r="A34" s="1202"/>
      <c r="B34" s="1207"/>
      <c r="C34" s="844" t="s">
        <v>3696</v>
      </c>
      <c r="D34" s="844" t="s">
        <v>3696</v>
      </c>
      <c r="E34" s="1199"/>
    </row>
    <row r="35" spans="1:5" ht="154.5" customHeight="1" x14ac:dyDescent="0.25">
      <c r="A35" s="1194">
        <v>4</v>
      </c>
      <c r="B35" s="1205" t="s">
        <v>2583</v>
      </c>
      <c r="C35" s="844" t="s">
        <v>3719</v>
      </c>
      <c r="D35" s="844" t="s">
        <v>3720</v>
      </c>
      <c r="E35" s="848" t="s">
        <v>3721</v>
      </c>
    </row>
    <row r="36" spans="1:5" ht="218.25" customHeight="1" x14ac:dyDescent="0.25">
      <c r="A36" s="1195"/>
      <c r="B36" s="1206"/>
      <c r="C36" s="844" t="s">
        <v>3722</v>
      </c>
      <c r="D36" s="844" t="s">
        <v>3723</v>
      </c>
      <c r="E36" s="848" t="s">
        <v>3724</v>
      </c>
    </row>
    <row r="37" spans="1:5" ht="16.5" x14ac:dyDescent="0.25">
      <c r="A37" s="1202"/>
      <c r="B37" s="1207"/>
      <c r="C37" s="844" t="s">
        <v>3696</v>
      </c>
      <c r="D37" s="844" t="s">
        <v>3696</v>
      </c>
      <c r="E37" s="849"/>
    </row>
    <row r="38" spans="1:5" ht="132" x14ac:dyDescent="0.25">
      <c r="A38" s="1194">
        <v>5</v>
      </c>
      <c r="B38" s="1205" t="s">
        <v>2471</v>
      </c>
      <c r="C38" s="844" t="s">
        <v>3725</v>
      </c>
      <c r="D38" s="844" t="s">
        <v>3725</v>
      </c>
      <c r="E38" s="1198"/>
    </row>
    <row r="39" spans="1:5" ht="49.5" x14ac:dyDescent="0.25">
      <c r="A39" s="1195"/>
      <c r="B39" s="1206"/>
      <c r="C39" s="844" t="s">
        <v>3726</v>
      </c>
      <c r="D39" s="844" t="s">
        <v>3726</v>
      </c>
      <c r="E39" s="1204"/>
    </row>
    <row r="40" spans="1:5" ht="49.5" x14ac:dyDescent="0.25">
      <c r="A40" s="1202"/>
      <c r="B40" s="1207"/>
      <c r="C40" s="844" t="s">
        <v>3727</v>
      </c>
      <c r="D40" s="844" t="s">
        <v>3727</v>
      </c>
      <c r="E40" s="1199"/>
    </row>
    <row r="41" spans="1:5" ht="33" x14ac:dyDescent="0.25">
      <c r="A41" s="1194">
        <v>6</v>
      </c>
      <c r="B41" s="1205" t="s">
        <v>2441</v>
      </c>
      <c r="C41" s="844" t="s">
        <v>3728</v>
      </c>
      <c r="D41" s="844" t="s">
        <v>3728</v>
      </c>
      <c r="E41" s="1198" t="s">
        <v>3147</v>
      </c>
    </row>
    <row r="42" spans="1:5" ht="33" x14ac:dyDescent="0.25">
      <c r="A42" s="1195"/>
      <c r="B42" s="1206"/>
      <c r="C42" s="844" t="s">
        <v>3729</v>
      </c>
      <c r="D42" s="844" t="s">
        <v>3729</v>
      </c>
      <c r="E42" s="1204"/>
    </row>
    <row r="43" spans="1:5" ht="16.5" x14ac:dyDescent="0.25">
      <c r="A43" s="1202"/>
      <c r="B43" s="1207"/>
      <c r="C43" s="844" t="s">
        <v>3696</v>
      </c>
      <c r="D43" s="844" t="s">
        <v>3696</v>
      </c>
      <c r="E43" s="1199"/>
    </row>
    <row r="44" spans="1:5" ht="33" x14ac:dyDescent="0.25">
      <c r="A44" s="1194">
        <v>7</v>
      </c>
      <c r="B44" s="1205" t="s">
        <v>2814</v>
      </c>
      <c r="C44" s="844" t="s">
        <v>3730</v>
      </c>
      <c r="D44" s="844" t="s">
        <v>3730</v>
      </c>
      <c r="E44" s="1198" t="s">
        <v>3147</v>
      </c>
    </row>
    <row r="45" spans="1:5" ht="66" x14ac:dyDescent="0.25">
      <c r="A45" s="1195"/>
      <c r="B45" s="1206"/>
      <c r="C45" s="844" t="s">
        <v>3731</v>
      </c>
      <c r="D45" s="844" t="s">
        <v>3731</v>
      </c>
      <c r="E45" s="1204"/>
    </row>
    <row r="46" spans="1:5" ht="16.5" x14ac:dyDescent="0.25">
      <c r="A46" s="1202"/>
      <c r="B46" s="1207"/>
      <c r="C46" s="844" t="s">
        <v>3696</v>
      </c>
      <c r="D46" s="844" t="s">
        <v>3696</v>
      </c>
      <c r="E46" s="1199"/>
    </row>
    <row r="47" spans="1:5" ht="132" x14ac:dyDescent="0.25">
      <c r="A47" s="1194">
        <v>8</v>
      </c>
      <c r="B47" s="1210" t="s">
        <v>2623</v>
      </c>
      <c r="C47" s="844" t="s">
        <v>3732</v>
      </c>
      <c r="D47" s="850" t="s">
        <v>3733</v>
      </c>
      <c r="E47" s="844" t="s">
        <v>3734</v>
      </c>
    </row>
    <row r="48" spans="1:5" ht="52.5" customHeight="1" x14ac:dyDescent="0.25">
      <c r="A48" s="1195"/>
      <c r="B48" s="1210"/>
      <c r="C48" s="844" t="s">
        <v>3716</v>
      </c>
      <c r="D48" s="844" t="s">
        <v>3716</v>
      </c>
      <c r="E48" s="1212" t="s">
        <v>3147</v>
      </c>
    </row>
    <row r="49" spans="1:5" ht="16.5" x14ac:dyDescent="0.25">
      <c r="A49" s="1202"/>
      <c r="B49" s="1210"/>
      <c r="C49" s="844" t="s">
        <v>3696</v>
      </c>
      <c r="D49" s="844" t="s">
        <v>3696</v>
      </c>
      <c r="E49" s="1212"/>
    </row>
    <row r="50" spans="1:5" ht="19.5" customHeight="1" x14ac:dyDescent="0.25">
      <c r="A50" s="825"/>
      <c r="B50" s="1211" t="s">
        <v>3735</v>
      </c>
      <c r="C50" s="1211"/>
      <c r="D50" s="1211"/>
      <c r="E50" s="825"/>
    </row>
    <row r="51" spans="1:5" ht="33" x14ac:dyDescent="0.25">
      <c r="A51" s="842" t="s">
        <v>0</v>
      </c>
      <c r="B51" s="842" t="s">
        <v>3354</v>
      </c>
      <c r="C51" s="842" t="s">
        <v>3574</v>
      </c>
      <c r="D51" s="798" t="s">
        <v>3281</v>
      </c>
      <c r="E51" s="833" t="s">
        <v>3</v>
      </c>
    </row>
    <row r="52" spans="1:5" ht="117" customHeight="1" x14ac:dyDescent="0.25">
      <c r="A52" s="1194">
        <v>1</v>
      </c>
      <c r="B52" s="1205" t="s">
        <v>2642</v>
      </c>
      <c r="C52" s="844" t="s">
        <v>3736</v>
      </c>
      <c r="D52" s="844" t="s">
        <v>3737</v>
      </c>
      <c r="E52" s="1198" t="s">
        <v>3147</v>
      </c>
    </row>
    <row r="53" spans="1:5" ht="16.5" x14ac:dyDescent="0.25">
      <c r="A53" s="1195"/>
      <c r="B53" s="1206"/>
      <c r="C53" s="844" t="s">
        <v>3738</v>
      </c>
      <c r="D53" s="844" t="s">
        <v>3739</v>
      </c>
      <c r="E53" s="1204"/>
    </row>
    <row r="54" spans="1:5" ht="16.5" x14ac:dyDescent="0.25">
      <c r="A54" s="1202"/>
      <c r="B54" s="1207"/>
      <c r="C54" s="844" t="s">
        <v>3696</v>
      </c>
      <c r="D54" s="844" t="s">
        <v>3696</v>
      </c>
      <c r="E54" s="1199"/>
    </row>
    <row r="55" spans="1:5" ht="33" x14ac:dyDescent="0.25">
      <c r="A55" s="1194">
        <v>2</v>
      </c>
      <c r="B55" s="1205" t="s">
        <v>2813</v>
      </c>
      <c r="C55" s="845" t="s">
        <v>3740</v>
      </c>
      <c r="D55" s="845" t="s">
        <v>3740</v>
      </c>
      <c r="E55" s="1198" t="s">
        <v>3147</v>
      </c>
    </row>
    <row r="56" spans="1:5" ht="22.5" customHeight="1" x14ac:dyDescent="0.25">
      <c r="A56" s="1202"/>
      <c r="B56" s="1207"/>
      <c r="C56" s="844" t="s">
        <v>3698</v>
      </c>
      <c r="D56" s="844" t="s">
        <v>3698</v>
      </c>
      <c r="E56" s="1199"/>
    </row>
    <row r="57" spans="1:5" ht="115.5" x14ac:dyDescent="0.25">
      <c r="A57" s="1194">
        <v>3</v>
      </c>
      <c r="B57" s="1205" t="s">
        <v>2398</v>
      </c>
      <c r="C57" s="844" t="s">
        <v>3741</v>
      </c>
      <c r="D57" s="844" t="s">
        <v>3741</v>
      </c>
      <c r="E57" s="1198" t="s">
        <v>3147</v>
      </c>
    </row>
    <row r="58" spans="1:5" ht="16.5" x14ac:dyDescent="0.25">
      <c r="A58" s="1202"/>
      <c r="B58" s="1207"/>
      <c r="C58" s="844" t="s">
        <v>3698</v>
      </c>
      <c r="D58" s="844" t="s">
        <v>3698</v>
      </c>
      <c r="E58" s="1199"/>
    </row>
    <row r="59" spans="1:5" ht="120" customHeight="1" x14ac:dyDescent="0.25">
      <c r="A59" s="1194">
        <v>4</v>
      </c>
      <c r="B59" s="1205" t="s">
        <v>2583</v>
      </c>
      <c r="C59" s="844" t="s">
        <v>3742</v>
      </c>
      <c r="D59" s="847" t="s">
        <v>3743</v>
      </c>
      <c r="E59" s="848" t="s">
        <v>3721</v>
      </c>
    </row>
    <row r="60" spans="1:5" ht="138" customHeight="1" x14ac:dyDescent="0.25">
      <c r="A60" s="1195"/>
      <c r="B60" s="1206"/>
      <c r="C60" s="844" t="s">
        <v>3744</v>
      </c>
      <c r="D60" s="844" t="s">
        <v>3745</v>
      </c>
      <c r="E60" s="851"/>
    </row>
    <row r="61" spans="1:5" ht="16.5" x14ac:dyDescent="0.25">
      <c r="A61" s="1202"/>
      <c r="B61" s="1207"/>
      <c r="C61" s="844" t="s">
        <v>3696</v>
      </c>
      <c r="D61" s="844" t="s">
        <v>3696</v>
      </c>
      <c r="E61" s="844"/>
    </row>
    <row r="62" spans="1:5" ht="99" x14ac:dyDescent="0.25">
      <c r="A62" s="1194">
        <v>5</v>
      </c>
      <c r="B62" s="1205" t="s">
        <v>2471</v>
      </c>
      <c r="C62" s="844" t="s">
        <v>3746</v>
      </c>
      <c r="D62" s="844" t="s">
        <v>3746</v>
      </c>
      <c r="E62" s="1198" t="s">
        <v>3147</v>
      </c>
    </row>
    <row r="63" spans="1:5" ht="33" x14ac:dyDescent="0.25">
      <c r="A63" s="1195"/>
      <c r="B63" s="1206"/>
      <c r="C63" s="844" t="s">
        <v>3747</v>
      </c>
      <c r="D63" s="844" t="s">
        <v>3747</v>
      </c>
      <c r="E63" s="1204"/>
    </row>
    <row r="64" spans="1:5" ht="16.5" x14ac:dyDescent="0.25">
      <c r="A64" s="1202"/>
      <c r="B64" s="1207"/>
      <c r="C64" s="844" t="s">
        <v>3696</v>
      </c>
      <c r="D64" s="844" t="s">
        <v>3696</v>
      </c>
      <c r="E64" s="1199"/>
    </row>
    <row r="65" spans="1:5" ht="49.5" x14ac:dyDescent="0.25">
      <c r="A65" s="1194">
        <v>6</v>
      </c>
      <c r="B65" s="1205" t="s">
        <v>2441</v>
      </c>
      <c r="C65" s="845" t="s">
        <v>3748</v>
      </c>
      <c r="D65" s="845" t="s">
        <v>3749</v>
      </c>
      <c r="E65" s="1198" t="s">
        <v>3147</v>
      </c>
    </row>
    <row r="66" spans="1:5" ht="16.5" x14ac:dyDescent="0.25">
      <c r="A66" s="1202"/>
      <c r="B66" s="1207"/>
      <c r="C66" s="844" t="s">
        <v>3698</v>
      </c>
      <c r="D66" s="844" t="s">
        <v>3698</v>
      </c>
      <c r="E66" s="1204"/>
    </row>
    <row r="67" spans="1:5" ht="16.5" x14ac:dyDescent="0.25">
      <c r="A67" s="1194">
        <v>7</v>
      </c>
      <c r="B67" s="1205" t="s">
        <v>2814</v>
      </c>
      <c r="C67" s="845" t="s">
        <v>3750</v>
      </c>
      <c r="D67" s="845" t="s">
        <v>3750</v>
      </c>
      <c r="E67" s="1198" t="s">
        <v>3147</v>
      </c>
    </row>
    <row r="68" spans="1:5" ht="16.5" x14ac:dyDescent="0.25">
      <c r="A68" s="1202"/>
      <c r="B68" s="1207"/>
      <c r="C68" s="844" t="s">
        <v>3698</v>
      </c>
      <c r="D68" s="844" t="s">
        <v>3698</v>
      </c>
      <c r="E68" s="1204"/>
    </row>
    <row r="69" spans="1:5" ht="132" x14ac:dyDescent="0.25">
      <c r="A69" s="1194">
        <v>8</v>
      </c>
      <c r="B69" s="1205" t="s">
        <v>2623</v>
      </c>
      <c r="C69" s="844" t="s">
        <v>3751</v>
      </c>
      <c r="D69" s="844" t="s">
        <v>3752</v>
      </c>
      <c r="E69" s="844" t="s">
        <v>3734</v>
      </c>
    </row>
    <row r="70" spans="1:5" ht="36" customHeight="1" x14ac:dyDescent="0.25">
      <c r="A70" s="1195"/>
      <c r="B70" s="1206"/>
      <c r="C70" s="844" t="s">
        <v>3753</v>
      </c>
      <c r="D70" s="850" t="s">
        <v>3754</v>
      </c>
      <c r="E70" s="1212" t="s">
        <v>3147</v>
      </c>
    </row>
    <row r="71" spans="1:5" ht="16.5" x14ac:dyDescent="0.25">
      <c r="A71" s="1202"/>
      <c r="B71" s="1207"/>
      <c r="C71" s="844" t="s">
        <v>3696</v>
      </c>
      <c r="D71" s="844" t="s">
        <v>3696</v>
      </c>
      <c r="E71" s="1212"/>
    </row>
    <row r="72" spans="1:5" ht="16.5" x14ac:dyDescent="0.25">
      <c r="A72" s="852"/>
      <c r="B72" s="1171" t="s">
        <v>3755</v>
      </c>
      <c r="C72" s="1171"/>
      <c r="D72" s="1171"/>
      <c r="E72" s="853"/>
    </row>
    <row r="73" spans="1:5" ht="16.5" x14ac:dyDescent="0.25">
      <c r="A73" s="1213" t="s">
        <v>3426</v>
      </c>
      <c r="B73" s="1214"/>
      <c r="C73" s="1214"/>
      <c r="D73" s="1214"/>
      <c r="E73" s="1215"/>
    </row>
  </sheetData>
  <mergeCells count="76">
    <mergeCell ref="B72:D72"/>
    <mergeCell ref="A73:E73"/>
    <mergeCell ref="A67:A68"/>
    <mergeCell ref="B67:B68"/>
    <mergeCell ref="E67:E68"/>
    <mergeCell ref="A69:A71"/>
    <mergeCell ref="B69:B71"/>
    <mergeCell ref="E70:E71"/>
    <mergeCell ref="A65:A66"/>
    <mergeCell ref="B65:B66"/>
    <mergeCell ref="E65:E66"/>
    <mergeCell ref="A55:A56"/>
    <mergeCell ref="B55:B56"/>
    <mergeCell ref="E55:E56"/>
    <mergeCell ref="A57:A58"/>
    <mergeCell ref="B57:B58"/>
    <mergeCell ref="E57:E58"/>
    <mergeCell ref="A59:A61"/>
    <mergeCell ref="B59:B61"/>
    <mergeCell ref="A62:A64"/>
    <mergeCell ref="B62:B64"/>
    <mergeCell ref="E62:E64"/>
    <mergeCell ref="A47:A49"/>
    <mergeCell ref="B47:B49"/>
    <mergeCell ref="E48:E49"/>
    <mergeCell ref="B50:D50"/>
    <mergeCell ref="A52:A54"/>
    <mergeCell ref="B52:B54"/>
    <mergeCell ref="E52:E54"/>
    <mergeCell ref="A41:A43"/>
    <mergeCell ref="B41:B43"/>
    <mergeCell ref="E41:E43"/>
    <mergeCell ref="A44:A46"/>
    <mergeCell ref="B44:B46"/>
    <mergeCell ref="E44:E46"/>
    <mergeCell ref="A38:A40"/>
    <mergeCell ref="B38:B40"/>
    <mergeCell ref="E38:E40"/>
    <mergeCell ref="B24:D24"/>
    <mergeCell ref="A26:A28"/>
    <mergeCell ref="B26:B28"/>
    <mergeCell ref="E26:E28"/>
    <mergeCell ref="A29:A31"/>
    <mergeCell ref="B29:B31"/>
    <mergeCell ref="E30:E31"/>
    <mergeCell ref="A32:A34"/>
    <mergeCell ref="B32:B34"/>
    <mergeCell ref="E32:E34"/>
    <mergeCell ref="A35:A37"/>
    <mergeCell ref="B35:B37"/>
    <mergeCell ref="A19:A20"/>
    <mergeCell ref="B19:B20"/>
    <mergeCell ref="E19:E20"/>
    <mergeCell ref="A21:A23"/>
    <mergeCell ref="B21:B23"/>
    <mergeCell ref="E21:E23"/>
    <mergeCell ref="A14:A15"/>
    <mergeCell ref="B14:B15"/>
    <mergeCell ref="E14:E15"/>
    <mergeCell ref="A16:A18"/>
    <mergeCell ref="B16:B18"/>
    <mergeCell ref="E16:E18"/>
    <mergeCell ref="A9:A10"/>
    <mergeCell ref="B9:B10"/>
    <mergeCell ref="E9:E10"/>
    <mergeCell ref="A11:A13"/>
    <mergeCell ref="B11:B13"/>
    <mergeCell ref="E11:E13"/>
    <mergeCell ref="A7:A8"/>
    <mergeCell ref="B7:B8"/>
    <mergeCell ref="E7:E8"/>
    <mergeCell ref="A1:E1"/>
    <mergeCell ref="A2:E2"/>
    <mergeCell ref="A4:A6"/>
    <mergeCell ref="B4:B6"/>
    <mergeCell ref="E4:E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30"/>
  <sheetViews>
    <sheetView view="pageBreakPreview" zoomScale="76" zoomScaleNormal="70" zoomScaleSheetLayoutView="76" workbookViewId="0">
      <pane ySplit="8" topLeftCell="A813" activePane="bottomLeft" state="frozen"/>
      <selection pane="bottomLeft" activeCell="A3" sqref="A3:R3"/>
    </sheetView>
  </sheetViews>
  <sheetFormatPr defaultColWidth="9" defaultRowHeight="18.75" x14ac:dyDescent="0.25"/>
  <cols>
    <col min="1" max="1" width="8.140625" style="472" customWidth="1"/>
    <col min="2" max="2" width="24.42578125" style="103" customWidth="1"/>
    <col min="3" max="3" width="39" style="103" customWidth="1"/>
    <col min="4" max="4" width="38.28515625" style="103" customWidth="1"/>
    <col min="5" max="5" width="13.5703125" style="473" customWidth="1"/>
    <col min="6" max="6" width="0.7109375" style="473" hidden="1" customWidth="1"/>
    <col min="7" max="7" width="15.140625" style="474" hidden="1" customWidth="1"/>
    <col min="8" max="8" width="10.42578125" style="475" hidden="1" customWidth="1"/>
    <col min="9" max="9" width="19.7109375" style="475" hidden="1" customWidth="1"/>
    <col min="10" max="11" width="18.42578125" style="475" hidden="1" customWidth="1"/>
    <col min="12" max="13" width="0.140625" style="475" customWidth="1"/>
    <col min="14" max="14" width="10.140625" style="475" hidden="1" customWidth="1"/>
    <col min="15" max="15" width="14.85546875" style="475" customWidth="1"/>
    <col min="16" max="16" width="0.28515625" style="475" hidden="1" customWidth="1"/>
    <col min="17" max="17" width="0.140625" style="475" hidden="1" customWidth="1"/>
    <col min="18" max="18" width="14.140625" style="477" hidden="1" customWidth="1"/>
    <col min="19" max="16384" width="9" style="103"/>
  </cols>
  <sheetData>
    <row r="1" spans="1:21" x14ac:dyDescent="0.25">
      <c r="A1" s="935" t="s">
        <v>3214</v>
      </c>
      <c r="B1" s="935"/>
      <c r="C1" s="935"/>
      <c r="D1" s="935"/>
      <c r="E1" s="935"/>
      <c r="F1" s="935"/>
      <c r="G1" s="935"/>
      <c r="H1" s="935"/>
      <c r="I1" s="935"/>
      <c r="J1" s="935"/>
      <c r="K1" s="935"/>
      <c r="L1" s="935"/>
      <c r="M1" s="935"/>
      <c r="N1" s="935"/>
      <c r="O1" s="935"/>
      <c r="P1" s="935"/>
      <c r="Q1" s="935"/>
      <c r="R1" s="935"/>
    </row>
    <row r="2" spans="1:21" x14ac:dyDescent="0.25">
      <c r="A2" s="935" t="s">
        <v>359</v>
      </c>
      <c r="B2" s="935"/>
      <c r="C2" s="935"/>
      <c r="D2" s="935"/>
      <c r="E2" s="935"/>
      <c r="F2" s="935"/>
      <c r="G2" s="935"/>
      <c r="H2" s="935"/>
      <c r="I2" s="935"/>
      <c r="J2" s="935"/>
      <c r="K2" s="935"/>
      <c r="L2" s="935"/>
      <c r="M2" s="935"/>
      <c r="N2" s="935"/>
      <c r="O2" s="935"/>
      <c r="P2" s="935"/>
      <c r="Q2" s="935"/>
      <c r="R2" s="935"/>
    </row>
    <row r="3" spans="1:21" x14ac:dyDescent="0.25">
      <c r="A3" s="937" t="s">
        <v>3216</v>
      </c>
      <c r="B3" s="935"/>
      <c r="C3" s="935"/>
      <c r="D3" s="935"/>
      <c r="E3" s="935"/>
      <c r="F3" s="935"/>
      <c r="G3" s="935"/>
      <c r="H3" s="935"/>
      <c r="I3" s="935"/>
      <c r="J3" s="935"/>
      <c r="K3" s="935"/>
      <c r="L3" s="935"/>
      <c r="M3" s="935"/>
      <c r="N3" s="935"/>
      <c r="O3" s="935"/>
      <c r="P3" s="935"/>
      <c r="Q3" s="935"/>
      <c r="R3" s="935"/>
    </row>
    <row r="4" spans="1:21" x14ac:dyDescent="0.25">
      <c r="A4" s="444"/>
      <c r="B4" s="528"/>
      <c r="C4" s="528"/>
      <c r="D4" s="936" t="s">
        <v>304</v>
      </c>
      <c r="E4" s="936"/>
      <c r="F4" s="936"/>
      <c r="G4" s="936"/>
      <c r="H4" s="936"/>
      <c r="I4" s="936"/>
      <c r="J4" s="936"/>
      <c r="K4" s="936"/>
      <c r="L4" s="936"/>
      <c r="M4" s="936"/>
      <c r="N4" s="936"/>
      <c r="O4" s="936"/>
      <c r="P4" s="936"/>
      <c r="Q4" s="936"/>
      <c r="R4" s="936"/>
    </row>
    <row r="5" spans="1:21" s="445" customFormat="1" ht="21.75" customHeight="1" x14ac:dyDescent="0.25">
      <c r="A5" s="939" t="s">
        <v>0</v>
      </c>
      <c r="B5" s="939" t="s">
        <v>306</v>
      </c>
      <c r="C5" s="939"/>
      <c r="D5" s="939"/>
      <c r="E5" s="939"/>
      <c r="F5" s="939"/>
      <c r="G5" s="939"/>
      <c r="H5" s="939"/>
      <c r="I5" s="939"/>
      <c r="J5" s="939"/>
      <c r="K5" s="939"/>
      <c r="L5" s="939"/>
      <c r="M5" s="939"/>
      <c r="N5" s="939"/>
      <c r="O5" s="939"/>
      <c r="P5" s="939"/>
      <c r="Q5" s="939"/>
      <c r="R5" s="939"/>
    </row>
    <row r="6" spans="1:21" s="445" customFormat="1" ht="19.149999999999999" customHeight="1" x14ac:dyDescent="0.25">
      <c r="A6" s="939"/>
      <c r="B6" s="939" t="s">
        <v>1</v>
      </c>
      <c r="C6" s="939" t="s">
        <v>2</v>
      </c>
      <c r="D6" s="939"/>
      <c r="E6" s="939" t="s">
        <v>356</v>
      </c>
      <c r="F6" s="939" t="s">
        <v>305</v>
      </c>
      <c r="G6" s="950" t="s">
        <v>307</v>
      </c>
      <c r="H6" s="949" t="s">
        <v>361</v>
      </c>
      <c r="I6" s="938" t="s">
        <v>3159</v>
      </c>
      <c r="J6" s="938" t="s">
        <v>3163</v>
      </c>
      <c r="K6" s="705"/>
      <c r="L6" s="938" t="s">
        <v>3161</v>
      </c>
      <c r="M6" s="939" t="s">
        <v>362</v>
      </c>
      <c r="N6" s="939" t="s">
        <v>362</v>
      </c>
      <c r="O6" s="951" t="s">
        <v>3185</v>
      </c>
      <c r="P6" s="939" t="s">
        <v>3180</v>
      </c>
      <c r="Q6" s="939" t="s">
        <v>3180</v>
      </c>
      <c r="R6" s="939" t="s">
        <v>3</v>
      </c>
    </row>
    <row r="7" spans="1:21" s="445" customFormat="1" ht="45" customHeight="1" x14ac:dyDescent="0.25">
      <c r="A7" s="939"/>
      <c r="B7" s="939"/>
      <c r="C7" s="704" t="s">
        <v>4</v>
      </c>
      <c r="D7" s="704" t="s">
        <v>5</v>
      </c>
      <c r="E7" s="939"/>
      <c r="F7" s="939"/>
      <c r="G7" s="950"/>
      <c r="H7" s="949"/>
      <c r="I7" s="938"/>
      <c r="J7" s="938"/>
      <c r="K7" s="705"/>
      <c r="L7" s="938"/>
      <c r="M7" s="939"/>
      <c r="N7" s="939"/>
      <c r="O7" s="951"/>
      <c r="P7" s="939"/>
      <c r="Q7" s="939"/>
      <c r="R7" s="939"/>
      <c r="U7" s="105"/>
    </row>
    <row r="8" spans="1:21" s="445" customFormat="1" ht="32.25" customHeight="1" x14ac:dyDescent="0.25">
      <c r="A8" s="525">
        <v>1</v>
      </c>
      <c r="B8" s="525">
        <v>2</v>
      </c>
      <c r="C8" s="525">
        <v>3</v>
      </c>
      <c r="D8" s="525">
        <v>4</v>
      </c>
      <c r="E8" s="525">
        <v>5</v>
      </c>
      <c r="F8" s="525">
        <v>6</v>
      </c>
      <c r="G8" s="525"/>
      <c r="H8" s="722">
        <v>6</v>
      </c>
      <c r="I8" s="722">
        <v>5</v>
      </c>
      <c r="J8" s="525">
        <v>6</v>
      </c>
      <c r="K8" s="525"/>
      <c r="L8" s="525">
        <v>6</v>
      </c>
      <c r="M8" s="722" t="s">
        <v>3164</v>
      </c>
      <c r="N8" s="722" t="s">
        <v>3165</v>
      </c>
      <c r="O8" s="722">
        <v>6</v>
      </c>
      <c r="P8" s="722" t="s">
        <v>3184</v>
      </c>
      <c r="Q8" s="722"/>
      <c r="R8" s="525">
        <v>7</v>
      </c>
    </row>
    <row r="9" spans="1:21" s="445" customFormat="1" x14ac:dyDescent="0.3">
      <c r="A9" s="723" t="s">
        <v>863</v>
      </c>
      <c r="B9" s="946" t="s">
        <v>3157</v>
      </c>
      <c r="C9" s="946"/>
      <c r="D9" s="946"/>
      <c r="E9" s="100"/>
      <c r="F9" s="164"/>
      <c r="G9" s="251"/>
      <c r="H9" s="456"/>
      <c r="I9" s="456"/>
      <c r="J9" s="456"/>
      <c r="K9" s="456"/>
      <c r="L9" s="456"/>
      <c r="M9" s="456"/>
      <c r="N9" s="456"/>
      <c r="O9" s="456"/>
      <c r="P9" s="456"/>
      <c r="Q9" s="456"/>
      <c r="R9" s="701"/>
    </row>
    <row r="10" spans="1:21" s="445" customFormat="1" ht="22.15" customHeight="1" x14ac:dyDescent="0.25">
      <c r="A10" s="704" t="s">
        <v>6</v>
      </c>
      <c r="B10" s="946" t="s">
        <v>7</v>
      </c>
      <c r="C10" s="946"/>
      <c r="D10" s="479"/>
      <c r="E10" s="100"/>
      <c r="F10" s="164"/>
      <c r="G10" s="251"/>
      <c r="H10" s="456"/>
      <c r="I10" s="456"/>
      <c r="J10" s="456"/>
      <c r="K10" s="456"/>
      <c r="L10" s="456"/>
      <c r="M10" s="456"/>
      <c r="N10" s="456"/>
      <c r="O10" s="456"/>
      <c r="P10" s="456"/>
      <c r="Q10" s="456"/>
      <c r="R10" s="701"/>
    </row>
    <row r="11" spans="1:21" s="445" customFormat="1" ht="21" customHeight="1" x14ac:dyDescent="0.25">
      <c r="A11" s="901">
        <v>1</v>
      </c>
      <c r="B11" s="900" t="s">
        <v>8</v>
      </c>
      <c r="C11" s="701" t="s">
        <v>310</v>
      </c>
      <c r="D11" s="701" t="s">
        <v>367</v>
      </c>
      <c r="E11" s="98">
        <v>2300</v>
      </c>
      <c r="F11" s="83">
        <v>7500</v>
      </c>
      <c r="G11" s="251">
        <v>6500</v>
      </c>
      <c r="H11" s="481">
        <v>1.8</v>
      </c>
      <c r="I11" s="98">
        <v>4140</v>
      </c>
      <c r="J11" s="83">
        <v>7500</v>
      </c>
      <c r="K11" s="83"/>
      <c r="L11" s="482">
        <v>4500</v>
      </c>
      <c r="M11" s="98">
        <f>(L11-I11)/I11*100</f>
        <v>8.695652173913043</v>
      </c>
      <c r="N11" s="98">
        <f>(L11-J11)/J11*100</f>
        <v>-40</v>
      </c>
      <c r="O11" s="98">
        <f>E11*1.2</f>
        <v>2760</v>
      </c>
      <c r="P11" s="98">
        <f>(O11-E11)/E11*100</f>
        <v>20</v>
      </c>
      <c r="Q11" s="98"/>
      <c r="R11" s="701"/>
    </row>
    <row r="12" spans="1:21" s="445" customFormat="1" ht="18.75" customHeight="1" x14ac:dyDescent="0.25">
      <c r="A12" s="901"/>
      <c r="B12" s="900"/>
      <c r="C12" s="701" t="s">
        <v>367</v>
      </c>
      <c r="D12" s="701" t="s">
        <v>10</v>
      </c>
      <c r="E12" s="98">
        <v>2400</v>
      </c>
      <c r="F12" s="83">
        <v>6250</v>
      </c>
      <c r="G12" s="251">
        <v>5700</v>
      </c>
      <c r="H12" s="481">
        <v>1.8</v>
      </c>
      <c r="I12" s="98">
        <v>4320</v>
      </c>
      <c r="J12" s="83">
        <v>6250</v>
      </c>
      <c r="K12" s="83"/>
      <c r="L12" s="482">
        <v>4600</v>
      </c>
      <c r="M12" s="98">
        <f t="shared" ref="M12:M75" si="0">(L12-I12)/I12*100</f>
        <v>6.481481481481481</v>
      </c>
      <c r="N12" s="98">
        <f t="shared" ref="N12:N75" si="1">(L12-J12)/J12*100</f>
        <v>-26.400000000000002</v>
      </c>
      <c r="O12" s="98">
        <f t="shared" ref="O12:O52" si="2">E12*1.2</f>
        <v>2880</v>
      </c>
      <c r="P12" s="98">
        <f t="shared" ref="P12:P75" si="3">(O12-E12)/E12*100</f>
        <v>20</v>
      </c>
      <c r="Q12" s="98"/>
      <c r="R12" s="701"/>
    </row>
    <row r="13" spans="1:21" s="445" customFormat="1" ht="26.25" customHeight="1" x14ac:dyDescent="0.25">
      <c r="A13" s="707">
        <v>2</v>
      </c>
      <c r="B13" s="701" t="s">
        <v>9</v>
      </c>
      <c r="C13" s="701" t="s">
        <v>10</v>
      </c>
      <c r="D13" s="701" t="s">
        <v>3171</v>
      </c>
      <c r="E13" s="98">
        <v>1500</v>
      </c>
      <c r="F13" s="83">
        <v>5000</v>
      </c>
      <c r="G13" s="251">
        <v>5000</v>
      </c>
      <c r="H13" s="481">
        <v>2</v>
      </c>
      <c r="I13" s="98">
        <v>3000</v>
      </c>
      <c r="J13" s="83">
        <v>5000</v>
      </c>
      <c r="K13" s="83"/>
      <c r="L13" s="482">
        <v>2500</v>
      </c>
      <c r="M13" s="98">
        <f t="shared" si="0"/>
        <v>-16.666666666666664</v>
      </c>
      <c r="N13" s="98">
        <f t="shared" si="1"/>
        <v>-50</v>
      </c>
      <c r="O13" s="98">
        <f t="shared" si="2"/>
        <v>1800</v>
      </c>
      <c r="P13" s="98">
        <f t="shared" si="3"/>
        <v>20</v>
      </c>
      <c r="Q13" s="98"/>
      <c r="R13" s="701"/>
    </row>
    <row r="14" spans="1:21" s="445" customFormat="1" ht="42.75" customHeight="1" x14ac:dyDescent="0.25">
      <c r="A14" s="901">
        <v>3</v>
      </c>
      <c r="B14" s="900" t="s">
        <v>18</v>
      </c>
      <c r="C14" s="701" t="s">
        <v>12</v>
      </c>
      <c r="D14" s="701" t="s">
        <v>312</v>
      </c>
      <c r="E14" s="98">
        <v>2300</v>
      </c>
      <c r="F14" s="83">
        <v>12500</v>
      </c>
      <c r="G14" s="251">
        <v>12500</v>
      </c>
      <c r="H14" s="481">
        <v>3.1</v>
      </c>
      <c r="I14" s="98">
        <v>7130</v>
      </c>
      <c r="J14" s="83">
        <v>12500</v>
      </c>
      <c r="K14" s="83"/>
      <c r="L14" s="482">
        <v>9500</v>
      </c>
      <c r="M14" s="98">
        <f>(L14-I14)/I14*100</f>
        <v>33.239831697054697</v>
      </c>
      <c r="N14" s="98">
        <f t="shared" si="1"/>
        <v>-24</v>
      </c>
      <c r="O14" s="98">
        <f t="shared" si="2"/>
        <v>2760</v>
      </c>
      <c r="P14" s="98">
        <f t="shared" si="3"/>
        <v>20</v>
      </c>
      <c r="Q14" s="98"/>
      <c r="R14" s="701"/>
    </row>
    <row r="15" spans="1:21" s="445" customFormat="1" ht="20.25" customHeight="1" x14ac:dyDescent="0.25">
      <c r="A15" s="901"/>
      <c r="B15" s="900"/>
      <c r="C15" s="701" t="s">
        <v>312</v>
      </c>
      <c r="D15" s="701" t="s">
        <v>13</v>
      </c>
      <c r="E15" s="98">
        <v>4000</v>
      </c>
      <c r="F15" s="83">
        <v>20000</v>
      </c>
      <c r="G15" s="251">
        <v>25000</v>
      </c>
      <c r="H15" s="481">
        <v>2.7</v>
      </c>
      <c r="I15" s="98">
        <v>10800</v>
      </c>
      <c r="J15" s="83">
        <v>20000</v>
      </c>
      <c r="K15" s="83"/>
      <c r="L15" s="482">
        <v>12500</v>
      </c>
      <c r="M15" s="98">
        <f t="shared" si="0"/>
        <v>15.74074074074074</v>
      </c>
      <c r="N15" s="98">
        <f t="shared" si="1"/>
        <v>-37.5</v>
      </c>
      <c r="O15" s="735">
        <f>E15*1.5</f>
        <v>6000</v>
      </c>
      <c r="P15" s="98">
        <f t="shared" si="3"/>
        <v>50</v>
      </c>
      <c r="Q15" s="98"/>
      <c r="R15" s="701"/>
    </row>
    <row r="16" spans="1:21" s="445" customFormat="1" ht="27" customHeight="1" x14ac:dyDescent="0.25">
      <c r="A16" s="901">
        <v>4</v>
      </c>
      <c r="B16" s="900" t="s">
        <v>14</v>
      </c>
      <c r="C16" s="701" t="s">
        <v>15</v>
      </c>
      <c r="D16" s="701" t="s">
        <v>16</v>
      </c>
      <c r="E16" s="98"/>
      <c r="F16" s="83"/>
      <c r="G16" s="251"/>
      <c r="H16" s="481"/>
      <c r="I16" s="98"/>
      <c r="J16" s="83"/>
      <c r="K16" s="83"/>
      <c r="L16" s="83"/>
      <c r="M16" s="98"/>
      <c r="N16" s="98"/>
      <c r="O16" s="735"/>
      <c r="P16" s="98"/>
      <c r="Q16" s="98"/>
      <c r="R16" s="701"/>
    </row>
    <row r="17" spans="1:18" s="445" customFormat="1" x14ac:dyDescent="0.25">
      <c r="A17" s="901"/>
      <c r="B17" s="900"/>
      <c r="C17" s="701"/>
      <c r="D17" s="701" t="s">
        <v>39</v>
      </c>
      <c r="E17" s="98">
        <v>2000</v>
      </c>
      <c r="F17" s="83">
        <v>6600</v>
      </c>
      <c r="G17" s="251">
        <v>6000</v>
      </c>
      <c r="H17" s="481">
        <v>1.3</v>
      </c>
      <c r="I17" s="98">
        <v>2600</v>
      </c>
      <c r="J17" s="83">
        <v>6600</v>
      </c>
      <c r="K17" s="83"/>
      <c r="L17" s="482">
        <v>3200</v>
      </c>
      <c r="M17" s="98">
        <f t="shared" si="0"/>
        <v>23.076923076923077</v>
      </c>
      <c r="N17" s="98"/>
      <c r="O17" s="735">
        <f t="shared" si="2"/>
        <v>2400</v>
      </c>
      <c r="P17" s="98">
        <f t="shared" si="3"/>
        <v>20</v>
      </c>
      <c r="Q17" s="98"/>
      <c r="R17" s="701"/>
    </row>
    <row r="18" spans="1:18" s="445" customFormat="1" x14ac:dyDescent="0.25">
      <c r="A18" s="901"/>
      <c r="B18" s="900"/>
      <c r="C18" s="701"/>
      <c r="D18" s="701" t="s">
        <v>40</v>
      </c>
      <c r="E18" s="98"/>
      <c r="F18" s="83">
        <v>6600</v>
      </c>
      <c r="G18" s="251">
        <v>6000</v>
      </c>
      <c r="H18" s="481">
        <v>1.3</v>
      </c>
      <c r="I18" s="98">
        <v>2600</v>
      </c>
      <c r="J18" s="83">
        <v>6600</v>
      </c>
      <c r="K18" s="83"/>
      <c r="L18" s="482">
        <v>3100</v>
      </c>
      <c r="M18" s="98">
        <f t="shared" si="0"/>
        <v>19.230769230769234</v>
      </c>
      <c r="N18" s="98"/>
      <c r="O18" s="735">
        <v>2000</v>
      </c>
      <c r="P18" s="98"/>
      <c r="Q18" s="98"/>
      <c r="R18" s="701"/>
    </row>
    <row r="19" spans="1:18" s="445" customFormat="1" x14ac:dyDescent="0.25">
      <c r="A19" s="901">
        <v>5</v>
      </c>
      <c r="B19" s="900" t="s">
        <v>17</v>
      </c>
      <c r="C19" s="701" t="s">
        <v>18</v>
      </c>
      <c r="D19" s="701" t="s">
        <v>368</v>
      </c>
      <c r="E19" s="98"/>
      <c r="F19" s="83"/>
      <c r="G19" s="251"/>
      <c r="H19" s="481"/>
      <c r="I19" s="98"/>
      <c r="J19" s="83"/>
      <c r="K19" s="83"/>
      <c r="L19" s="482"/>
      <c r="M19" s="98"/>
      <c r="N19" s="98"/>
      <c r="O19" s="735"/>
      <c r="P19" s="98"/>
      <c r="Q19" s="98"/>
      <c r="R19" s="701"/>
    </row>
    <row r="20" spans="1:18" s="445" customFormat="1" x14ac:dyDescent="0.25">
      <c r="A20" s="901"/>
      <c r="B20" s="900"/>
      <c r="C20" s="701"/>
      <c r="D20" s="701" t="s">
        <v>39</v>
      </c>
      <c r="E20" s="98">
        <v>2200</v>
      </c>
      <c r="F20" s="83">
        <v>12500</v>
      </c>
      <c r="G20" s="251">
        <v>12500</v>
      </c>
      <c r="H20" s="481">
        <v>4.5</v>
      </c>
      <c r="I20" s="98">
        <v>9900</v>
      </c>
      <c r="J20" s="83">
        <v>12500</v>
      </c>
      <c r="K20" s="83"/>
      <c r="L20" s="482">
        <v>9900</v>
      </c>
      <c r="M20" s="98">
        <f t="shared" si="0"/>
        <v>0</v>
      </c>
      <c r="N20" s="98"/>
      <c r="O20" s="735">
        <f>E20*1.5</f>
        <v>3300</v>
      </c>
      <c r="P20" s="98">
        <f t="shared" si="3"/>
        <v>50</v>
      </c>
      <c r="Q20" s="98"/>
      <c r="R20" s="701"/>
    </row>
    <row r="21" spans="1:18" s="445" customFormat="1" x14ac:dyDescent="0.25">
      <c r="A21" s="901"/>
      <c r="B21" s="900"/>
      <c r="C21" s="701"/>
      <c r="D21" s="701" t="s">
        <v>40</v>
      </c>
      <c r="E21" s="98"/>
      <c r="F21" s="83">
        <v>12500</v>
      </c>
      <c r="G21" s="251">
        <v>12500</v>
      </c>
      <c r="H21" s="481">
        <v>4.5</v>
      </c>
      <c r="I21" s="98">
        <v>9900</v>
      </c>
      <c r="J21" s="83">
        <v>12500</v>
      </c>
      <c r="K21" s="83"/>
      <c r="L21" s="482">
        <v>9800</v>
      </c>
      <c r="M21" s="98">
        <f t="shared" si="0"/>
        <v>-1.0101010101010102</v>
      </c>
      <c r="N21" s="98"/>
      <c r="O21" s="735">
        <v>2800</v>
      </c>
      <c r="P21" s="98"/>
      <c r="Q21" s="98"/>
      <c r="R21" s="701"/>
    </row>
    <row r="22" spans="1:18" s="445" customFormat="1" x14ac:dyDescent="0.25">
      <c r="A22" s="901"/>
      <c r="B22" s="900"/>
      <c r="C22" s="701" t="s">
        <v>368</v>
      </c>
      <c r="D22" s="701" t="s">
        <v>19</v>
      </c>
      <c r="E22" s="98">
        <v>1800</v>
      </c>
      <c r="F22" s="83">
        <v>8750</v>
      </c>
      <c r="G22" s="251">
        <v>8750</v>
      </c>
      <c r="H22" s="481">
        <v>2.5</v>
      </c>
      <c r="I22" s="98">
        <v>4500</v>
      </c>
      <c r="J22" s="83">
        <v>8750</v>
      </c>
      <c r="K22" s="83"/>
      <c r="L22" s="482">
        <v>4900</v>
      </c>
      <c r="M22" s="98">
        <f t="shared" si="0"/>
        <v>8.8888888888888893</v>
      </c>
      <c r="N22" s="98">
        <f t="shared" si="1"/>
        <v>-44</v>
      </c>
      <c r="O22" s="735">
        <f t="shared" si="2"/>
        <v>2160</v>
      </c>
      <c r="P22" s="98">
        <f t="shared" si="3"/>
        <v>20</v>
      </c>
      <c r="Q22" s="98"/>
      <c r="R22" s="701"/>
    </row>
    <row r="23" spans="1:18" s="445" customFormat="1" ht="42.75" customHeight="1" x14ac:dyDescent="0.25">
      <c r="A23" s="901">
        <v>6</v>
      </c>
      <c r="B23" s="900" t="s">
        <v>20</v>
      </c>
      <c r="C23" s="701" t="s">
        <v>21</v>
      </c>
      <c r="D23" s="701" t="s">
        <v>313</v>
      </c>
      <c r="E23" s="98">
        <v>1400</v>
      </c>
      <c r="F23" s="83">
        <v>6250</v>
      </c>
      <c r="G23" s="251">
        <v>6250</v>
      </c>
      <c r="H23" s="481">
        <v>2.7</v>
      </c>
      <c r="I23" s="98">
        <v>3780.0000000000005</v>
      </c>
      <c r="J23" s="83">
        <v>6250</v>
      </c>
      <c r="K23" s="83"/>
      <c r="L23" s="482">
        <v>4100</v>
      </c>
      <c r="M23" s="98">
        <f t="shared" si="0"/>
        <v>8.4656084656084527</v>
      </c>
      <c r="N23" s="98">
        <f t="shared" si="1"/>
        <v>-34.4</v>
      </c>
      <c r="O23" s="735">
        <f>E23*1.3</f>
        <v>1820</v>
      </c>
      <c r="P23" s="98">
        <f t="shared" si="3"/>
        <v>30</v>
      </c>
      <c r="Q23" s="98"/>
      <c r="R23" s="701"/>
    </row>
    <row r="24" spans="1:18" s="445" customFormat="1" ht="41.25" customHeight="1" x14ac:dyDescent="0.25">
      <c r="A24" s="901"/>
      <c r="B24" s="900"/>
      <c r="C24" s="701" t="s">
        <v>313</v>
      </c>
      <c r="D24" s="701" t="s">
        <v>22</v>
      </c>
      <c r="E24" s="98">
        <v>730</v>
      </c>
      <c r="F24" s="83">
        <v>2500</v>
      </c>
      <c r="G24" s="251">
        <v>2500</v>
      </c>
      <c r="H24" s="481">
        <v>1.6</v>
      </c>
      <c r="I24" s="98">
        <v>1168</v>
      </c>
      <c r="J24" s="83">
        <v>2500</v>
      </c>
      <c r="K24" s="83"/>
      <c r="L24" s="482">
        <v>1500</v>
      </c>
      <c r="M24" s="98">
        <f t="shared" si="0"/>
        <v>28.424657534246577</v>
      </c>
      <c r="N24" s="98">
        <f>(L24-J24)/J24*100</f>
        <v>-40</v>
      </c>
      <c r="O24" s="735">
        <f t="shared" si="2"/>
        <v>876</v>
      </c>
      <c r="P24" s="98">
        <f t="shared" si="3"/>
        <v>20</v>
      </c>
      <c r="Q24" s="98"/>
      <c r="R24" s="701"/>
    </row>
    <row r="25" spans="1:18" s="445" customFormat="1" ht="42.75" customHeight="1" x14ac:dyDescent="0.25">
      <c r="A25" s="901">
        <v>7</v>
      </c>
      <c r="B25" s="900" t="s">
        <v>27</v>
      </c>
      <c r="C25" s="701" t="s">
        <v>25</v>
      </c>
      <c r="D25" s="701" t="s">
        <v>314</v>
      </c>
      <c r="E25" s="98"/>
      <c r="F25" s="83"/>
      <c r="G25" s="251"/>
      <c r="H25" s="481"/>
      <c r="I25" s="98"/>
      <c r="J25" s="83"/>
      <c r="K25" s="83"/>
      <c r="L25" s="482"/>
      <c r="M25" s="98"/>
      <c r="N25" s="98"/>
      <c r="O25" s="735"/>
      <c r="P25" s="98"/>
      <c r="Q25" s="98"/>
      <c r="R25" s="701"/>
    </row>
    <row r="26" spans="1:18" s="445" customFormat="1" ht="20.25" customHeight="1" x14ac:dyDescent="0.25">
      <c r="A26" s="901"/>
      <c r="B26" s="900"/>
      <c r="C26" s="701"/>
      <c r="D26" s="701" t="s">
        <v>39</v>
      </c>
      <c r="E26" s="98">
        <v>1500</v>
      </c>
      <c r="F26" s="83">
        <v>3750</v>
      </c>
      <c r="G26" s="251">
        <v>4500</v>
      </c>
      <c r="H26" s="481">
        <v>2.5</v>
      </c>
      <c r="I26" s="98">
        <v>3750</v>
      </c>
      <c r="J26" s="83">
        <v>3750</v>
      </c>
      <c r="K26" s="83"/>
      <c r="L26" s="482">
        <v>3750</v>
      </c>
      <c r="M26" s="98">
        <f t="shared" si="0"/>
        <v>0</v>
      </c>
      <c r="N26" s="98"/>
      <c r="O26" s="735">
        <f t="shared" si="2"/>
        <v>1800</v>
      </c>
      <c r="P26" s="98">
        <f t="shared" si="3"/>
        <v>20</v>
      </c>
      <c r="Q26" s="98"/>
      <c r="R26" s="701"/>
    </row>
    <row r="27" spans="1:18" s="445" customFormat="1" x14ac:dyDescent="0.25">
      <c r="A27" s="901"/>
      <c r="B27" s="900"/>
      <c r="C27" s="701"/>
      <c r="D27" s="701" t="s">
        <v>40</v>
      </c>
      <c r="E27" s="98"/>
      <c r="F27" s="83">
        <v>3750</v>
      </c>
      <c r="G27" s="251">
        <v>4500</v>
      </c>
      <c r="H27" s="481">
        <v>2.5</v>
      </c>
      <c r="I27" s="98">
        <v>3750</v>
      </c>
      <c r="J27" s="83">
        <v>3750</v>
      </c>
      <c r="K27" s="83"/>
      <c r="L27" s="482">
        <v>3600</v>
      </c>
      <c r="M27" s="98">
        <f t="shared" si="0"/>
        <v>-4</v>
      </c>
      <c r="N27" s="98"/>
      <c r="O27" s="735">
        <v>1500</v>
      </c>
      <c r="P27" s="98"/>
      <c r="Q27" s="98"/>
      <c r="R27" s="701"/>
    </row>
    <row r="28" spans="1:18" s="445" customFormat="1" ht="31.5" customHeight="1" x14ac:dyDescent="0.25">
      <c r="A28" s="901">
        <v>8</v>
      </c>
      <c r="B28" s="900" t="s">
        <v>3172</v>
      </c>
      <c r="C28" s="701" t="s">
        <v>17</v>
      </c>
      <c r="D28" s="701" t="s">
        <v>23</v>
      </c>
      <c r="E28" s="98"/>
      <c r="F28" s="83"/>
      <c r="G28" s="251"/>
      <c r="H28" s="481"/>
      <c r="I28" s="98"/>
      <c r="J28" s="83"/>
      <c r="K28" s="83"/>
      <c r="L28" s="482"/>
      <c r="M28" s="98"/>
      <c r="N28" s="98"/>
      <c r="O28" s="735"/>
      <c r="P28" s="98"/>
      <c r="Q28" s="98"/>
      <c r="R28" s="701"/>
    </row>
    <row r="29" spans="1:18" s="445" customFormat="1" ht="26.25" customHeight="1" x14ac:dyDescent="0.25">
      <c r="A29" s="901"/>
      <c r="B29" s="900"/>
      <c r="C29" s="701"/>
      <c r="D29" s="701" t="s">
        <v>39</v>
      </c>
      <c r="E29" s="98">
        <v>1500</v>
      </c>
      <c r="F29" s="83">
        <v>7500</v>
      </c>
      <c r="G29" s="251">
        <v>7500</v>
      </c>
      <c r="H29" s="481">
        <v>3.5</v>
      </c>
      <c r="I29" s="98">
        <v>5250</v>
      </c>
      <c r="J29" s="83">
        <v>7500</v>
      </c>
      <c r="K29" s="83"/>
      <c r="L29" s="482">
        <v>5300</v>
      </c>
      <c r="M29" s="98">
        <f t="shared" si="0"/>
        <v>0.95238095238095244</v>
      </c>
      <c r="N29" s="98"/>
      <c r="O29" s="735">
        <f t="shared" si="2"/>
        <v>1800</v>
      </c>
      <c r="P29" s="98">
        <f t="shared" si="3"/>
        <v>20</v>
      </c>
      <c r="Q29" s="98"/>
      <c r="R29" s="701"/>
    </row>
    <row r="30" spans="1:18" s="445" customFormat="1" ht="27.75" customHeight="1" x14ac:dyDescent="0.25">
      <c r="A30" s="901"/>
      <c r="B30" s="900"/>
      <c r="C30" s="701"/>
      <c r="D30" s="701" t="s">
        <v>40</v>
      </c>
      <c r="E30" s="98"/>
      <c r="F30" s="83">
        <v>7500</v>
      </c>
      <c r="G30" s="251">
        <v>7500</v>
      </c>
      <c r="H30" s="481">
        <v>3.5</v>
      </c>
      <c r="I30" s="98">
        <v>5250</v>
      </c>
      <c r="J30" s="83">
        <v>7500</v>
      </c>
      <c r="K30" s="83"/>
      <c r="L30" s="482">
        <v>5200</v>
      </c>
      <c r="M30" s="98">
        <f t="shared" si="0"/>
        <v>-0.95238095238095244</v>
      </c>
      <c r="N30" s="98"/>
      <c r="O30" s="735">
        <v>1500</v>
      </c>
      <c r="P30" s="98"/>
      <c r="Q30" s="98"/>
      <c r="R30" s="701"/>
    </row>
    <row r="31" spans="1:18" s="445" customFormat="1" ht="27.75" customHeight="1" x14ac:dyDescent="0.25">
      <c r="A31" s="707">
        <v>9</v>
      </c>
      <c r="B31" s="701" t="s">
        <v>24</v>
      </c>
      <c r="C31" s="701" t="s">
        <v>25</v>
      </c>
      <c r="D31" s="701" t="s">
        <v>452</v>
      </c>
      <c r="E31" s="98">
        <v>1500</v>
      </c>
      <c r="F31" s="83">
        <v>4500</v>
      </c>
      <c r="G31" s="251">
        <v>4500</v>
      </c>
      <c r="H31" s="481">
        <v>2</v>
      </c>
      <c r="I31" s="98">
        <v>3000</v>
      </c>
      <c r="J31" s="83">
        <v>4500</v>
      </c>
      <c r="K31" s="83"/>
      <c r="L31" s="482">
        <v>3000</v>
      </c>
      <c r="M31" s="98">
        <f t="shared" si="0"/>
        <v>0</v>
      </c>
      <c r="N31" s="98">
        <f t="shared" si="1"/>
        <v>-33.333333333333329</v>
      </c>
      <c r="O31" s="735">
        <f t="shared" si="2"/>
        <v>1800</v>
      </c>
      <c r="P31" s="98">
        <f t="shared" si="3"/>
        <v>20</v>
      </c>
      <c r="Q31" s="98"/>
      <c r="R31" s="701"/>
    </row>
    <row r="32" spans="1:18" s="445" customFormat="1" ht="23.25" customHeight="1" x14ac:dyDescent="0.25">
      <c r="A32" s="901">
        <v>10</v>
      </c>
      <c r="B32" s="900" t="s">
        <v>26</v>
      </c>
      <c r="C32" s="701" t="s">
        <v>27</v>
      </c>
      <c r="D32" s="701" t="s">
        <v>453</v>
      </c>
      <c r="E32" s="98"/>
      <c r="F32" s="83"/>
      <c r="G32" s="251"/>
      <c r="H32" s="481"/>
      <c r="I32" s="98"/>
      <c r="J32" s="83"/>
      <c r="K32" s="83"/>
      <c r="L32" s="482"/>
      <c r="M32" s="98"/>
      <c r="N32" s="98"/>
      <c r="O32" s="735"/>
      <c r="P32" s="98"/>
      <c r="Q32" s="98"/>
      <c r="R32" s="701"/>
    </row>
    <row r="33" spans="1:18" s="445" customFormat="1" x14ac:dyDescent="0.25">
      <c r="A33" s="901"/>
      <c r="B33" s="900"/>
      <c r="C33" s="701"/>
      <c r="D33" s="701" t="s">
        <v>39</v>
      </c>
      <c r="E33" s="98">
        <v>1500</v>
      </c>
      <c r="F33" s="83">
        <v>4500</v>
      </c>
      <c r="G33" s="251">
        <v>5000</v>
      </c>
      <c r="H33" s="481">
        <v>2.2000000000000002</v>
      </c>
      <c r="I33" s="98">
        <v>3300.0000000000005</v>
      </c>
      <c r="J33" s="83">
        <v>4500</v>
      </c>
      <c r="K33" s="83"/>
      <c r="L33" s="482">
        <v>3500</v>
      </c>
      <c r="M33" s="98">
        <f t="shared" si="0"/>
        <v>6.0606060606060463</v>
      </c>
      <c r="N33" s="98"/>
      <c r="O33" s="735">
        <f t="shared" si="2"/>
        <v>1800</v>
      </c>
      <c r="P33" s="98">
        <f t="shared" si="3"/>
        <v>20</v>
      </c>
      <c r="Q33" s="98"/>
      <c r="R33" s="701"/>
    </row>
    <row r="34" spans="1:18" s="445" customFormat="1" x14ac:dyDescent="0.25">
      <c r="A34" s="901"/>
      <c r="B34" s="900"/>
      <c r="C34" s="701"/>
      <c r="D34" s="701" t="s">
        <v>40</v>
      </c>
      <c r="E34" s="98"/>
      <c r="F34" s="83">
        <v>4500</v>
      </c>
      <c r="G34" s="251">
        <v>5000</v>
      </c>
      <c r="H34" s="481">
        <v>2.2000000000000002</v>
      </c>
      <c r="I34" s="98">
        <v>3300.0000000000005</v>
      </c>
      <c r="J34" s="83">
        <v>4500</v>
      </c>
      <c r="K34" s="83"/>
      <c r="L34" s="482">
        <v>3400</v>
      </c>
      <c r="M34" s="98">
        <f t="shared" si="0"/>
        <v>3.0303030303030161</v>
      </c>
      <c r="N34" s="98"/>
      <c r="O34" s="735">
        <v>1500</v>
      </c>
      <c r="P34" s="98"/>
      <c r="Q34" s="98"/>
      <c r="R34" s="701"/>
    </row>
    <row r="35" spans="1:18" s="445" customFormat="1" ht="21.75" customHeight="1" x14ac:dyDescent="0.25">
      <c r="A35" s="901">
        <v>11</v>
      </c>
      <c r="B35" s="900" t="s">
        <v>19</v>
      </c>
      <c r="C35" s="701" t="s">
        <v>17</v>
      </c>
      <c r="D35" s="701" t="s">
        <v>26</v>
      </c>
      <c r="E35" s="98">
        <v>1000</v>
      </c>
      <c r="F35" s="83">
        <v>3750</v>
      </c>
      <c r="G35" s="251">
        <v>3750</v>
      </c>
      <c r="H35" s="481">
        <v>1.6</v>
      </c>
      <c r="I35" s="98">
        <v>1600</v>
      </c>
      <c r="J35" s="83">
        <v>3750</v>
      </c>
      <c r="K35" s="83"/>
      <c r="L35" s="482">
        <v>3000</v>
      </c>
      <c r="M35" s="98">
        <f t="shared" si="0"/>
        <v>87.5</v>
      </c>
      <c r="N35" s="98">
        <f t="shared" si="1"/>
        <v>-20</v>
      </c>
      <c r="O35" s="735">
        <f t="shared" si="2"/>
        <v>1200</v>
      </c>
      <c r="P35" s="98">
        <f t="shared" si="3"/>
        <v>20</v>
      </c>
      <c r="Q35" s="98"/>
      <c r="R35" s="701"/>
    </row>
    <row r="36" spans="1:18" s="445" customFormat="1" ht="23.25" customHeight="1" x14ac:dyDescent="0.25">
      <c r="A36" s="901"/>
      <c r="B36" s="900"/>
      <c r="C36" s="701" t="s">
        <v>26</v>
      </c>
      <c r="D36" s="701" t="s">
        <v>25</v>
      </c>
      <c r="E36" s="98">
        <v>1500</v>
      </c>
      <c r="F36" s="83">
        <v>5000</v>
      </c>
      <c r="G36" s="251">
        <v>5000</v>
      </c>
      <c r="H36" s="481">
        <v>2.2000000000000002</v>
      </c>
      <c r="I36" s="98">
        <v>3300.0000000000005</v>
      </c>
      <c r="J36" s="83">
        <v>5000</v>
      </c>
      <c r="K36" s="83"/>
      <c r="L36" s="482">
        <v>3000</v>
      </c>
      <c r="M36" s="98">
        <f t="shared" si="0"/>
        <v>-9.0909090909091042</v>
      </c>
      <c r="N36" s="98">
        <f t="shared" si="1"/>
        <v>-40</v>
      </c>
      <c r="O36" s="735">
        <f t="shared" si="2"/>
        <v>1800</v>
      </c>
      <c r="P36" s="98">
        <f t="shared" si="3"/>
        <v>20</v>
      </c>
      <c r="Q36" s="98"/>
      <c r="R36" s="701"/>
    </row>
    <row r="37" spans="1:18" s="445" customFormat="1" ht="44.25" customHeight="1" x14ac:dyDescent="0.25">
      <c r="A37" s="901">
        <v>12</v>
      </c>
      <c r="B37" s="900" t="s">
        <v>28</v>
      </c>
      <c r="C37" s="701" t="s">
        <v>29</v>
      </c>
      <c r="D37" s="701" t="s">
        <v>30</v>
      </c>
      <c r="E37" s="98"/>
      <c r="F37" s="83"/>
      <c r="G37" s="251"/>
      <c r="H37" s="481"/>
      <c r="I37" s="98"/>
      <c r="J37" s="83"/>
      <c r="K37" s="83"/>
      <c r="L37" s="482"/>
      <c r="M37" s="98"/>
      <c r="N37" s="98"/>
      <c r="O37" s="735"/>
      <c r="P37" s="98"/>
      <c r="Q37" s="98"/>
      <c r="R37" s="701"/>
    </row>
    <row r="38" spans="1:18" s="445" customFormat="1" x14ac:dyDescent="0.25">
      <c r="A38" s="901"/>
      <c r="B38" s="900"/>
      <c r="C38" s="701"/>
      <c r="D38" s="701" t="s">
        <v>39</v>
      </c>
      <c r="E38" s="98">
        <v>1040</v>
      </c>
      <c r="F38" s="83">
        <v>4250</v>
      </c>
      <c r="G38" s="251">
        <v>4250</v>
      </c>
      <c r="H38" s="481">
        <v>1.9</v>
      </c>
      <c r="I38" s="98">
        <v>1976</v>
      </c>
      <c r="J38" s="83">
        <v>4250</v>
      </c>
      <c r="K38" s="83"/>
      <c r="L38" s="482">
        <v>3100</v>
      </c>
      <c r="M38" s="98">
        <f t="shared" si="0"/>
        <v>56.882591093117405</v>
      </c>
      <c r="N38" s="98"/>
      <c r="O38" s="735">
        <f t="shared" si="2"/>
        <v>1248</v>
      </c>
      <c r="P38" s="98">
        <f t="shared" si="3"/>
        <v>20</v>
      </c>
      <c r="Q38" s="98"/>
      <c r="R38" s="701"/>
    </row>
    <row r="39" spans="1:18" s="445" customFormat="1" x14ac:dyDescent="0.25">
      <c r="A39" s="901"/>
      <c r="B39" s="900"/>
      <c r="C39" s="701"/>
      <c r="D39" s="701" t="s">
        <v>40</v>
      </c>
      <c r="E39" s="98"/>
      <c r="F39" s="83">
        <v>4250</v>
      </c>
      <c r="G39" s="251">
        <v>4250</v>
      </c>
      <c r="H39" s="481">
        <v>1.9</v>
      </c>
      <c r="I39" s="98">
        <v>1976</v>
      </c>
      <c r="J39" s="83">
        <v>4250</v>
      </c>
      <c r="K39" s="83"/>
      <c r="L39" s="482">
        <v>3000</v>
      </c>
      <c r="M39" s="98">
        <f t="shared" si="0"/>
        <v>51.821862348178136</v>
      </c>
      <c r="N39" s="98"/>
      <c r="O39" s="735">
        <v>1040</v>
      </c>
      <c r="P39" s="98"/>
      <c r="Q39" s="98"/>
      <c r="R39" s="701"/>
    </row>
    <row r="40" spans="1:18" s="445" customFormat="1" ht="21.75" customHeight="1" x14ac:dyDescent="0.25">
      <c r="A40" s="707">
        <v>13</v>
      </c>
      <c r="B40" s="701" t="s">
        <v>31</v>
      </c>
      <c r="C40" s="701" t="s">
        <v>28</v>
      </c>
      <c r="D40" s="701" t="s">
        <v>27</v>
      </c>
      <c r="E40" s="98">
        <v>1040</v>
      </c>
      <c r="F40" s="83">
        <v>3750</v>
      </c>
      <c r="G40" s="251">
        <v>3750</v>
      </c>
      <c r="H40" s="481">
        <v>1.9</v>
      </c>
      <c r="I40" s="98">
        <v>1976</v>
      </c>
      <c r="J40" s="83">
        <v>3750</v>
      </c>
      <c r="K40" s="83"/>
      <c r="L40" s="482">
        <v>3100</v>
      </c>
      <c r="M40" s="98">
        <f t="shared" si="0"/>
        <v>56.882591093117405</v>
      </c>
      <c r="N40" s="98">
        <f t="shared" si="1"/>
        <v>-17.333333333333336</v>
      </c>
      <c r="O40" s="735">
        <f t="shared" si="2"/>
        <v>1248</v>
      </c>
      <c r="P40" s="98">
        <f t="shared" si="3"/>
        <v>20</v>
      </c>
      <c r="Q40" s="98"/>
      <c r="R40" s="701"/>
    </row>
    <row r="41" spans="1:18" s="445" customFormat="1" ht="25.5" customHeight="1" x14ac:dyDescent="0.25">
      <c r="A41" s="707">
        <v>14</v>
      </c>
      <c r="B41" s="701" t="s">
        <v>32</v>
      </c>
      <c r="C41" s="701" t="s">
        <v>22</v>
      </c>
      <c r="D41" s="701"/>
      <c r="E41" s="98">
        <v>1040</v>
      </c>
      <c r="F41" s="83">
        <v>2500</v>
      </c>
      <c r="G41" s="251">
        <v>2500</v>
      </c>
      <c r="H41" s="481">
        <v>1.9</v>
      </c>
      <c r="I41" s="98">
        <v>1976</v>
      </c>
      <c r="J41" s="83">
        <v>2500</v>
      </c>
      <c r="K41" s="83"/>
      <c r="L41" s="482">
        <v>2100</v>
      </c>
      <c r="M41" s="98">
        <f t="shared" si="0"/>
        <v>6.2753036437246958</v>
      </c>
      <c r="N41" s="98">
        <f t="shared" si="1"/>
        <v>-16</v>
      </c>
      <c r="O41" s="735">
        <f t="shared" si="2"/>
        <v>1248</v>
      </c>
      <c r="P41" s="98">
        <f t="shared" si="3"/>
        <v>20</v>
      </c>
      <c r="Q41" s="98"/>
      <c r="R41" s="701"/>
    </row>
    <row r="42" spans="1:18" s="445" customFormat="1" ht="28.5" customHeight="1" x14ac:dyDescent="0.25">
      <c r="A42" s="901">
        <v>15</v>
      </c>
      <c r="B42" s="900" t="s">
        <v>423</v>
      </c>
      <c r="C42" s="701" t="s">
        <v>8</v>
      </c>
      <c r="D42" s="701" t="s">
        <v>33</v>
      </c>
      <c r="E42" s="98"/>
      <c r="F42" s="83"/>
      <c r="G42" s="251"/>
      <c r="H42" s="481"/>
      <c r="I42" s="98"/>
      <c r="J42" s="83"/>
      <c r="K42" s="83"/>
      <c r="L42" s="482"/>
      <c r="M42" s="98"/>
      <c r="N42" s="98"/>
      <c r="O42" s="735"/>
      <c r="P42" s="98"/>
      <c r="Q42" s="98"/>
      <c r="R42" s="701"/>
    </row>
    <row r="43" spans="1:18" s="445" customFormat="1" x14ac:dyDescent="0.25">
      <c r="A43" s="901"/>
      <c r="B43" s="900"/>
      <c r="C43" s="701"/>
      <c r="D43" s="701" t="s">
        <v>39</v>
      </c>
      <c r="E43" s="98">
        <v>845</v>
      </c>
      <c r="F43" s="83">
        <v>1750</v>
      </c>
      <c r="G43" s="251">
        <v>1750</v>
      </c>
      <c r="H43" s="481">
        <v>1.6</v>
      </c>
      <c r="I43" s="98">
        <v>1352</v>
      </c>
      <c r="J43" s="83">
        <v>1750</v>
      </c>
      <c r="K43" s="83"/>
      <c r="L43" s="482">
        <v>1400</v>
      </c>
      <c r="M43" s="98">
        <f t="shared" si="0"/>
        <v>3.5502958579881656</v>
      </c>
      <c r="N43" s="98"/>
      <c r="O43" s="735">
        <f t="shared" si="2"/>
        <v>1014</v>
      </c>
      <c r="P43" s="98">
        <f t="shared" si="3"/>
        <v>20</v>
      </c>
      <c r="Q43" s="98"/>
      <c r="R43" s="701"/>
    </row>
    <row r="44" spans="1:18" s="445" customFormat="1" x14ac:dyDescent="0.25">
      <c r="A44" s="901"/>
      <c r="B44" s="900"/>
      <c r="C44" s="701"/>
      <c r="D44" s="701" t="s">
        <v>40</v>
      </c>
      <c r="E44" s="98"/>
      <c r="F44" s="83">
        <v>1750</v>
      </c>
      <c r="G44" s="251">
        <v>1750</v>
      </c>
      <c r="H44" s="481">
        <v>1.6</v>
      </c>
      <c r="I44" s="98">
        <v>1352</v>
      </c>
      <c r="J44" s="83">
        <v>1750</v>
      </c>
      <c r="K44" s="83"/>
      <c r="L44" s="482">
        <v>1300</v>
      </c>
      <c r="M44" s="98">
        <f t="shared" si="0"/>
        <v>-3.8461538461538463</v>
      </c>
      <c r="N44" s="98"/>
      <c r="O44" s="735">
        <v>845</v>
      </c>
      <c r="P44" s="98"/>
      <c r="Q44" s="98"/>
      <c r="R44" s="701"/>
    </row>
    <row r="45" spans="1:18" s="445" customFormat="1" ht="37.5" x14ac:dyDescent="0.25">
      <c r="A45" s="901">
        <v>16</v>
      </c>
      <c r="B45" s="900" t="s">
        <v>34</v>
      </c>
      <c r="C45" s="701" t="s">
        <v>35</v>
      </c>
      <c r="D45" s="701" t="s">
        <v>315</v>
      </c>
      <c r="E45" s="98">
        <v>600</v>
      </c>
      <c r="F45" s="83">
        <v>875</v>
      </c>
      <c r="G45" s="251">
        <v>875</v>
      </c>
      <c r="H45" s="481">
        <v>1.2</v>
      </c>
      <c r="I45" s="98">
        <v>720</v>
      </c>
      <c r="J45" s="83">
        <v>875</v>
      </c>
      <c r="K45" s="83"/>
      <c r="L45" s="482">
        <v>750</v>
      </c>
      <c r="M45" s="98">
        <f t="shared" si="0"/>
        <v>4.1666666666666661</v>
      </c>
      <c r="N45" s="98">
        <f t="shared" si="1"/>
        <v>-14.285714285714285</v>
      </c>
      <c r="O45" s="735">
        <f t="shared" si="2"/>
        <v>720</v>
      </c>
      <c r="P45" s="98">
        <f t="shared" si="3"/>
        <v>20</v>
      </c>
      <c r="Q45" s="98"/>
      <c r="R45" s="701"/>
    </row>
    <row r="46" spans="1:18" s="445" customFormat="1" ht="37.5" x14ac:dyDescent="0.25">
      <c r="A46" s="901"/>
      <c r="B46" s="900"/>
      <c r="C46" s="701" t="s">
        <v>397</v>
      </c>
      <c r="D46" s="701" t="s">
        <v>36</v>
      </c>
      <c r="E46" s="98">
        <v>450</v>
      </c>
      <c r="F46" s="83">
        <v>1250</v>
      </c>
      <c r="G46" s="251">
        <v>1250</v>
      </c>
      <c r="H46" s="481">
        <v>1.4</v>
      </c>
      <c r="I46" s="98">
        <v>630</v>
      </c>
      <c r="J46" s="83">
        <v>1250</v>
      </c>
      <c r="K46" s="83"/>
      <c r="L46" s="482">
        <v>700</v>
      </c>
      <c r="M46" s="98">
        <f t="shared" si="0"/>
        <v>11.111111111111111</v>
      </c>
      <c r="N46" s="98">
        <f t="shared" si="1"/>
        <v>-44</v>
      </c>
      <c r="O46" s="735">
        <f t="shared" si="2"/>
        <v>540</v>
      </c>
      <c r="P46" s="98">
        <f t="shared" si="3"/>
        <v>20</v>
      </c>
      <c r="Q46" s="98"/>
      <c r="R46" s="701"/>
    </row>
    <row r="47" spans="1:18" s="445" customFormat="1" x14ac:dyDescent="0.25">
      <c r="A47" s="901">
        <v>17</v>
      </c>
      <c r="B47" s="900" t="s">
        <v>37</v>
      </c>
      <c r="C47" s="701" t="s">
        <v>38</v>
      </c>
      <c r="D47" s="701"/>
      <c r="E47" s="98"/>
      <c r="F47" s="83"/>
      <c r="G47" s="251"/>
      <c r="H47" s="481"/>
      <c r="I47" s="98"/>
      <c r="J47" s="83"/>
      <c r="K47" s="83"/>
      <c r="L47" s="482"/>
      <c r="M47" s="98"/>
      <c r="N47" s="98"/>
      <c r="O47" s="735"/>
      <c r="P47" s="98"/>
      <c r="Q47" s="98"/>
      <c r="R47" s="701"/>
    </row>
    <row r="48" spans="1:18" s="445" customFormat="1" x14ac:dyDescent="0.25">
      <c r="A48" s="901"/>
      <c r="B48" s="900"/>
      <c r="C48" s="701" t="s">
        <v>39</v>
      </c>
      <c r="D48" s="701"/>
      <c r="E48" s="98">
        <v>700</v>
      </c>
      <c r="F48" s="83">
        <v>4500</v>
      </c>
      <c r="G48" s="251">
        <v>4500</v>
      </c>
      <c r="H48" s="481">
        <v>2.1</v>
      </c>
      <c r="I48" s="98">
        <v>1470</v>
      </c>
      <c r="J48" s="83">
        <v>4500</v>
      </c>
      <c r="K48" s="83"/>
      <c r="L48" s="482">
        <v>1500</v>
      </c>
      <c r="M48" s="98">
        <f t="shared" si="0"/>
        <v>2.0408163265306123</v>
      </c>
      <c r="N48" s="98">
        <f t="shared" si="1"/>
        <v>-66.666666666666657</v>
      </c>
      <c r="O48" s="735">
        <f t="shared" si="2"/>
        <v>840</v>
      </c>
      <c r="P48" s="98">
        <f t="shared" si="3"/>
        <v>20</v>
      </c>
      <c r="Q48" s="98"/>
      <c r="R48" s="701"/>
    </row>
    <row r="49" spans="1:18" s="445" customFormat="1" x14ac:dyDescent="0.25">
      <c r="A49" s="901"/>
      <c r="B49" s="900"/>
      <c r="C49" s="701" t="s">
        <v>40</v>
      </c>
      <c r="D49" s="701"/>
      <c r="E49" s="98">
        <v>650</v>
      </c>
      <c r="F49" s="83">
        <v>4300</v>
      </c>
      <c r="G49" s="251">
        <v>4300</v>
      </c>
      <c r="H49" s="481">
        <v>2.1</v>
      </c>
      <c r="I49" s="98">
        <v>1365</v>
      </c>
      <c r="J49" s="83">
        <v>4300</v>
      </c>
      <c r="K49" s="83"/>
      <c r="L49" s="482">
        <v>1400</v>
      </c>
      <c r="M49" s="98">
        <f t="shared" si="0"/>
        <v>2.5641025641025639</v>
      </c>
      <c r="N49" s="98">
        <f t="shared" si="1"/>
        <v>-67.441860465116278</v>
      </c>
      <c r="O49" s="735">
        <v>650</v>
      </c>
      <c r="P49" s="98">
        <f t="shared" si="3"/>
        <v>0</v>
      </c>
      <c r="Q49" s="98"/>
      <c r="R49" s="701"/>
    </row>
    <row r="50" spans="1:18" s="445" customFormat="1" ht="62.25" customHeight="1" x14ac:dyDescent="0.25">
      <c r="A50" s="707">
        <v>18</v>
      </c>
      <c r="B50" s="701" t="s">
        <v>41</v>
      </c>
      <c r="C50" s="701" t="s">
        <v>369</v>
      </c>
      <c r="D50" s="701"/>
      <c r="E50" s="98">
        <v>420</v>
      </c>
      <c r="F50" s="83">
        <v>1300</v>
      </c>
      <c r="G50" s="251">
        <v>2000</v>
      </c>
      <c r="H50" s="481">
        <v>3.2</v>
      </c>
      <c r="I50" s="98">
        <v>1344</v>
      </c>
      <c r="J50" s="83">
        <v>1300</v>
      </c>
      <c r="K50" s="83"/>
      <c r="L50" s="482">
        <v>1350</v>
      </c>
      <c r="M50" s="98">
        <f t="shared" si="0"/>
        <v>0.4464285714285714</v>
      </c>
      <c r="N50" s="98">
        <f t="shared" si="1"/>
        <v>3.8461538461538463</v>
      </c>
      <c r="O50" s="735">
        <f t="shared" si="2"/>
        <v>504</v>
      </c>
      <c r="P50" s="98">
        <f t="shared" si="3"/>
        <v>20</v>
      </c>
      <c r="Q50" s="98"/>
      <c r="R50" s="701"/>
    </row>
    <row r="51" spans="1:18" s="445" customFormat="1" ht="60.75" customHeight="1" x14ac:dyDescent="0.25">
      <c r="A51" s="707">
        <v>19</v>
      </c>
      <c r="B51" s="701" t="s">
        <v>42</v>
      </c>
      <c r="C51" s="701" t="s">
        <v>128</v>
      </c>
      <c r="D51" s="701"/>
      <c r="E51" s="98">
        <v>910</v>
      </c>
      <c r="F51" s="83">
        <v>4300</v>
      </c>
      <c r="G51" s="251">
        <v>4500</v>
      </c>
      <c r="H51" s="481">
        <v>1.8</v>
      </c>
      <c r="I51" s="98">
        <v>1638</v>
      </c>
      <c r="J51" s="83">
        <v>4300</v>
      </c>
      <c r="K51" s="83"/>
      <c r="L51" s="482">
        <v>1700</v>
      </c>
      <c r="M51" s="98">
        <f t="shared" si="0"/>
        <v>3.785103785103785</v>
      </c>
      <c r="N51" s="98">
        <f t="shared" si="1"/>
        <v>-60.465116279069761</v>
      </c>
      <c r="O51" s="735">
        <f t="shared" si="2"/>
        <v>1092</v>
      </c>
      <c r="P51" s="98">
        <f t="shared" si="3"/>
        <v>20</v>
      </c>
      <c r="Q51" s="98"/>
      <c r="R51" s="701"/>
    </row>
    <row r="52" spans="1:18" s="445" customFormat="1" ht="60.75" customHeight="1" x14ac:dyDescent="0.25">
      <c r="A52" s="707">
        <v>20</v>
      </c>
      <c r="B52" s="701" t="s">
        <v>370</v>
      </c>
      <c r="C52" s="701" t="s">
        <v>128</v>
      </c>
      <c r="D52" s="701"/>
      <c r="E52" s="98">
        <v>845</v>
      </c>
      <c r="F52" s="83">
        <v>4500</v>
      </c>
      <c r="G52" s="251">
        <v>4800</v>
      </c>
      <c r="H52" s="481">
        <v>2.6</v>
      </c>
      <c r="I52" s="98">
        <v>2197</v>
      </c>
      <c r="J52" s="83">
        <v>4500</v>
      </c>
      <c r="K52" s="83"/>
      <c r="L52" s="482">
        <v>2200</v>
      </c>
      <c r="M52" s="98">
        <f t="shared" si="0"/>
        <v>0.13654984069185253</v>
      </c>
      <c r="N52" s="98">
        <f t="shared" si="1"/>
        <v>-51.111111111111107</v>
      </c>
      <c r="O52" s="735">
        <f t="shared" si="2"/>
        <v>1014</v>
      </c>
      <c r="P52" s="98">
        <f t="shared" si="3"/>
        <v>20</v>
      </c>
      <c r="Q52" s="98"/>
      <c r="R52" s="701"/>
    </row>
    <row r="53" spans="1:18" s="445" customFormat="1" ht="56.25" x14ac:dyDescent="0.25">
      <c r="A53" s="707">
        <v>21</v>
      </c>
      <c r="B53" s="701" t="s">
        <v>43</v>
      </c>
      <c r="C53" s="701" t="s">
        <v>18</v>
      </c>
      <c r="D53" s="701" t="s">
        <v>44</v>
      </c>
      <c r="E53" s="98">
        <v>3100</v>
      </c>
      <c r="F53" s="83">
        <v>20000</v>
      </c>
      <c r="G53" s="251">
        <v>26000</v>
      </c>
      <c r="H53" s="481">
        <v>2.9</v>
      </c>
      <c r="I53" s="98">
        <v>8990</v>
      </c>
      <c r="J53" s="83">
        <v>20000</v>
      </c>
      <c r="K53" s="83"/>
      <c r="L53" s="482">
        <v>12000</v>
      </c>
      <c r="M53" s="98">
        <f t="shared" si="0"/>
        <v>33.481646273637374</v>
      </c>
      <c r="N53" s="98">
        <f t="shared" si="1"/>
        <v>-40</v>
      </c>
      <c r="O53" s="735">
        <f>E53*1.75</f>
        <v>5425</v>
      </c>
      <c r="P53" s="98">
        <f t="shared" si="3"/>
        <v>75</v>
      </c>
      <c r="Q53" s="98"/>
      <c r="R53" s="701"/>
    </row>
    <row r="54" spans="1:18" s="445" customFormat="1" ht="31.5" customHeight="1" x14ac:dyDescent="0.25">
      <c r="A54" s="707">
        <v>22</v>
      </c>
      <c r="B54" s="900" t="s">
        <v>45</v>
      </c>
      <c r="C54" s="900"/>
      <c r="D54" s="701"/>
      <c r="E54" s="98"/>
      <c r="F54" s="83"/>
      <c r="G54" s="251"/>
      <c r="H54" s="481"/>
      <c r="I54" s="98"/>
      <c r="J54" s="98"/>
      <c r="K54" s="98"/>
      <c r="L54" s="482"/>
      <c r="M54" s="98"/>
      <c r="N54" s="98"/>
      <c r="O54" s="735"/>
      <c r="P54" s="98"/>
      <c r="Q54" s="98"/>
      <c r="R54" s="701"/>
    </row>
    <row r="55" spans="1:18" s="445" customFormat="1" ht="26.25" customHeight="1" x14ac:dyDescent="0.25">
      <c r="A55" s="901" t="s">
        <v>46</v>
      </c>
      <c r="B55" s="900" t="s">
        <v>47</v>
      </c>
      <c r="C55" s="701" t="s">
        <v>48</v>
      </c>
      <c r="D55" s="701"/>
      <c r="E55" s="98">
        <v>530</v>
      </c>
      <c r="F55" s="83">
        <v>1200</v>
      </c>
      <c r="G55" s="251">
        <v>1200</v>
      </c>
      <c r="H55" s="481">
        <v>2.2000000000000002</v>
      </c>
      <c r="I55" s="98">
        <v>1166</v>
      </c>
      <c r="J55" s="83">
        <v>1200</v>
      </c>
      <c r="K55" s="83"/>
      <c r="L55" s="482">
        <v>1000</v>
      </c>
      <c r="M55" s="98">
        <f t="shared" si="0"/>
        <v>-14.236706689536879</v>
      </c>
      <c r="N55" s="98">
        <f t="shared" si="1"/>
        <v>-16.666666666666664</v>
      </c>
      <c r="O55" s="735">
        <f>E55</f>
        <v>530</v>
      </c>
      <c r="P55" s="98">
        <f t="shared" si="3"/>
        <v>0</v>
      </c>
      <c r="Q55" s="98"/>
      <c r="R55" s="701"/>
    </row>
    <row r="56" spans="1:18" s="445" customFormat="1" ht="37.5" x14ac:dyDescent="0.25">
      <c r="A56" s="901"/>
      <c r="B56" s="900"/>
      <c r="C56" s="706" t="s">
        <v>49</v>
      </c>
      <c r="D56" s="701"/>
      <c r="E56" s="98">
        <v>520</v>
      </c>
      <c r="F56" s="83">
        <v>1000</v>
      </c>
      <c r="G56" s="251">
        <v>1000</v>
      </c>
      <c r="H56" s="481">
        <v>1.9</v>
      </c>
      <c r="I56" s="98">
        <v>988</v>
      </c>
      <c r="J56" s="83">
        <v>1000</v>
      </c>
      <c r="K56" s="83"/>
      <c r="L56" s="482">
        <v>800</v>
      </c>
      <c r="M56" s="98">
        <f t="shared" si="0"/>
        <v>-19.02834008097166</v>
      </c>
      <c r="N56" s="98">
        <f t="shared" si="1"/>
        <v>-20</v>
      </c>
      <c r="O56" s="735">
        <f t="shared" ref="O56:O60" si="4">E56</f>
        <v>520</v>
      </c>
      <c r="P56" s="98">
        <f t="shared" si="3"/>
        <v>0</v>
      </c>
      <c r="Q56" s="98"/>
      <c r="R56" s="701"/>
    </row>
    <row r="57" spans="1:18" s="445" customFormat="1" ht="24" customHeight="1" x14ac:dyDescent="0.25">
      <c r="A57" s="901" t="s">
        <v>50</v>
      </c>
      <c r="B57" s="900" t="s">
        <v>51</v>
      </c>
      <c r="C57" s="701" t="s">
        <v>48</v>
      </c>
      <c r="D57" s="701"/>
      <c r="E57" s="98">
        <v>390</v>
      </c>
      <c r="F57" s="83">
        <v>900</v>
      </c>
      <c r="G57" s="251">
        <v>1000</v>
      </c>
      <c r="H57" s="481">
        <v>2.2999999999999998</v>
      </c>
      <c r="I57" s="98">
        <v>896.99999999999989</v>
      </c>
      <c r="J57" s="83">
        <v>900</v>
      </c>
      <c r="K57" s="83"/>
      <c r="L57" s="482">
        <v>800</v>
      </c>
      <c r="M57" s="98">
        <f t="shared" si="0"/>
        <v>-10.813823857302108</v>
      </c>
      <c r="N57" s="98">
        <f t="shared" si="1"/>
        <v>-11.111111111111111</v>
      </c>
      <c r="O57" s="735">
        <f t="shared" si="4"/>
        <v>390</v>
      </c>
      <c r="P57" s="98">
        <f t="shared" si="3"/>
        <v>0</v>
      </c>
      <c r="Q57" s="98"/>
      <c r="R57" s="701"/>
    </row>
    <row r="58" spans="1:18" s="445" customFormat="1" ht="37.5" x14ac:dyDescent="0.25">
      <c r="A58" s="901"/>
      <c r="B58" s="900"/>
      <c r="C58" s="706" t="s">
        <v>49</v>
      </c>
      <c r="D58" s="701"/>
      <c r="E58" s="98">
        <v>340</v>
      </c>
      <c r="F58" s="83">
        <v>780</v>
      </c>
      <c r="G58" s="251">
        <v>850</v>
      </c>
      <c r="H58" s="481">
        <v>2.2999999999999998</v>
      </c>
      <c r="I58" s="98">
        <v>781.99999999999989</v>
      </c>
      <c r="J58" s="83">
        <v>780</v>
      </c>
      <c r="K58" s="83"/>
      <c r="L58" s="482">
        <v>650</v>
      </c>
      <c r="M58" s="98">
        <f t="shared" si="0"/>
        <v>-16.879795396419425</v>
      </c>
      <c r="N58" s="98">
        <f t="shared" si="1"/>
        <v>-16.666666666666664</v>
      </c>
      <c r="O58" s="735">
        <f t="shared" si="4"/>
        <v>340</v>
      </c>
      <c r="P58" s="98">
        <f t="shared" si="3"/>
        <v>0</v>
      </c>
      <c r="Q58" s="98"/>
      <c r="R58" s="701"/>
    </row>
    <row r="59" spans="1:18" s="445" customFormat="1" ht="24.75" customHeight="1" x14ac:dyDescent="0.25">
      <c r="A59" s="901" t="s">
        <v>52</v>
      </c>
      <c r="B59" s="900" t="s">
        <v>53</v>
      </c>
      <c r="C59" s="701" t="s">
        <v>48</v>
      </c>
      <c r="D59" s="701"/>
      <c r="E59" s="98">
        <v>260</v>
      </c>
      <c r="F59" s="83">
        <v>700</v>
      </c>
      <c r="G59" s="251">
        <v>750</v>
      </c>
      <c r="H59" s="481">
        <v>1.8</v>
      </c>
      <c r="I59" s="98">
        <v>468</v>
      </c>
      <c r="J59" s="83">
        <v>700</v>
      </c>
      <c r="K59" s="83"/>
      <c r="L59" s="482">
        <v>650</v>
      </c>
      <c r="M59" s="98">
        <f t="shared" si="0"/>
        <v>38.888888888888893</v>
      </c>
      <c r="N59" s="98">
        <f t="shared" si="1"/>
        <v>-7.1428571428571423</v>
      </c>
      <c r="O59" s="735">
        <f t="shared" si="4"/>
        <v>260</v>
      </c>
      <c r="P59" s="98">
        <f t="shared" si="3"/>
        <v>0</v>
      </c>
      <c r="Q59" s="98"/>
      <c r="R59" s="701"/>
    </row>
    <row r="60" spans="1:18" s="445" customFormat="1" ht="37.5" x14ac:dyDescent="0.25">
      <c r="A60" s="901"/>
      <c r="B60" s="900"/>
      <c r="C60" s="706" t="s">
        <v>49</v>
      </c>
      <c r="D60" s="701"/>
      <c r="E60" s="98">
        <v>270</v>
      </c>
      <c r="F60" s="83">
        <v>650</v>
      </c>
      <c r="G60" s="251">
        <v>700</v>
      </c>
      <c r="H60" s="481">
        <v>1.3</v>
      </c>
      <c r="I60" s="98">
        <v>351</v>
      </c>
      <c r="J60" s="83">
        <v>650</v>
      </c>
      <c r="K60" s="83"/>
      <c r="L60" s="482">
        <v>600</v>
      </c>
      <c r="M60" s="98">
        <f t="shared" si="0"/>
        <v>70.940170940170944</v>
      </c>
      <c r="N60" s="98">
        <f t="shared" si="1"/>
        <v>-7.6923076923076925</v>
      </c>
      <c r="O60" s="735">
        <f t="shared" si="4"/>
        <v>270</v>
      </c>
      <c r="P60" s="98">
        <f t="shared" si="3"/>
        <v>0</v>
      </c>
      <c r="Q60" s="98"/>
      <c r="R60" s="701"/>
    </row>
    <row r="61" spans="1:18" s="445" customFormat="1" ht="102" customHeight="1" x14ac:dyDescent="0.25">
      <c r="A61" s="707">
        <v>23</v>
      </c>
      <c r="B61" s="701" t="s">
        <v>55</v>
      </c>
      <c r="C61" s="701" t="s">
        <v>8</v>
      </c>
      <c r="D61" s="701" t="s">
        <v>56</v>
      </c>
      <c r="E61" s="98">
        <v>1530</v>
      </c>
      <c r="F61" s="83">
        <v>2800</v>
      </c>
      <c r="G61" s="251">
        <v>3500</v>
      </c>
      <c r="H61" s="481">
        <v>1.3</v>
      </c>
      <c r="I61" s="98">
        <v>1989</v>
      </c>
      <c r="J61" s="83">
        <v>2800</v>
      </c>
      <c r="K61" s="83"/>
      <c r="L61" s="482">
        <v>2000</v>
      </c>
      <c r="M61" s="98">
        <f t="shared" si="0"/>
        <v>0.55304172951231778</v>
      </c>
      <c r="N61" s="98">
        <f t="shared" si="1"/>
        <v>-28.571428571428569</v>
      </c>
      <c r="O61" s="735">
        <f>E61*1.2</f>
        <v>1836</v>
      </c>
      <c r="P61" s="98">
        <f t="shared" si="3"/>
        <v>20</v>
      </c>
      <c r="Q61" s="98"/>
      <c r="R61" s="701"/>
    </row>
    <row r="62" spans="1:18" s="445" customFormat="1" x14ac:dyDescent="0.25">
      <c r="A62" s="901">
        <v>24</v>
      </c>
      <c r="B62" s="900" t="s">
        <v>57</v>
      </c>
      <c r="C62" s="701" t="s">
        <v>17</v>
      </c>
      <c r="D62" s="105" t="s">
        <v>3188</v>
      </c>
      <c r="E62" s="98"/>
      <c r="F62" s="83"/>
      <c r="G62" s="251"/>
      <c r="H62" s="481"/>
      <c r="I62" s="98"/>
      <c r="J62" s="83"/>
      <c r="K62" s="83"/>
      <c r="L62" s="482"/>
      <c r="M62" s="98"/>
      <c r="N62" s="98"/>
      <c r="O62" s="735"/>
      <c r="P62" s="98"/>
      <c r="Q62" s="98"/>
      <c r="R62" s="701"/>
    </row>
    <row r="63" spans="1:18" s="445" customFormat="1" x14ac:dyDescent="0.25">
      <c r="A63" s="901"/>
      <c r="B63" s="900"/>
      <c r="C63" s="701"/>
      <c r="D63" s="701" t="s">
        <v>39</v>
      </c>
      <c r="E63" s="98">
        <v>1500</v>
      </c>
      <c r="F63" s="83">
        <v>2500</v>
      </c>
      <c r="G63" s="251">
        <v>3300</v>
      </c>
      <c r="H63" s="481">
        <v>1.2</v>
      </c>
      <c r="I63" s="98">
        <v>1800</v>
      </c>
      <c r="J63" s="83">
        <v>2500</v>
      </c>
      <c r="K63" s="83"/>
      <c r="L63" s="482">
        <v>5000</v>
      </c>
      <c r="M63" s="98">
        <f t="shared" si="0"/>
        <v>177.77777777777777</v>
      </c>
      <c r="N63" s="98"/>
      <c r="O63" s="735">
        <f t="shared" ref="O63:O125" si="5">E63*1.2</f>
        <v>1800</v>
      </c>
      <c r="P63" s="98">
        <f t="shared" si="3"/>
        <v>20</v>
      </c>
      <c r="Q63" s="98"/>
      <c r="R63" s="701"/>
    </row>
    <row r="64" spans="1:18" s="445" customFormat="1" x14ac:dyDescent="0.25">
      <c r="A64" s="901"/>
      <c r="B64" s="900"/>
      <c r="C64" s="701"/>
      <c r="D64" s="701" t="s">
        <v>40</v>
      </c>
      <c r="E64" s="98"/>
      <c r="F64" s="83">
        <v>2500</v>
      </c>
      <c r="G64" s="251">
        <v>3300</v>
      </c>
      <c r="H64" s="481">
        <v>1.2</v>
      </c>
      <c r="I64" s="98">
        <v>1800</v>
      </c>
      <c r="J64" s="83">
        <v>2500</v>
      </c>
      <c r="K64" s="83"/>
      <c r="L64" s="482">
        <v>4900</v>
      </c>
      <c r="M64" s="98">
        <f t="shared" si="0"/>
        <v>172.22222222222223</v>
      </c>
      <c r="N64" s="98"/>
      <c r="O64" s="735">
        <v>1500</v>
      </c>
      <c r="P64" s="98"/>
      <c r="Q64" s="98"/>
      <c r="R64" s="701"/>
    </row>
    <row r="65" spans="1:18" s="445" customFormat="1" x14ac:dyDescent="0.25">
      <c r="A65" s="901"/>
      <c r="B65" s="900"/>
      <c r="C65" s="105" t="s">
        <v>3188</v>
      </c>
      <c r="D65" s="701" t="s">
        <v>27</v>
      </c>
      <c r="E65" s="98"/>
      <c r="F65" s="83"/>
      <c r="G65" s="251"/>
      <c r="H65" s="481"/>
      <c r="I65" s="98"/>
      <c r="J65" s="83"/>
      <c r="K65" s="83"/>
      <c r="L65" s="482"/>
      <c r="M65" s="98"/>
      <c r="N65" s="98"/>
      <c r="O65" s="735"/>
      <c r="P65" s="98"/>
      <c r="Q65" s="98"/>
      <c r="R65" s="701"/>
    </row>
    <row r="66" spans="1:18" s="445" customFormat="1" x14ac:dyDescent="0.25">
      <c r="A66" s="901"/>
      <c r="B66" s="900"/>
      <c r="C66" s="701"/>
      <c r="D66" s="701" t="s">
        <v>39</v>
      </c>
      <c r="E66" s="98">
        <v>1500</v>
      </c>
      <c r="F66" s="83">
        <v>2500</v>
      </c>
      <c r="G66" s="251">
        <v>3300</v>
      </c>
      <c r="H66" s="481">
        <v>1.2</v>
      </c>
      <c r="I66" s="98">
        <v>1800</v>
      </c>
      <c r="J66" s="83">
        <v>2500</v>
      </c>
      <c r="K66" s="83"/>
      <c r="L66" s="482">
        <v>2000</v>
      </c>
      <c r="M66" s="98">
        <f t="shared" si="0"/>
        <v>11.111111111111111</v>
      </c>
      <c r="N66" s="98"/>
      <c r="O66" s="735">
        <f t="shared" si="5"/>
        <v>1800</v>
      </c>
      <c r="P66" s="98">
        <f t="shared" si="3"/>
        <v>20</v>
      </c>
      <c r="Q66" s="98"/>
      <c r="R66" s="701"/>
    </row>
    <row r="67" spans="1:18" s="445" customFormat="1" x14ac:dyDescent="0.25">
      <c r="A67" s="901"/>
      <c r="B67" s="900"/>
      <c r="C67" s="701"/>
      <c r="D67" s="701" t="s">
        <v>40</v>
      </c>
      <c r="E67" s="98"/>
      <c r="F67" s="83">
        <v>2500</v>
      </c>
      <c r="G67" s="251">
        <v>3300</v>
      </c>
      <c r="H67" s="481">
        <v>1.2</v>
      </c>
      <c r="I67" s="98">
        <v>1800</v>
      </c>
      <c r="J67" s="83">
        <v>2500</v>
      </c>
      <c r="K67" s="83"/>
      <c r="L67" s="482">
        <v>1900</v>
      </c>
      <c r="M67" s="98">
        <f t="shared" si="0"/>
        <v>5.5555555555555554</v>
      </c>
      <c r="N67" s="98"/>
      <c r="O67" s="735">
        <v>1500</v>
      </c>
      <c r="P67" s="98"/>
      <c r="Q67" s="98"/>
      <c r="R67" s="701"/>
    </row>
    <row r="68" spans="1:18" s="445" customFormat="1" x14ac:dyDescent="0.25">
      <c r="A68" s="901">
        <v>25</v>
      </c>
      <c r="B68" s="900" t="s">
        <v>58</v>
      </c>
      <c r="C68" s="701" t="s">
        <v>59</v>
      </c>
      <c r="D68" s="701" t="s">
        <v>60</v>
      </c>
      <c r="E68" s="98"/>
      <c r="F68" s="83"/>
      <c r="G68" s="251"/>
      <c r="H68" s="481"/>
      <c r="I68" s="98"/>
      <c r="J68" s="98"/>
      <c r="K68" s="98"/>
      <c r="L68" s="482"/>
      <c r="M68" s="98"/>
      <c r="N68" s="98"/>
      <c r="O68" s="735"/>
      <c r="P68" s="98"/>
      <c r="Q68" s="98"/>
      <c r="R68" s="701"/>
    </row>
    <row r="69" spans="1:18" s="445" customFormat="1" x14ac:dyDescent="0.25">
      <c r="A69" s="901"/>
      <c r="B69" s="900"/>
      <c r="C69" s="105"/>
      <c r="D69" s="701" t="s">
        <v>39</v>
      </c>
      <c r="E69" s="98">
        <v>500</v>
      </c>
      <c r="F69" s="83">
        <v>1250</v>
      </c>
      <c r="G69" s="251">
        <v>1800</v>
      </c>
      <c r="H69" s="481">
        <v>2.4</v>
      </c>
      <c r="I69" s="98">
        <v>1200</v>
      </c>
      <c r="J69" s="83">
        <v>1250</v>
      </c>
      <c r="K69" s="83"/>
      <c r="L69" s="482">
        <v>1500</v>
      </c>
      <c r="M69" s="98">
        <f t="shared" si="0"/>
        <v>25</v>
      </c>
      <c r="N69" s="98">
        <f t="shared" si="1"/>
        <v>20</v>
      </c>
      <c r="O69" s="735">
        <f t="shared" si="5"/>
        <v>600</v>
      </c>
      <c r="P69" s="98">
        <f t="shared" si="3"/>
        <v>20</v>
      </c>
      <c r="Q69" s="98"/>
      <c r="R69" s="701"/>
    </row>
    <row r="70" spans="1:18" s="445" customFormat="1" x14ac:dyDescent="0.25">
      <c r="A70" s="901"/>
      <c r="B70" s="900"/>
      <c r="C70" s="105"/>
      <c r="D70" s="701" t="s">
        <v>40</v>
      </c>
      <c r="E70" s="98">
        <v>450</v>
      </c>
      <c r="F70" s="83">
        <v>1000</v>
      </c>
      <c r="G70" s="251">
        <v>1600</v>
      </c>
      <c r="H70" s="481">
        <v>2.1</v>
      </c>
      <c r="I70" s="98">
        <v>945</v>
      </c>
      <c r="J70" s="83">
        <v>1000</v>
      </c>
      <c r="K70" s="83"/>
      <c r="L70" s="482">
        <v>1400</v>
      </c>
      <c r="M70" s="98">
        <f t="shared" si="0"/>
        <v>48.148148148148145</v>
      </c>
      <c r="N70" s="98">
        <f t="shared" si="1"/>
        <v>40</v>
      </c>
      <c r="O70" s="735">
        <v>450</v>
      </c>
      <c r="P70" s="98">
        <f t="shared" si="3"/>
        <v>0</v>
      </c>
      <c r="Q70" s="98"/>
      <c r="R70" s="701"/>
    </row>
    <row r="71" spans="1:18" s="445" customFormat="1" ht="24.75" customHeight="1" x14ac:dyDescent="0.25">
      <c r="A71" s="707">
        <v>26</v>
      </c>
      <c r="B71" s="701" t="s">
        <v>54</v>
      </c>
      <c r="C71" s="701" t="s">
        <v>316</v>
      </c>
      <c r="D71" s="701" t="s">
        <v>8</v>
      </c>
      <c r="E71" s="98">
        <v>1200</v>
      </c>
      <c r="F71" s="83">
        <v>2000</v>
      </c>
      <c r="G71" s="251">
        <v>2000</v>
      </c>
      <c r="H71" s="481">
        <v>1.2</v>
      </c>
      <c r="I71" s="98">
        <v>1440</v>
      </c>
      <c r="J71" s="83">
        <v>2000</v>
      </c>
      <c r="K71" s="83"/>
      <c r="L71" s="482">
        <v>2000</v>
      </c>
      <c r="M71" s="98">
        <f t="shared" si="0"/>
        <v>38.888888888888893</v>
      </c>
      <c r="N71" s="98">
        <f t="shared" si="1"/>
        <v>0</v>
      </c>
      <c r="O71" s="735">
        <f t="shared" si="5"/>
        <v>1440</v>
      </c>
      <c r="P71" s="98">
        <f t="shared" si="3"/>
        <v>20</v>
      </c>
      <c r="Q71" s="98"/>
      <c r="R71" s="701"/>
    </row>
    <row r="72" spans="1:18" s="445" customFormat="1" ht="25.5" customHeight="1" x14ac:dyDescent="0.25">
      <c r="A72" s="483" t="s">
        <v>61</v>
      </c>
      <c r="B72" s="958" t="s">
        <v>62</v>
      </c>
      <c r="C72" s="958"/>
      <c r="D72" s="484"/>
      <c r="E72" s="485"/>
      <c r="F72" s="486"/>
      <c r="G72" s="251"/>
      <c r="H72" s="96"/>
      <c r="I72" s="96"/>
      <c r="J72" s="96"/>
      <c r="K72" s="96"/>
      <c r="L72" s="96"/>
      <c r="M72" s="98"/>
      <c r="N72" s="98"/>
      <c r="O72" s="735"/>
      <c r="P72" s="98"/>
      <c r="Q72" s="98"/>
      <c r="R72" s="701"/>
    </row>
    <row r="73" spans="1:18" s="445" customFormat="1" ht="23.25" customHeight="1" x14ac:dyDescent="0.3">
      <c r="A73" s="947">
        <v>1</v>
      </c>
      <c r="B73" s="948" t="s">
        <v>8</v>
      </c>
      <c r="C73" s="715" t="s">
        <v>3178</v>
      </c>
      <c r="D73" s="715" t="s">
        <v>64</v>
      </c>
      <c r="E73" s="487">
        <v>1200</v>
      </c>
      <c r="F73" s="488">
        <v>3000</v>
      </c>
      <c r="G73" s="489">
        <v>4500</v>
      </c>
      <c r="H73" s="195">
        <v>2.5</v>
      </c>
      <c r="I73" s="83">
        <v>3000</v>
      </c>
      <c r="J73" s="488">
        <v>3000</v>
      </c>
      <c r="K73" s="488"/>
      <c r="L73" s="482">
        <v>2400</v>
      </c>
      <c r="M73" s="98">
        <f t="shared" si="0"/>
        <v>-20</v>
      </c>
      <c r="N73" s="98">
        <f t="shared" si="1"/>
        <v>-20</v>
      </c>
      <c r="O73" s="735">
        <f t="shared" si="5"/>
        <v>1440</v>
      </c>
      <c r="P73" s="98">
        <f t="shared" si="3"/>
        <v>20</v>
      </c>
      <c r="Q73" s="98"/>
      <c r="R73" s="701"/>
    </row>
    <row r="74" spans="1:18" s="445" customFormat="1" ht="18" customHeight="1" x14ac:dyDescent="0.3">
      <c r="A74" s="947"/>
      <c r="B74" s="948"/>
      <c r="C74" s="715" t="s">
        <v>64</v>
      </c>
      <c r="D74" s="715" t="s">
        <v>65</v>
      </c>
      <c r="E74" s="487">
        <v>1500</v>
      </c>
      <c r="F74" s="488">
        <v>3150</v>
      </c>
      <c r="G74" s="489">
        <v>5000</v>
      </c>
      <c r="H74" s="195">
        <v>2.1</v>
      </c>
      <c r="I74" s="83">
        <v>3150</v>
      </c>
      <c r="J74" s="488">
        <v>3150</v>
      </c>
      <c r="K74" s="488"/>
      <c r="L74" s="482">
        <v>2500</v>
      </c>
      <c r="M74" s="98">
        <f t="shared" si="0"/>
        <v>-20.634920634920633</v>
      </c>
      <c r="N74" s="98">
        <f t="shared" si="1"/>
        <v>-20.634920634920633</v>
      </c>
      <c r="O74" s="735">
        <f t="shared" si="5"/>
        <v>1800</v>
      </c>
      <c r="P74" s="98">
        <f t="shared" si="3"/>
        <v>20</v>
      </c>
      <c r="Q74" s="98"/>
      <c r="R74" s="701"/>
    </row>
    <row r="75" spans="1:18" s="445" customFormat="1" x14ac:dyDescent="0.3">
      <c r="A75" s="947"/>
      <c r="B75" s="948"/>
      <c r="C75" s="715" t="s">
        <v>65</v>
      </c>
      <c r="D75" s="715" t="s">
        <v>310</v>
      </c>
      <c r="E75" s="487">
        <v>1800</v>
      </c>
      <c r="F75" s="488">
        <v>3060</v>
      </c>
      <c r="G75" s="489">
        <v>4600</v>
      </c>
      <c r="H75" s="195">
        <v>1.7</v>
      </c>
      <c r="I75" s="83">
        <v>3060</v>
      </c>
      <c r="J75" s="488">
        <v>3060</v>
      </c>
      <c r="K75" s="488"/>
      <c r="L75" s="482">
        <v>2800</v>
      </c>
      <c r="M75" s="98">
        <f t="shared" si="0"/>
        <v>-8.4967320261437909</v>
      </c>
      <c r="N75" s="98">
        <f t="shared" si="1"/>
        <v>-8.4967320261437909</v>
      </c>
      <c r="O75" s="735">
        <f t="shared" si="5"/>
        <v>2160</v>
      </c>
      <c r="P75" s="98">
        <f t="shared" si="3"/>
        <v>20</v>
      </c>
      <c r="Q75" s="98"/>
      <c r="R75" s="701"/>
    </row>
    <row r="76" spans="1:18" s="445" customFormat="1" x14ac:dyDescent="0.3">
      <c r="A76" s="947"/>
      <c r="B76" s="948"/>
      <c r="C76" s="715" t="s">
        <v>310</v>
      </c>
      <c r="D76" s="715" t="s">
        <v>66</v>
      </c>
      <c r="E76" s="487">
        <v>2300</v>
      </c>
      <c r="F76" s="488">
        <v>3450</v>
      </c>
      <c r="G76" s="489">
        <v>5700</v>
      </c>
      <c r="H76" s="195">
        <v>1.5</v>
      </c>
      <c r="I76" s="490">
        <v>5500</v>
      </c>
      <c r="J76" s="488">
        <v>3450</v>
      </c>
      <c r="K76" s="488"/>
      <c r="L76" s="482">
        <v>3500</v>
      </c>
      <c r="M76" s="98">
        <f t="shared" ref="M76:M139" si="6">(L76-I76)/I76*100</f>
        <v>-36.363636363636367</v>
      </c>
      <c r="N76" s="98">
        <f t="shared" ref="N76:N139" si="7">(L76-J76)/J76*100</f>
        <v>1.4492753623188406</v>
      </c>
      <c r="O76" s="735">
        <f t="shared" si="5"/>
        <v>2760</v>
      </c>
      <c r="P76" s="98">
        <f t="shared" ref="P76:P139" si="8">(O76-E76)/E76*100</f>
        <v>20</v>
      </c>
      <c r="Q76" s="98"/>
      <c r="R76" s="701"/>
    </row>
    <row r="77" spans="1:18" s="445" customFormat="1" x14ac:dyDescent="0.3">
      <c r="A77" s="947"/>
      <c r="B77" s="948"/>
      <c r="C77" s="715" t="s">
        <v>66</v>
      </c>
      <c r="D77" s="715" t="s">
        <v>398</v>
      </c>
      <c r="E77" s="487">
        <v>2400</v>
      </c>
      <c r="F77" s="488">
        <v>3360</v>
      </c>
      <c r="G77" s="489">
        <v>5600</v>
      </c>
      <c r="H77" s="195">
        <v>1.4</v>
      </c>
      <c r="I77" s="490">
        <v>5000</v>
      </c>
      <c r="J77" s="488">
        <v>3360</v>
      </c>
      <c r="K77" s="488"/>
      <c r="L77" s="482">
        <v>3000</v>
      </c>
      <c r="M77" s="98">
        <f t="shared" si="6"/>
        <v>-40</v>
      </c>
      <c r="N77" s="98">
        <f t="shared" si="7"/>
        <v>-10.714285714285714</v>
      </c>
      <c r="O77" s="735">
        <f t="shared" si="5"/>
        <v>2880</v>
      </c>
      <c r="P77" s="98">
        <f t="shared" si="8"/>
        <v>20</v>
      </c>
      <c r="Q77" s="98"/>
      <c r="R77" s="701"/>
    </row>
    <row r="78" spans="1:18" s="445" customFormat="1" x14ac:dyDescent="0.3">
      <c r="A78" s="947"/>
      <c r="B78" s="948"/>
      <c r="C78" s="715" t="s">
        <v>398</v>
      </c>
      <c r="D78" s="715" t="s">
        <v>67</v>
      </c>
      <c r="E78" s="487">
        <v>1400</v>
      </c>
      <c r="F78" s="488">
        <v>3080.0000000000005</v>
      </c>
      <c r="G78" s="489">
        <v>4600</v>
      </c>
      <c r="H78" s="195">
        <v>2.2000000000000002</v>
      </c>
      <c r="I78" s="490">
        <v>4500</v>
      </c>
      <c r="J78" s="488">
        <v>3080.0000000000005</v>
      </c>
      <c r="K78" s="488"/>
      <c r="L78" s="482">
        <v>2700</v>
      </c>
      <c r="M78" s="98">
        <f t="shared" si="6"/>
        <v>-40</v>
      </c>
      <c r="N78" s="98">
        <f t="shared" si="7"/>
        <v>-12.33766233766235</v>
      </c>
      <c r="O78" s="735">
        <f t="shared" si="5"/>
        <v>1680</v>
      </c>
      <c r="P78" s="98">
        <f t="shared" si="8"/>
        <v>20</v>
      </c>
      <c r="Q78" s="98"/>
      <c r="R78" s="701"/>
    </row>
    <row r="79" spans="1:18" s="445" customFormat="1" ht="37.5" x14ac:dyDescent="0.3">
      <c r="A79" s="714">
        <v>2</v>
      </c>
      <c r="B79" s="715" t="s">
        <v>9</v>
      </c>
      <c r="C79" s="715" t="s">
        <v>67</v>
      </c>
      <c r="D79" s="715" t="s">
        <v>3189</v>
      </c>
      <c r="E79" s="487">
        <v>1500</v>
      </c>
      <c r="F79" s="488">
        <v>3150</v>
      </c>
      <c r="G79" s="489">
        <v>4700</v>
      </c>
      <c r="H79" s="195">
        <v>2.1</v>
      </c>
      <c r="I79" s="490">
        <v>4400</v>
      </c>
      <c r="J79" s="488">
        <v>3150</v>
      </c>
      <c r="K79" s="488"/>
      <c r="L79" s="482">
        <v>2500</v>
      </c>
      <c r="M79" s="98">
        <f t="shared" si="6"/>
        <v>-43.18181818181818</v>
      </c>
      <c r="N79" s="98">
        <f t="shared" si="7"/>
        <v>-20.634920634920633</v>
      </c>
      <c r="O79" s="735">
        <f t="shared" si="5"/>
        <v>1800</v>
      </c>
      <c r="P79" s="98">
        <f t="shared" si="8"/>
        <v>20</v>
      </c>
      <c r="Q79" s="98"/>
      <c r="R79" s="701"/>
    </row>
    <row r="80" spans="1:18" s="445" customFormat="1" ht="24.75" customHeight="1" x14ac:dyDescent="0.3">
      <c r="A80" s="947">
        <v>3</v>
      </c>
      <c r="B80" s="948" t="s">
        <v>68</v>
      </c>
      <c r="C80" s="715" t="s">
        <v>69</v>
      </c>
      <c r="D80" s="715" t="s">
        <v>70</v>
      </c>
      <c r="E80" s="491"/>
      <c r="F80" s="488"/>
      <c r="G80" s="489"/>
      <c r="H80" s="195"/>
      <c r="I80" s="83"/>
      <c r="J80" s="488"/>
      <c r="K80" s="488"/>
      <c r="L80" s="482"/>
      <c r="M80" s="98"/>
      <c r="N80" s="98"/>
      <c r="O80" s="735"/>
      <c r="P80" s="98"/>
      <c r="Q80" s="98"/>
      <c r="R80" s="701"/>
    </row>
    <row r="81" spans="1:18" s="445" customFormat="1" x14ac:dyDescent="0.3">
      <c r="A81" s="947"/>
      <c r="B81" s="948"/>
      <c r="C81" s="701"/>
      <c r="D81" s="701" t="s">
        <v>39</v>
      </c>
      <c r="E81" s="491">
        <v>900</v>
      </c>
      <c r="F81" s="488">
        <v>2520</v>
      </c>
      <c r="G81" s="489">
        <v>3000</v>
      </c>
      <c r="H81" s="195">
        <v>2.8</v>
      </c>
      <c r="I81" s="83">
        <v>2520</v>
      </c>
      <c r="J81" s="488">
        <v>2520</v>
      </c>
      <c r="K81" s="488"/>
      <c r="L81" s="482">
        <v>2000</v>
      </c>
      <c r="M81" s="98">
        <f t="shared" si="6"/>
        <v>-20.634920634920633</v>
      </c>
      <c r="N81" s="98"/>
      <c r="O81" s="735">
        <f t="shared" si="5"/>
        <v>1080</v>
      </c>
      <c r="P81" s="98">
        <f t="shared" si="8"/>
        <v>20</v>
      </c>
      <c r="Q81" s="98"/>
      <c r="R81" s="701"/>
    </row>
    <row r="82" spans="1:18" s="445" customFormat="1" x14ac:dyDescent="0.3">
      <c r="A82" s="947"/>
      <c r="B82" s="948"/>
      <c r="C82" s="701"/>
      <c r="D82" s="701" t="s">
        <v>40</v>
      </c>
      <c r="E82" s="491"/>
      <c r="F82" s="488">
        <v>2520</v>
      </c>
      <c r="G82" s="489">
        <v>3000</v>
      </c>
      <c r="H82" s="195">
        <v>2.8</v>
      </c>
      <c r="I82" s="83">
        <v>2520</v>
      </c>
      <c r="J82" s="488">
        <v>2520</v>
      </c>
      <c r="K82" s="488"/>
      <c r="L82" s="482">
        <v>1900</v>
      </c>
      <c r="M82" s="98">
        <f t="shared" si="6"/>
        <v>-24.603174603174601</v>
      </c>
      <c r="N82" s="98"/>
      <c r="O82" s="735">
        <v>900</v>
      </c>
      <c r="P82" s="98"/>
      <c r="Q82" s="98"/>
      <c r="R82" s="701"/>
    </row>
    <row r="83" spans="1:18" s="445" customFormat="1" x14ac:dyDescent="0.3">
      <c r="A83" s="947"/>
      <c r="B83" s="948"/>
      <c r="C83" s="715" t="s">
        <v>70</v>
      </c>
      <c r="D83" s="715" t="s">
        <v>22</v>
      </c>
      <c r="E83" s="491"/>
      <c r="F83" s="488"/>
      <c r="G83" s="489"/>
      <c r="H83" s="195"/>
      <c r="I83" s="83"/>
      <c r="J83" s="488"/>
      <c r="K83" s="488"/>
      <c r="L83" s="482"/>
      <c r="M83" s="98"/>
      <c r="N83" s="98"/>
      <c r="O83" s="735"/>
      <c r="P83" s="98"/>
      <c r="Q83" s="98"/>
      <c r="R83" s="701"/>
    </row>
    <row r="84" spans="1:18" s="445" customFormat="1" x14ac:dyDescent="0.3">
      <c r="A84" s="947"/>
      <c r="B84" s="948"/>
      <c r="C84" s="701"/>
      <c r="D84" s="701" t="s">
        <v>39</v>
      </c>
      <c r="E84" s="491">
        <v>600</v>
      </c>
      <c r="F84" s="488">
        <v>2100</v>
      </c>
      <c r="G84" s="489">
        <v>2500</v>
      </c>
      <c r="H84" s="195">
        <v>3.5</v>
      </c>
      <c r="I84" s="83">
        <v>2100</v>
      </c>
      <c r="J84" s="488">
        <v>2100</v>
      </c>
      <c r="K84" s="488"/>
      <c r="L84" s="482">
        <v>1800</v>
      </c>
      <c r="M84" s="98">
        <f t="shared" si="6"/>
        <v>-14.285714285714285</v>
      </c>
      <c r="N84" s="98"/>
      <c r="O84" s="735">
        <f t="shared" si="5"/>
        <v>720</v>
      </c>
      <c r="P84" s="98">
        <f t="shared" si="8"/>
        <v>20</v>
      </c>
      <c r="Q84" s="98"/>
      <c r="R84" s="701"/>
    </row>
    <row r="85" spans="1:18" s="445" customFormat="1" x14ac:dyDescent="0.3">
      <c r="A85" s="947"/>
      <c r="B85" s="948"/>
      <c r="C85" s="701"/>
      <c r="D85" s="701" t="s">
        <v>40</v>
      </c>
      <c r="E85" s="491"/>
      <c r="F85" s="488">
        <v>2100</v>
      </c>
      <c r="G85" s="489">
        <v>2500</v>
      </c>
      <c r="H85" s="195">
        <v>3.5</v>
      </c>
      <c r="I85" s="83">
        <v>2100</v>
      </c>
      <c r="J85" s="488">
        <v>2100</v>
      </c>
      <c r="K85" s="488"/>
      <c r="L85" s="482">
        <v>1700</v>
      </c>
      <c r="M85" s="98">
        <f t="shared" si="6"/>
        <v>-19.047619047619047</v>
      </c>
      <c r="N85" s="98"/>
      <c r="O85" s="735">
        <v>600</v>
      </c>
      <c r="P85" s="98"/>
      <c r="Q85" s="98"/>
      <c r="R85" s="701"/>
    </row>
    <row r="86" spans="1:18" s="445" customFormat="1" ht="29.25" customHeight="1" x14ac:dyDescent="0.3">
      <c r="A86" s="714">
        <v>4</v>
      </c>
      <c r="B86" s="715" t="s">
        <v>69</v>
      </c>
      <c r="C86" s="715" t="s">
        <v>71</v>
      </c>
      <c r="D86" s="715" t="s">
        <v>8</v>
      </c>
      <c r="E86" s="487">
        <v>1100</v>
      </c>
      <c r="F86" s="488">
        <v>2860</v>
      </c>
      <c r="G86" s="489">
        <v>3500</v>
      </c>
      <c r="H86" s="195">
        <v>2.6</v>
      </c>
      <c r="I86" s="83">
        <v>2860</v>
      </c>
      <c r="J86" s="488">
        <v>2860</v>
      </c>
      <c r="K86" s="488"/>
      <c r="L86" s="482">
        <v>2300</v>
      </c>
      <c r="M86" s="98">
        <f t="shared" si="6"/>
        <v>-19.58041958041958</v>
      </c>
      <c r="N86" s="98">
        <f t="shared" si="7"/>
        <v>-19.58041958041958</v>
      </c>
      <c r="O86" s="735">
        <f t="shared" si="5"/>
        <v>1320</v>
      </c>
      <c r="P86" s="98">
        <f t="shared" si="8"/>
        <v>20</v>
      </c>
      <c r="Q86" s="98"/>
      <c r="R86" s="701"/>
    </row>
    <row r="87" spans="1:18" s="445" customFormat="1" ht="37.5" x14ac:dyDescent="0.3">
      <c r="A87" s="947">
        <v>5</v>
      </c>
      <c r="B87" s="948" t="s">
        <v>72</v>
      </c>
      <c r="C87" s="715" t="s">
        <v>412</v>
      </c>
      <c r="D87" s="715" t="s">
        <v>73</v>
      </c>
      <c r="E87" s="491">
        <v>500</v>
      </c>
      <c r="F87" s="488">
        <v>850</v>
      </c>
      <c r="G87" s="489">
        <v>1200</v>
      </c>
      <c r="H87" s="195">
        <v>1.7</v>
      </c>
      <c r="I87" s="83">
        <v>850</v>
      </c>
      <c r="J87" s="488">
        <v>850</v>
      </c>
      <c r="K87" s="488"/>
      <c r="L87" s="482">
        <v>850</v>
      </c>
      <c r="M87" s="98">
        <f t="shared" si="6"/>
        <v>0</v>
      </c>
      <c r="N87" s="98">
        <f t="shared" si="7"/>
        <v>0</v>
      </c>
      <c r="O87" s="735">
        <f t="shared" si="5"/>
        <v>600</v>
      </c>
      <c r="P87" s="98">
        <f t="shared" si="8"/>
        <v>20</v>
      </c>
      <c r="Q87" s="98"/>
      <c r="R87" s="701"/>
    </row>
    <row r="88" spans="1:18" s="445" customFormat="1" ht="27" customHeight="1" x14ac:dyDescent="0.3">
      <c r="A88" s="947"/>
      <c r="B88" s="948"/>
      <c r="C88" s="715" t="s">
        <v>73</v>
      </c>
      <c r="D88" s="715" t="s">
        <v>74</v>
      </c>
      <c r="E88" s="491">
        <v>500</v>
      </c>
      <c r="F88" s="488">
        <v>850</v>
      </c>
      <c r="G88" s="489">
        <v>1200</v>
      </c>
      <c r="H88" s="195">
        <v>1.7</v>
      </c>
      <c r="I88" s="83">
        <v>850</v>
      </c>
      <c r="J88" s="488">
        <v>850</v>
      </c>
      <c r="K88" s="488"/>
      <c r="L88" s="482">
        <v>850</v>
      </c>
      <c r="M88" s="98">
        <f t="shared" si="6"/>
        <v>0</v>
      </c>
      <c r="N88" s="98">
        <f t="shared" si="7"/>
        <v>0</v>
      </c>
      <c r="O88" s="735">
        <f t="shared" si="5"/>
        <v>600</v>
      </c>
      <c r="P88" s="98">
        <f t="shared" si="8"/>
        <v>20</v>
      </c>
      <c r="Q88" s="98"/>
      <c r="R88" s="701"/>
    </row>
    <row r="89" spans="1:18" s="445" customFormat="1" ht="63.75" customHeight="1" x14ac:dyDescent="0.3">
      <c r="A89" s="714">
        <v>6</v>
      </c>
      <c r="B89" s="715" t="s">
        <v>75</v>
      </c>
      <c r="C89" s="715" t="s">
        <v>318</v>
      </c>
      <c r="D89" s="715" t="s">
        <v>319</v>
      </c>
      <c r="E89" s="491">
        <v>380</v>
      </c>
      <c r="F89" s="488">
        <v>798</v>
      </c>
      <c r="G89" s="489">
        <v>1000</v>
      </c>
      <c r="H89" s="195">
        <v>2.1</v>
      </c>
      <c r="I89" s="83">
        <v>798</v>
      </c>
      <c r="J89" s="488">
        <v>798</v>
      </c>
      <c r="K89" s="488"/>
      <c r="L89" s="482">
        <v>730</v>
      </c>
      <c r="M89" s="98">
        <f t="shared" si="6"/>
        <v>-8.5213032581453625</v>
      </c>
      <c r="N89" s="98">
        <f t="shared" si="7"/>
        <v>-8.5213032581453625</v>
      </c>
      <c r="O89" s="735">
        <f t="shared" si="5"/>
        <v>456</v>
      </c>
      <c r="P89" s="98">
        <f t="shared" si="8"/>
        <v>20</v>
      </c>
      <c r="Q89" s="98"/>
      <c r="R89" s="701"/>
    </row>
    <row r="90" spans="1:18" s="445" customFormat="1" ht="45" customHeight="1" x14ac:dyDescent="0.3">
      <c r="A90" s="714">
        <v>7</v>
      </c>
      <c r="B90" s="715" t="s">
        <v>76</v>
      </c>
      <c r="C90" s="715" t="s">
        <v>58</v>
      </c>
      <c r="D90" s="715" t="s">
        <v>3173</v>
      </c>
      <c r="E90" s="491">
        <v>800</v>
      </c>
      <c r="F90" s="488">
        <v>1600</v>
      </c>
      <c r="G90" s="489">
        <v>1850</v>
      </c>
      <c r="H90" s="195">
        <v>2</v>
      </c>
      <c r="I90" s="83">
        <v>1600</v>
      </c>
      <c r="J90" s="488">
        <v>1600</v>
      </c>
      <c r="K90" s="488"/>
      <c r="L90" s="482">
        <v>1200</v>
      </c>
      <c r="M90" s="98">
        <f t="shared" si="6"/>
        <v>-25</v>
      </c>
      <c r="N90" s="98">
        <f t="shared" si="7"/>
        <v>-25</v>
      </c>
      <c r="O90" s="735">
        <f t="shared" si="5"/>
        <v>960</v>
      </c>
      <c r="P90" s="98">
        <f t="shared" si="8"/>
        <v>20</v>
      </c>
      <c r="Q90" s="98"/>
      <c r="R90" s="701"/>
    </row>
    <row r="91" spans="1:18" s="445" customFormat="1" ht="24" customHeight="1" x14ac:dyDescent="0.3">
      <c r="A91" s="947">
        <v>8</v>
      </c>
      <c r="B91" s="948" t="s">
        <v>427</v>
      </c>
      <c r="C91" s="715" t="s">
        <v>8</v>
      </c>
      <c r="D91" s="715" t="s">
        <v>426</v>
      </c>
      <c r="E91" s="491">
        <v>770</v>
      </c>
      <c r="F91" s="488">
        <v>1770.9999999999998</v>
      </c>
      <c r="G91" s="489">
        <v>2000</v>
      </c>
      <c r="H91" s="195">
        <v>2.2999999999999998</v>
      </c>
      <c r="I91" s="83">
        <v>1770.9999999999998</v>
      </c>
      <c r="J91" s="488">
        <v>1770.9999999999998</v>
      </c>
      <c r="K91" s="488"/>
      <c r="L91" s="482">
        <v>1200</v>
      </c>
      <c r="M91" s="98">
        <f t="shared" si="6"/>
        <v>-32.241671372106147</v>
      </c>
      <c r="N91" s="98">
        <f t="shared" si="7"/>
        <v>-32.241671372106147</v>
      </c>
      <c r="O91" s="735">
        <f t="shared" si="5"/>
        <v>924</v>
      </c>
      <c r="P91" s="98">
        <f t="shared" si="8"/>
        <v>20</v>
      </c>
      <c r="Q91" s="98"/>
      <c r="R91" s="701"/>
    </row>
    <row r="92" spans="1:18" s="445" customFormat="1" ht="37.5" x14ac:dyDescent="0.3">
      <c r="A92" s="947"/>
      <c r="B92" s="948"/>
      <c r="C92" s="715" t="s">
        <v>426</v>
      </c>
      <c r="D92" s="715" t="s">
        <v>437</v>
      </c>
      <c r="E92" s="491">
        <v>360</v>
      </c>
      <c r="F92" s="488">
        <v>792.00000000000011</v>
      </c>
      <c r="G92" s="489">
        <v>950</v>
      </c>
      <c r="H92" s="195">
        <v>2.2000000000000002</v>
      </c>
      <c r="I92" s="83">
        <v>792.00000000000011</v>
      </c>
      <c r="J92" s="488">
        <v>792.00000000000011</v>
      </c>
      <c r="K92" s="488"/>
      <c r="L92" s="482">
        <v>450</v>
      </c>
      <c r="M92" s="98">
        <f t="shared" si="6"/>
        <v>-43.181818181818187</v>
      </c>
      <c r="N92" s="98">
        <f t="shared" si="7"/>
        <v>-43.181818181818187</v>
      </c>
      <c r="O92" s="735">
        <f t="shared" si="5"/>
        <v>432</v>
      </c>
      <c r="P92" s="98">
        <f t="shared" si="8"/>
        <v>20</v>
      </c>
      <c r="Q92" s="98"/>
      <c r="R92" s="701"/>
    </row>
    <row r="93" spans="1:18" s="445" customFormat="1" ht="37.5" x14ac:dyDescent="0.3">
      <c r="A93" s="947"/>
      <c r="B93" s="948"/>
      <c r="C93" s="715" t="s">
        <v>438</v>
      </c>
      <c r="D93" s="715" t="s">
        <v>3173</v>
      </c>
      <c r="E93" s="491">
        <v>360</v>
      </c>
      <c r="F93" s="488">
        <v>792.00000000000011</v>
      </c>
      <c r="G93" s="489">
        <v>950</v>
      </c>
      <c r="H93" s="195">
        <v>2.2000000000000002</v>
      </c>
      <c r="I93" s="83">
        <v>792.00000000000011</v>
      </c>
      <c r="J93" s="83"/>
      <c r="K93" s="83"/>
      <c r="L93" s="482">
        <v>700</v>
      </c>
      <c r="M93" s="98">
        <f t="shared" si="6"/>
        <v>-11.616161616161628</v>
      </c>
      <c r="N93" s="98"/>
      <c r="O93" s="735">
        <f t="shared" si="5"/>
        <v>432</v>
      </c>
      <c r="P93" s="98">
        <f t="shared" si="8"/>
        <v>20</v>
      </c>
      <c r="Q93" s="98"/>
      <c r="R93" s="701"/>
    </row>
    <row r="94" spans="1:18" s="445" customFormat="1" ht="27" customHeight="1" x14ac:dyDescent="0.3">
      <c r="A94" s="959">
        <v>9</v>
      </c>
      <c r="B94" s="959" t="s">
        <v>428</v>
      </c>
      <c r="C94" s="715" t="s">
        <v>78</v>
      </c>
      <c r="D94" s="715" t="s">
        <v>3190</v>
      </c>
      <c r="E94" s="491"/>
      <c r="F94" s="488"/>
      <c r="G94" s="489"/>
      <c r="H94" s="195"/>
      <c r="I94" s="83"/>
      <c r="J94" s="488"/>
      <c r="K94" s="488"/>
      <c r="L94" s="482"/>
      <c r="M94" s="98"/>
      <c r="N94" s="98"/>
      <c r="O94" s="735"/>
      <c r="P94" s="98"/>
      <c r="Q94" s="98"/>
      <c r="R94" s="701"/>
    </row>
    <row r="95" spans="1:18" s="445" customFormat="1" x14ac:dyDescent="0.3">
      <c r="A95" s="960"/>
      <c r="B95" s="960"/>
      <c r="C95" s="701"/>
      <c r="D95" s="701" t="s">
        <v>39</v>
      </c>
      <c r="E95" s="491">
        <v>530</v>
      </c>
      <c r="F95" s="488">
        <v>1219</v>
      </c>
      <c r="G95" s="489">
        <v>1400</v>
      </c>
      <c r="H95" s="195">
        <v>2.2999999999999998</v>
      </c>
      <c r="I95" s="83">
        <v>1219</v>
      </c>
      <c r="J95" s="488">
        <v>1219</v>
      </c>
      <c r="K95" s="488"/>
      <c r="L95" s="482">
        <v>900</v>
      </c>
      <c r="M95" s="98"/>
      <c r="N95" s="98"/>
      <c r="O95" s="735">
        <f t="shared" si="5"/>
        <v>636</v>
      </c>
      <c r="P95" s="98">
        <f t="shared" si="8"/>
        <v>20</v>
      </c>
      <c r="Q95" s="98"/>
      <c r="R95" s="701"/>
    </row>
    <row r="96" spans="1:18" s="445" customFormat="1" x14ac:dyDescent="0.3">
      <c r="A96" s="961"/>
      <c r="B96" s="961"/>
      <c r="C96" s="701"/>
      <c r="D96" s="701" t="s">
        <v>40</v>
      </c>
      <c r="E96" s="491"/>
      <c r="F96" s="488">
        <v>1219</v>
      </c>
      <c r="G96" s="489">
        <v>1400</v>
      </c>
      <c r="H96" s="195">
        <v>2.2999999999999998</v>
      </c>
      <c r="I96" s="83">
        <v>1219</v>
      </c>
      <c r="J96" s="488">
        <v>1219</v>
      </c>
      <c r="K96" s="488"/>
      <c r="L96" s="482">
        <v>800</v>
      </c>
      <c r="M96" s="98"/>
      <c r="N96" s="98"/>
      <c r="O96" s="735">
        <v>530</v>
      </c>
      <c r="P96" s="98"/>
      <c r="Q96" s="98"/>
      <c r="R96" s="701"/>
    </row>
    <row r="97" spans="1:18" s="445" customFormat="1" ht="25.5" customHeight="1" x14ac:dyDescent="0.3">
      <c r="A97" s="947">
        <v>10</v>
      </c>
      <c r="B97" s="948" t="s">
        <v>429</v>
      </c>
      <c r="C97" s="715" t="s">
        <v>8</v>
      </c>
      <c r="D97" s="715" t="s">
        <v>80</v>
      </c>
      <c r="E97" s="491">
        <v>570</v>
      </c>
      <c r="F97" s="488">
        <v>1539</v>
      </c>
      <c r="G97" s="489">
        <v>1600</v>
      </c>
      <c r="H97" s="195">
        <v>2.7</v>
      </c>
      <c r="I97" s="83">
        <v>1539</v>
      </c>
      <c r="J97" s="488">
        <v>1539</v>
      </c>
      <c r="K97" s="488"/>
      <c r="L97" s="482">
        <v>950</v>
      </c>
      <c r="M97" s="98">
        <f t="shared" si="6"/>
        <v>-38.271604938271601</v>
      </c>
      <c r="N97" s="98">
        <f t="shared" si="7"/>
        <v>-38.271604938271601</v>
      </c>
      <c r="O97" s="735">
        <f t="shared" si="5"/>
        <v>684</v>
      </c>
      <c r="P97" s="98">
        <f t="shared" si="8"/>
        <v>20</v>
      </c>
      <c r="Q97" s="98"/>
      <c r="R97" s="701"/>
    </row>
    <row r="98" spans="1:18" s="445" customFormat="1" ht="27" customHeight="1" x14ac:dyDescent="0.3">
      <c r="A98" s="947"/>
      <c r="B98" s="948"/>
      <c r="C98" s="715" t="s">
        <v>80</v>
      </c>
      <c r="D98" s="715" t="s">
        <v>81</v>
      </c>
      <c r="E98" s="491">
        <v>520</v>
      </c>
      <c r="F98" s="488">
        <v>1040</v>
      </c>
      <c r="G98" s="489">
        <v>1300</v>
      </c>
      <c r="H98" s="195">
        <v>2</v>
      </c>
      <c r="I98" s="83">
        <v>1040</v>
      </c>
      <c r="J98" s="488">
        <v>1040</v>
      </c>
      <c r="K98" s="488"/>
      <c r="L98" s="482">
        <v>900</v>
      </c>
      <c r="M98" s="98">
        <f t="shared" si="6"/>
        <v>-13.461538461538462</v>
      </c>
      <c r="N98" s="98">
        <f t="shared" si="7"/>
        <v>-13.461538461538462</v>
      </c>
      <c r="O98" s="735">
        <f t="shared" si="5"/>
        <v>624</v>
      </c>
      <c r="P98" s="98">
        <f t="shared" si="8"/>
        <v>20</v>
      </c>
      <c r="Q98" s="98"/>
      <c r="R98" s="701"/>
    </row>
    <row r="99" spans="1:18" s="445" customFormat="1" ht="63.75" customHeight="1" x14ac:dyDescent="0.3">
      <c r="A99" s="714">
        <v>11</v>
      </c>
      <c r="B99" s="715" t="s">
        <v>82</v>
      </c>
      <c r="C99" s="715" t="s">
        <v>399</v>
      </c>
      <c r="D99" s="715" t="s">
        <v>400</v>
      </c>
      <c r="E99" s="487">
        <v>1200</v>
      </c>
      <c r="F99" s="488">
        <v>3000</v>
      </c>
      <c r="G99" s="489">
        <v>3300</v>
      </c>
      <c r="H99" s="195">
        <v>2.5</v>
      </c>
      <c r="I99" s="83">
        <v>3000</v>
      </c>
      <c r="J99" s="488">
        <v>3000</v>
      </c>
      <c r="K99" s="488"/>
      <c r="L99" s="482">
        <v>1800</v>
      </c>
      <c r="M99" s="98">
        <f t="shared" si="6"/>
        <v>-40</v>
      </c>
      <c r="N99" s="98">
        <f t="shared" si="7"/>
        <v>-40</v>
      </c>
      <c r="O99" s="735">
        <f t="shared" si="5"/>
        <v>1440</v>
      </c>
      <c r="P99" s="98">
        <f t="shared" si="8"/>
        <v>20</v>
      </c>
      <c r="Q99" s="98"/>
      <c r="R99" s="701"/>
    </row>
    <row r="100" spans="1:18" s="445" customFormat="1" ht="24" customHeight="1" x14ac:dyDescent="0.3">
      <c r="A100" s="714">
        <v>12</v>
      </c>
      <c r="B100" s="715" t="s">
        <v>83</v>
      </c>
      <c r="C100" s="715" t="s">
        <v>8</v>
      </c>
      <c r="D100" s="715" t="s">
        <v>84</v>
      </c>
      <c r="E100" s="491">
        <v>620</v>
      </c>
      <c r="F100" s="488">
        <v>930</v>
      </c>
      <c r="G100" s="489">
        <v>1200</v>
      </c>
      <c r="H100" s="195">
        <v>1.5</v>
      </c>
      <c r="I100" s="83">
        <v>930</v>
      </c>
      <c r="J100" s="488">
        <v>930</v>
      </c>
      <c r="K100" s="488"/>
      <c r="L100" s="482">
        <v>930</v>
      </c>
      <c r="M100" s="98">
        <f t="shared" si="6"/>
        <v>0</v>
      </c>
      <c r="N100" s="98">
        <f t="shared" si="7"/>
        <v>0</v>
      </c>
      <c r="O100" s="735">
        <f t="shared" si="5"/>
        <v>744</v>
      </c>
      <c r="P100" s="98">
        <f t="shared" si="8"/>
        <v>20</v>
      </c>
      <c r="Q100" s="98"/>
      <c r="R100" s="701"/>
    </row>
    <row r="101" spans="1:18" s="445" customFormat="1" x14ac:dyDescent="0.3">
      <c r="A101" s="714">
        <v>13</v>
      </c>
      <c r="B101" s="948" t="s">
        <v>85</v>
      </c>
      <c r="C101" s="948"/>
      <c r="D101" s="715"/>
      <c r="E101" s="491">
        <v>830</v>
      </c>
      <c r="F101" s="488">
        <v>1245</v>
      </c>
      <c r="G101" s="489">
        <v>1500</v>
      </c>
      <c r="H101" s="195">
        <v>1.5</v>
      </c>
      <c r="I101" s="83">
        <v>1245</v>
      </c>
      <c r="J101" s="488">
        <v>1245</v>
      </c>
      <c r="K101" s="488"/>
      <c r="L101" s="482">
        <v>1250</v>
      </c>
      <c r="M101" s="98">
        <f t="shared" si="6"/>
        <v>0.40160642570281119</v>
      </c>
      <c r="N101" s="98">
        <f t="shared" si="7"/>
        <v>0.40160642570281119</v>
      </c>
      <c r="O101" s="735">
        <f t="shared" si="5"/>
        <v>996</v>
      </c>
      <c r="P101" s="98">
        <f t="shared" si="8"/>
        <v>20</v>
      </c>
      <c r="Q101" s="98"/>
      <c r="R101" s="701"/>
    </row>
    <row r="102" spans="1:18" s="445" customFormat="1" x14ac:dyDescent="0.3">
      <c r="A102" s="714">
        <v>14</v>
      </c>
      <c r="B102" s="948" t="s">
        <v>45</v>
      </c>
      <c r="C102" s="948"/>
      <c r="D102" s="715"/>
      <c r="E102" s="491"/>
      <c r="F102" s="488"/>
      <c r="G102" s="489"/>
      <c r="H102" s="195"/>
      <c r="I102" s="83"/>
      <c r="J102" s="83"/>
      <c r="K102" s="83"/>
      <c r="L102" s="482"/>
      <c r="M102" s="98"/>
      <c r="N102" s="98"/>
      <c r="O102" s="735"/>
      <c r="P102" s="98"/>
      <c r="Q102" s="98"/>
      <c r="R102" s="715"/>
    </row>
    <row r="103" spans="1:18" s="445" customFormat="1" x14ac:dyDescent="0.3">
      <c r="A103" s="947" t="s">
        <v>683</v>
      </c>
      <c r="B103" s="948" t="s">
        <v>47</v>
      </c>
      <c r="C103" s="715" t="s">
        <v>87</v>
      </c>
      <c r="D103" s="715"/>
      <c r="E103" s="491">
        <v>520</v>
      </c>
      <c r="F103" s="488">
        <v>1092</v>
      </c>
      <c r="G103" s="489">
        <v>1100</v>
      </c>
      <c r="H103" s="195">
        <v>2.1</v>
      </c>
      <c r="I103" s="83">
        <v>1092</v>
      </c>
      <c r="J103" s="488">
        <v>1092</v>
      </c>
      <c r="K103" s="488"/>
      <c r="L103" s="482">
        <v>1000</v>
      </c>
      <c r="M103" s="98">
        <f t="shared" si="6"/>
        <v>-8.4249084249084252</v>
      </c>
      <c r="N103" s="98">
        <f t="shared" si="7"/>
        <v>-8.4249084249084252</v>
      </c>
      <c r="O103" s="735">
        <f>E103</f>
        <v>520</v>
      </c>
      <c r="P103" s="98">
        <f t="shared" si="8"/>
        <v>0</v>
      </c>
      <c r="Q103" s="98"/>
      <c r="R103" s="701"/>
    </row>
    <row r="104" spans="1:18" s="445" customFormat="1" ht="23.25" customHeight="1" x14ac:dyDescent="0.3">
      <c r="A104" s="947"/>
      <c r="B104" s="948"/>
      <c r="C104" s="724" t="s">
        <v>49</v>
      </c>
      <c r="D104" s="715"/>
      <c r="E104" s="491">
        <v>520</v>
      </c>
      <c r="F104" s="488">
        <v>1092</v>
      </c>
      <c r="G104" s="489">
        <v>1100</v>
      </c>
      <c r="H104" s="195">
        <v>2.1</v>
      </c>
      <c r="I104" s="83">
        <v>1092</v>
      </c>
      <c r="J104" s="488">
        <v>1092</v>
      </c>
      <c r="K104" s="488"/>
      <c r="L104" s="482">
        <v>800</v>
      </c>
      <c r="M104" s="98">
        <f t="shared" si="6"/>
        <v>-26.739926739926741</v>
      </c>
      <c r="N104" s="98">
        <f t="shared" si="7"/>
        <v>-26.739926739926741</v>
      </c>
      <c r="O104" s="735">
        <f t="shared" ref="O104:O108" si="9">E104</f>
        <v>520</v>
      </c>
      <c r="P104" s="98">
        <f t="shared" si="8"/>
        <v>0</v>
      </c>
      <c r="Q104" s="98"/>
      <c r="R104" s="701"/>
    </row>
    <row r="105" spans="1:18" s="445" customFormat="1" x14ac:dyDescent="0.3">
      <c r="A105" s="947" t="s">
        <v>685</v>
      </c>
      <c r="B105" s="948" t="s">
        <v>320</v>
      </c>
      <c r="C105" s="715" t="s">
        <v>87</v>
      </c>
      <c r="D105" s="715"/>
      <c r="E105" s="491">
        <v>380</v>
      </c>
      <c r="F105" s="488">
        <v>950</v>
      </c>
      <c r="G105" s="489">
        <v>950</v>
      </c>
      <c r="H105" s="195">
        <v>2.5</v>
      </c>
      <c r="I105" s="83">
        <v>950</v>
      </c>
      <c r="J105" s="488">
        <v>950</v>
      </c>
      <c r="K105" s="488"/>
      <c r="L105" s="482">
        <v>800</v>
      </c>
      <c r="M105" s="98">
        <f t="shared" si="6"/>
        <v>-15.789473684210526</v>
      </c>
      <c r="N105" s="98">
        <f t="shared" si="7"/>
        <v>-15.789473684210526</v>
      </c>
      <c r="O105" s="735">
        <f t="shared" si="9"/>
        <v>380</v>
      </c>
      <c r="P105" s="98">
        <f t="shared" si="8"/>
        <v>0</v>
      </c>
      <c r="Q105" s="98"/>
      <c r="R105" s="701"/>
    </row>
    <row r="106" spans="1:18" s="445" customFormat="1" ht="36.75" customHeight="1" x14ac:dyDescent="0.3">
      <c r="A106" s="947"/>
      <c r="B106" s="948"/>
      <c r="C106" s="724" t="s">
        <v>49</v>
      </c>
      <c r="D106" s="715"/>
      <c r="E106" s="491">
        <v>325</v>
      </c>
      <c r="F106" s="488">
        <v>610</v>
      </c>
      <c r="G106" s="489">
        <v>800</v>
      </c>
      <c r="H106" s="195">
        <v>1.4</v>
      </c>
      <c r="I106" s="83">
        <v>454.99999999999994</v>
      </c>
      <c r="J106" s="488">
        <v>610</v>
      </c>
      <c r="K106" s="488"/>
      <c r="L106" s="482">
        <v>650</v>
      </c>
      <c r="M106" s="98">
        <f t="shared" si="6"/>
        <v>42.857142857142875</v>
      </c>
      <c r="N106" s="98">
        <f t="shared" si="7"/>
        <v>6.557377049180328</v>
      </c>
      <c r="O106" s="735">
        <f t="shared" si="9"/>
        <v>325</v>
      </c>
      <c r="P106" s="98">
        <f t="shared" si="8"/>
        <v>0</v>
      </c>
      <c r="Q106" s="98"/>
      <c r="R106" s="701"/>
    </row>
    <row r="107" spans="1:18" s="445" customFormat="1" x14ac:dyDescent="0.3">
      <c r="A107" s="947" t="s">
        <v>687</v>
      </c>
      <c r="B107" s="948" t="s">
        <v>251</v>
      </c>
      <c r="C107" s="715" t="s">
        <v>87</v>
      </c>
      <c r="D107" s="715"/>
      <c r="E107" s="491">
        <v>310</v>
      </c>
      <c r="F107" s="488">
        <v>775</v>
      </c>
      <c r="G107" s="489">
        <v>760</v>
      </c>
      <c r="H107" s="195">
        <v>2.5</v>
      </c>
      <c r="I107" s="83">
        <v>775</v>
      </c>
      <c r="J107" s="488">
        <v>775</v>
      </c>
      <c r="K107" s="488"/>
      <c r="L107" s="482">
        <v>650</v>
      </c>
      <c r="M107" s="98">
        <f t="shared" si="6"/>
        <v>-16.129032258064516</v>
      </c>
      <c r="N107" s="98">
        <f t="shared" si="7"/>
        <v>-16.129032258064516</v>
      </c>
      <c r="O107" s="735">
        <f t="shared" si="9"/>
        <v>310</v>
      </c>
      <c r="P107" s="98">
        <f t="shared" si="8"/>
        <v>0</v>
      </c>
      <c r="Q107" s="98"/>
      <c r="R107" s="701"/>
    </row>
    <row r="108" spans="1:18" s="445" customFormat="1" ht="39" customHeight="1" x14ac:dyDescent="0.3">
      <c r="A108" s="947"/>
      <c r="B108" s="948"/>
      <c r="C108" s="724" t="s">
        <v>49</v>
      </c>
      <c r="D108" s="715"/>
      <c r="E108" s="491">
        <v>290</v>
      </c>
      <c r="F108" s="488">
        <v>450</v>
      </c>
      <c r="G108" s="489">
        <v>610</v>
      </c>
      <c r="H108" s="195">
        <v>2.1</v>
      </c>
      <c r="I108" s="83">
        <v>609</v>
      </c>
      <c r="J108" s="488">
        <v>450</v>
      </c>
      <c r="K108" s="488"/>
      <c r="L108" s="482">
        <v>600</v>
      </c>
      <c r="M108" s="98">
        <f t="shared" si="6"/>
        <v>-1.4778325123152709</v>
      </c>
      <c r="N108" s="98">
        <f t="shared" si="7"/>
        <v>33.333333333333329</v>
      </c>
      <c r="O108" s="735">
        <f t="shared" si="9"/>
        <v>290</v>
      </c>
      <c r="P108" s="98">
        <f t="shared" si="8"/>
        <v>0</v>
      </c>
      <c r="Q108" s="98"/>
      <c r="R108" s="701"/>
    </row>
    <row r="109" spans="1:18" s="445" customFormat="1" ht="39.75" customHeight="1" x14ac:dyDescent="0.3">
      <c r="A109" s="714">
        <v>15</v>
      </c>
      <c r="B109" s="948" t="s">
        <v>3174</v>
      </c>
      <c r="C109" s="948"/>
      <c r="D109" s="715"/>
      <c r="E109" s="491">
        <v>450</v>
      </c>
      <c r="F109" s="488">
        <v>1080</v>
      </c>
      <c r="G109" s="489">
        <v>1080</v>
      </c>
      <c r="H109" s="195">
        <v>2.4</v>
      </c>
      <c r="I109" s="83">
        <v>1080</v>
      </c>
      <c r="J109" s="488">
        <v>1080</v>
      </c>
      <c r="K109" s="488"/>
      <c r="L109" s="482">
        <v>1080</v>
      </c>
      <c r="M109" s="98">
        <f t="shared" si="6"/>
        <v>0</v>
      </c>
      <c r="N109" s="98">
        <f t="shared" si="7"/>
        <v>0</v>
      </c>
      <c r="O109" s="735">
        <f t="shared" si="5"/>
        <v>540</v>
      </c>
      <c r="P109" s="98">
        <f t="shared" si="8"/>
        <v>20</v>
      </c>
      <c r="Q109" s="98"/>
      <c r="R109" s="701"/>
    </row>
    <row r="110" spans="1:18" s="445" customFormat="1" ht="21.75" customHeight="1" x14ac:dyDescent="0.3">
      <c r="A110" s="947">
        <v>16</v>
      </c>
      <c r="B110" s="948" t="s">
        <v>58</v>
      </c>
      <c r="C110" s="948"/>
      <c r="D110" s="715" t="s">
        <v>39</v>
      </c>
      <c r="E110" s="491">
        <v>600</v>
      </c>
      <c r="F110" s="488">
        <v>1080</v>
      </c>
      <c r="G110" s="489">
        <v>1700</v>
      </c>
      <c r="H110" s="195">
        <v>1.8</v>
      </c>
      <c r="I110" s="83">
        <v>1080</v>
      </c>
      <c r="J110" s="488">
        <v>1080</v>
      </c>
      <c r="K110" s="488"/>
      <c r="L110" s="482">
        <v>1500</v>
      </c>
      <c r="M110" s="98">
        <f t="shared" si="6"/>
        <v>38.888888888888893</v>
      </c>
      <c r="N110" s="98">
        <f t="shared" si="7"/>
        <v>38.888888888888893</v>
      </c>
      <c r="O110" s="735">
        <f t="shared" si="5"/>
        <v>720</v>
      </c>
      <c r="P110" s="98">
        <f t="shared" si="8"/>
        <v>20</v>
      </c>
      <c r="Q110" s="98"/>
      <c r="R110" s="701"/>
    </row>
    <row r="111" spans="1:18" s="445" customFormat="1" ht="21.75" customHeight="1" x14ac:dyDescent="0.3">
      <c r="A111" s="947"/>
      <c r="B111" s="948"/>
      <c r="C111" s="948"/>
      <c r="D111" s="715" t="s">
        <v>40</v>
      </c>
      <c r="E111" s="491">
        <v>550</v>
      </c>
      <c r="F111" s="488">
        <v>880</v>
      </c>
      <c r="G111" s="489">
        <v>1500</v>
      </c>
      <c r="H111" s="195">
        <v>1.6</v>
      </c>
      <c r="I111" s="83">
        <v>880</v>
      </c>
      <c r="J111" s="488">
        <v>880</v>
      </c>
      <c r="K111" s="488"/>
      <c r="L111" s="482">
        <v>1400</v>
      </c>
      <c r="M111" s="98">
        <f t="shared" si="6"/>
        <v>59.090909090909093</v>
      </c>
      <c r="N111" s="98">
        <f t="shared" si="7"/>
        <v>59.090909090909093</v>
      </c>
      <c r="O111" s="735">
        <v>550</v>
      </c>
      <c r="P111" s="98">
        <f t="shared" si="8"/>
        <v>0</v>
      </c>
      <c r="Q111" s="98"/>
      <c r="R111" s="701"/>
    </row>
    <row r="112" spans="1:18" s="445" customFormat="1" ht="26.25" customHeight="1" x14ac:dyDescent="0.25">
      <c r="A112" s="704" t="s">
        <v>91</v>
      </c>
      <c r="B112" s="946" t="s">
        <v>92</v>
      </c>
      <c r="C112" s="946"/>
      <c r="D112" s="716"/>
      <c r="E112" s="100"/>
      <c r="F112" s="164"/>
      <c r="G112" s="251"/>
      <c r="H112" s="96"/>
      <c r="I112" s="96"/>
      <c r="J112" s="96"/>
      <c r="K112" s="96"/>
      <c r="L112" s="96"/>
      <c r="M112" s="98"/>
      <c r="N112" s="98"/>
      <c r="O112" s="735"/>
      <c r="P112" s="98"/>
      <c r="Q112" s="98"/>
      <c r="R112" s="701"/>
    </row>
    <row r="113" spans="1:18" s="445" customFormat="1" ht="24" customHeight="1" x14ac:dyDescent="0.25">
      <c r="A113" s="901">
        <v>1</v>
      </c>
      <c r="B113" s="900" t="s">
        <v>11</v>
      </c>
      <c r="C113" s="701" t="s">
        <v>13</v>
      </c>
      <c r="D113" s="701" t="s">
        <v>321</v>
      </c>
      <c r="E113" s="98">
        <v>3700</v>
      </c>
      <c r="F113" s="83">
        <v>20000</v>
      </c>
      <c r="G113" s="251">
        <v>25000</v>
      </c>
      <c r="H113" s="195">
        <v>3.1</v>
      </c>
      <c r="I113" s="98">
        <v>11470</v>
      </c>
      <c r="J113" s="83">
        <v>20000</v>
      </c>
      <c r="K113" s="83"/>
      <c r="L113" s="482">
        <v>12500</v>
      </c>
      <c r="M113" s="98">
        <f t="shared" si="6"/>
        <v>8.9799476896251083</v>
      </c>
      <c r="N113" s="98">
        <f t="shared" si="7"/>
        <v>-37.5</v>
      </c>
      <c r="O113" s="735">
        <f>E113*1.5</f>
        <v>5550</v>
      </c>
      <c r="P113" s="98">
        <f t="shared" si="8"/>
        <v>50</v>
      </c>
      <c r="Q113" s="98"/>
      <c r="R113" s="701"/>
    </row>
    <row r="114" spans="1:18" s="445" customFormat="1" ht="37.5" x14ac:dyDescent="0.25">
      <c r="A114" s="901"/>
      <c r="B114" s="900"/>
      <c r="C114" s="701" t="s">
        <v>321</v>
      </c>
      <c r="D114" s="701" t="s">
        <v>454</v>
      </c>
      <c r="E114" s="98">
        <v>3700</v>
      </c>
      <c r="F114" s="98">
        <v>18000</v>
      </c>
      <c r="G114" s="493">
        <v>18500</v>
      </c>
      <c r="H114" s="195">
        <v>2.9</v>
      </c>
      <c r="I114" s="98">
        <v>10730</v>
      </c>
      <c r="J114" s="98">
        <v>18000</v>
      </c>
      <c r="K114" s="98"/>
      <c r="L114" s="482">
        <v>12500</v>
      </c>
      <c r="M114" s="98">
        <f t="shared" si="6"/>
        <v>16.495806150978567</v>
      </c>
      <c r="N114" s="98">
        <f t="shared" si="7"/>
        <v>-30.555555555555557</v>
      </c>
      <c r="O114" s="735">
        <f>E114*1.5</f>
        <v>5550</v>
      </c>
      <c r="P114" s="98">
        <f t="shared" si="8"/>
        <v>50</v>
      </c>
      <c r="Q114" s="98"/>
      <c r="R114" s="701"/>
    </row>
    <row r="115" spans="1:18" s="445" customFormat="1" ht="41.25" customHeight="1" x14ac:dyDescent="0.25">
      <c r="A115" s="707">
        <v>2</v>
      </c>
      <c r="B115" s="706" t="s">
        <v>94</v>
      </c>
      <c r="C115" s="701" t="s">
        <v>18</v>
      </c>
      <c r="D115" s="701" t="s">
        <v>322</v>
      </c>
      <c r="E115" s="98">
        <v>2300</v>
      </c>
      <c r="F115" s="83">
        <v>12000</v>
      </c>
      <c r="G115" s="251">
        <v>12000</v>
      </c>
      <c r="H115" s="195">
        <v>2.2999999999999998</v>
      </c>
      <c r="I115" s="98">
        <v>5290</v>
      </c>
      <c r="J115" s="83">
        <v>12000</v>
      </c>
      <c r="K115" s="83"/>
      <c r="L115" s="482">
        <v>6500</v>
      </c>
      <c r="M115" s="98">
        <f t="shared" si="6"/>
        <v>22.873345935727787</v>
      </c>
      <c r="N115" s="98">
        <f t="shared" si="7"/>
        <v>-45.833333333333329</v>
      </c>
      <c r="O115" s="735">
        <f>E115*1.3</f>
        <v>2990</v>
      </c>
      <c r="P115" s="98">
        <f t="shared" si="8"/>
        <v>30</v>
      </c>
      <c r="Q115" s="98"/>
      <c r="R115" s="701"/>
    </row>
    <row r="116" spans="1:18" s="445" customFormat="1" ht="19.5" customHeight="1" x14ac:dyDescent="0.25">
      <c r="A116" s="707">
        <v>3</v>
      </c>
      <c r="B116" s="706" t="s">
        <v>254</v>
      </c>
      <c r="C116" s="701" t="s">
        <v>322</v>
      </c>
      <c r="D116" s="701" t="s">
        <v>95</v>
      </c>
      <c r="E116" s="98">
        <v>2300</v>
      </c>
      <c r="F116" s="83">
        <v>18000</v>
      </c>
      <c r="G116" s="251">
        <v>16000</v>
      </c>
      <c r="H116" s="195">
        <v>2.2999999999999998</v>
      </c>
      <c r="I116" s="98">
        <v>5290</v>
      </c>
      <c r="J116" s="83">
        <v>18000</v>
      </c>
      <c r="K116" s="83"/>
      <c r="L116" s="482">
        <v>10000</v>
      </c>
      <c r="M116" s="98">
        <f t="shared" si="6"/>
        <v>89.03591682419659</v>
      </c>
      <c r="N116" s="98">
        <f t="shared" si="7"/>
        <v>-44.444444444444443</v>
      </c>
      <c r="O116" s="735">
        <f>E116*1.3</f>
        <v>2990</v>
      </c>
      <c r="P116" s="98">
        <f t="shared" si="8"/>
        <v>30</v>
      </c>
      <c r="Q116" s="98"/>
      <c r="R116" s="701"/>
    </row>
    <row r="117" spans="1:18" s="445" customFormat="1" ht="35.25" customHeight="1" x14ac:dyDescent="0.25">
      <c r="A117" s="901">
        <v>4</v>
      </c>
      <c r="B117" s="900" t="s">
        <v>323</v>
      </c>
      <c r="C117" s="701" t="s">
        <v>18</v>
      </c>
      <c r="D117" s="701" t="s">
        <v>401</v>
      </c>
      <c r="E117" s="98">
        <v>2800</v>
      </c>
      <c r="F117" s="83">
        <v>8000</v>
      </c>
      <c r="G117" s="251">
        <v>8700</v>
      </c>
      <c r="H117" s="195">
        <v>3.1</v>
      </c>
      <c r="I117" s="98">
        <v>8680</v>
      </c>
      <c r="J117" s="83">
        <v>8000</v>
      </c>
      <c r="K117" s="83"/>
      <c r="L117" s="482">
        <v>6800</v>
      </c>
      <c r="M117" s="98">
        <f t="shared" si="6"/>
        <v>-21.658986175115206</v>
      </c>
      <c r="N117" s="98">
        <f t="shared" si="7"/>
        <v>-15</v>
      </c>
      <c r="O117" s="735">
        <f t="shared" si="5"/>
        <v>3360</v>
      </c>
      <c r="P117" s="98">
        <f t="shared" si="8"/>
        <v>20</v>
      </c>
      <c r="Q117" s="98"/>
      <c r="R117" s="701"/>
    </row>
    <row r="118" spans="1:18" s="445" customFormat="1" ht="25.5" customHeight="1" x14ac:dyDescent="0.25">
      <c r="A118" s="901"/>
      <c r="B118" s="900"/>
      <c r="C118" s="701" t="s">
        <v>401</v>
      </c>
      <c r="D118" s="701" t="s">
        <v>327</v>
      </c>
      <c r="E118" s="98"/>
      <c r="F118" s="83"/>
      <c r="G118" s="251"/>
      <c r="H118" s="195"/>
      <c r="I118" s="98"/>
      <c r="J118" s="83"/>
      <c r="K118" s="83"/>
      <c r="L118" s="482"/>
      <c r="M118" s="98"/>
      <c r="N118" s="98"/>
      <c r="O118" s="735"/>
      <c r="P118" s="98"/>
      <c r="Q118" s="98"/>
      <c r="R118" s="701"/>
    </row>
    <row r="119" spans="1:18" s="445" customFormat="1" x14ac:dyDescent="0.25">
      <c r="A119" s="901"/>
      <c r="B119" s="900"/>
      <c r="C119" s="701"/>
      <c r="D119" s="701" t="s">
        <v>39</v>
      </c>
      <c r="E119" s="98">
        <v>2500</v>
      </c>
      <c r="F119" s="83">
        <v>8000</v>
      </c>
      <c r="G119" s="251">
        <v>8200</v>
      </c>
      <c r="H119" s="195">
        <v>2.6</v>
      </c>
      <c r="I119" s="98">
        <v>6500</v>
      </c>
      <c r="J119" s="83">
        <v>8000</v>
      </c>
      <c r="K119" s="83"/>
      <c r="L119" s="482">
        <v>6800</v>
      </c>
      <c r="M119" s="98">
        <f t="shared" si="6"/>
        <v>4.6153846153846159</v>
      </c>
      <c r="N119" s="98">
        <f t="shared" si="7"/>
        <v>-15</v>
      </c>
      <c r="O119" s="735">
        <f t="shared" si="5"/>
        <v>3000</v>
      </c>
      <c r="P119" s="98">
        <f t="shared" si="8"/>
        <v>20</v>
      </c>
      <c r="Q119" s="98"/>
      <c r="R119" s="701"/>
    </row>
    <row r="120" spans="1:18" s="445" customFormat="1" x14ac:dyDescent="0.25">
      <c r="A120" s="901"/>
      <c r="B120" s="900"/>
      <c r="C120" s="701"/>
      <c r="D120" s="701" t="s">
        <v>40</v>
      </c>
      <c r="E120" s="98"/>
      <c r="F120" s="83">
        <v>8000</v>
      </c>
      <c r="G120" s="251">
        <v>8200</v>
      </c>
      <c r="H120" s="195">
        <v>2.6</v>
      </c>
      <c r="I120" s="98">
        <v>6500</v>
      </c>
      <c r="J120" s="83">
        <v>8000</v>
      </c>
      <c r="K120" s="83"/>
      <c r="L120" s="482">
        <v>6700</v>
      </c>
      <c r="M120" s="98">
        <f t="shared" si="6"/>
        <v>3.0769230769230771</v>
      </c>
      <c r="N120" s="98">
        <f t="shared" si="7"/>
        <v>-16.25</v>
      </c>
      <c r="O120" s="735">
        <v>2500</v>
      </c>
      <c r="P120" s="98"/>
      <c r="Q120" s="98"/>
      <c r="R120" s="701"/>
    </row>
    <row r="121" spans="1:18" s="445" customFormat="1" ht="24" customHeight="1" x14ac:dyDescent="0.25">
      <c r="A121" s="901"/>
      <c r="B121" s="900"/>
      <c r="C121" s="701" t="s">
        <v>327</v>
      </c>
      <c r="D121" s="701" t="s">
        <v>324</v>
      </c>
      <c r="E121" s="98"/>
      <c r="F121" s="83"/>
      <c r="G121" s="251"/>
      <c r="H121" s="195"/>
      <c r="I121" s="98"/>
      <c r="J121" s="83"/>
      <c r="K121" s="83"/>
      <c r="L121" s="482"/>
      <c r="M121" s="98"/>
      <c r="N121" s="98"/>
      <c r="O121" s="735"/>
      <c r="P121" s="98"/>
      <c r="Q121" s="98"/>
      <c r="R121" s="701"/>
    </row>
    <row r="122" spans="1:18" s="445" customFormat="1" x14ac:dyDescent="0.25">
      <c r="A122" s="901"/>
      <c r="B122" s="900"/>
      <c r="C122" s="701"/>
      <c r="D122" s="701" t="s">
        <v>39</v>
      </c>
      <c r="E122" s="98">
        <v>2100</v>
      </c>
      <c r="F122" s="83">
        <v>7500</v>
      </c>
      <c r="G122" s="251">
        <v>7300</v>
      </c>
      <c r="H122" s="195">
        <v>1.8</v>
      </c>
      <c r="I122" s="98">
        <v>3780</v>
      </c>
      <c r="J122" s="83">
        <v>7500</v>
      </c>
      <c r="K122" s="83"/>
      <c r="L122" s="482">
        <v>5000</v>
      </c>
      <c r="M122" s="98">
        <f t="shared" si="6"/>
        <v>32.275132275132272</v>
      </c>
      <c r="N122" s="98">
        <f t="shared" si="7"/>
        <v>-33.333333333333329</v>
      </c>
      <c r="O122" s="735">
        <f t="shared" si="5"/>
        <v>2520</v>
      </c>
      <c r="P122" s="98">
        <f t="shared" si="8"/>
        <v>20</v>
      </c>
      <c r="Q122" s="98"/>
      <c r="R122" s="701"/>
    </row>
    <row r="123" spans="1:18" s="445" customFormat="1" x14ac:dyDescent="0.25">
      <c r="A123" s="901"/>
      <c r="B123" s="900"/>
      <c r="C123" s="701"/>
      <c r="D123" s="701" t="s">
        <v>40</v>
      </c>
      <c r="E123" s="98"/>
      <c r="F123" s="83">
        <v>7500</v>
      </c>
      <c r="G123" s="251">
        <v>7300</v>
      </c>
      <c r="H123" s="195">
        <v>1.8</v>
      </c>
      <c r="I123" s="98">
        <v>3780</v>
      </c>
      <c r="J123" s="83">
        <v>7500</v>
      </c>
      <c r="K123" s="83"/>
      <c r="L123" s="482">
        <v>4900</v>
      </c>
      <c r="M123" s="98">
        <f t="shared" si="6"/>
        <v>29.629629629629626</v>
      </c>
      <c r="N123" s="98">
        <f t="shared" si="7"/>
        <v>-34.666666666666671</v>
      </c>
      <c r="O123" s="735">
        <v>2100</v>
      </c>
      <c r="P123" s="98"/>
      <c r="Q123" s="98"/>
      <c r="R123" s="701"/>
    </row>
    <row r="124" spans="1:18" s="445" customFormat="1" ht="22.5" customHeight="1" x14ac:dyDescent="0.25">
      <c r="A124" s="901"/>
      <c r="B124" s="900"/>
      <c r="C124" s="701" t="s">
        <v>324</v>
      </c>
      <c r="D124" s="701" t="s">
        <v>22</v>
      </c>
      <c r="E124" s="98"/>
      <c r="F124" s="83"/>
      <c r="G124" s="251"/>
      <c r="H124" s="195"/>
      <c r="I124" s="98"/>
      <c r="J124" s="83"/>
      <c r="K124" s="83"/>
      <c r="L124" s="83"/>
      <c r="M124" s="98"/>
      <c r="N124" s="98"/>
      <c r="O124" s="735"/>
      <c r="P124" s="98"/>
      <c r="Q124" s="98"/>
      <c r="R124" s="701"/>
    </row>
    <row r="125" spans="1:18" s="445" customFormat="1" x14ac:dyDescent="0.25">
      <c r="A125" s="901"/>
      <c r="B125" s="900"/>
      <c r="C125" s="701"/>
      <c r="D125" s="701" t="s">
        <v>39</v>
      </c>
      <c r="E125" s="98">
        <v>1800</v>
      </c>
      <c r="F125" s="83">
        <v>7500</v>
      </c>
      <c r="G125" s="251">
        <v>7000</v>
      </c>
      <c r="H125" s="195">
        <v>1.6</v>
      </c>
      <c r="I125" s="98">
        <v>2880</v>
      </c>
      <c r="J125" s="83">
        <v>7500</v>
      </c>
      <c r="K125" s="83"/>
      <c r="L125" s="482">
        <v>5000</v>
      </c>
      <c r="M125" s="98">
        <f t="shared" si="6"/>
        <v>73.611111111111114</v>
      </c>
      <c r="N125" s="98"/>
      <c r="O125" s="735">
        <f t="shared" si="5"/>
        <v>2160</v>
      </c>
      <c r="P125" s="98">
        <f t="shared" si="8"/>
        <v>20</v>
      </c>
      <c r="Q125" s="98"/>
      <c r="R125" s="701"/>
    </row>
    <row r="126" spans="1:18" s="445" customFormat="1" x14ac:dyDescent="0.25">
      <c r="A126" s="901"/>
      <c r="B126" s="900"/>
      <c r="C126" s="701"/>
      <c r="D126" s="701" t="s">
        <v>40</v>
      </c>
      <c r="E126" s="98"/>
      <c r="F126" s="83">
        <v>7500</v>
      </c>
      <c r="G126" s="251">
        <v>7000</v>
      </c>
      <c r="H126" s="195">
        <v>1.6</v>
      </c>
      <c r="I126" s="98">
        <v>2880</v>
      </c>
      <c r="J126" s="83">
        <v>7500</v>
      </c>
      <c r="K126" s="83"/>
      <c r="L126" s="482">
        <v>4900</v>
      </c>
      <c r="M126" s="98">
        <f t="shared" si="6"/>
        <v>70.138888888888886</v>
      </c>
      <c r="N126" s="98"/>
      <c r="O126" s="735">
        <v>1800</v>
      </c>
      <c r="P126" s="98"/>
      <c r="Q126" s="98"/>
      <c r="R126" s="701"/>
    </row>
    <row r="127" spans="1:18" s="445" customFormat="1" ht="33.75" customHeight="1" x14ac:dyDescent="0.25">
      <c r="A127" s="901">
        <v>5</v>
      </c>
      <c r="B127" s="900" t="s">
        <v>96</v>
      </c>
      <c r="C127" s="701" t="s">
        <v>402</v>
      </c>
      <c r="D127" s="701" t="s">
        <v>97</v>
      </c>
      <c r="E127" s="98">
        <v>2000</v>
      </c>
      <c r="F127" s="83">
        <v>6400</v>
      </c>
      <c r="G127" s="251">
        <v>8000</v>
      </c>
      <c r="H127" s="195">
        <v>3.2</v>
      </c>
      <c r="I127" s="98">
        <v>6400</v>
      </c>
      <c r="J127" s="83">
        <v>6400</v>
      </c>
      <c r="K127" s="83"/>
      <c r="L127" s="482">
        <v>6400</v>
      </c>
      <c r="M127" s="98">
        <f t="shared" si="6"/>
        <v>0</v>
      </c>
      <c r="N127" s="98">
        <f t="shared" si="7"/>
        <v>0</v>
      </c>
      <c r="O127" s="735">
        <f t="shared" ref="O127:O190" si="10">E127*1.2</f>
        <v>2400</v>
      </c>
      <c r="P127" s="98">
        <f t="shared" si="8"/>
        <v>20</v>
      </c>
      <c r="Q127" s="98"/>
      <c r="R127" s="701"/>
    </row>
    <row r="128" spans="1:18" s="445" customFormat="1" ht="35.25" customHeight="1" x14ac:dyDescent="0.25">
      <c r="A128" s="901"/>
      <c r="B128" s="900"/>
      <c r="C128" s="701" t="s">
        <v>393</v>
      </c>
      <c r="D128" s="701" t="s">
        <v>98</v>
      </c>
      <c r="E128" s="98">
        <v>3000</v>
      </c>
      <c r="F128" s="83">
        <v>7000</v>
      </c>
      <c r="G128" s="251">
        <v>8400</v>
      </c>
      <c r="H128" s="195">
        <v>2.7</v>
      </c>
      <c r="I128" s="98">
        <v>8100.0000000000009</v>
      </c>
      <c r="J128" s="83">
        <v>7000</v>
      </c>
      <c r="K128" s="83"/>
      <c r="L128" s="482">
        <v>8100</v>
      </c>
      <c r="M128" s="98">
        <f t="shared" si="6"/>
        <v>-1.122832965151763E-14</v>
      </c>
      <c r="N128" s="98">
        <f t="shared" si="7"/>
        <v>15.714285714285714</v>
      </c>
      <c r="O128" s="735">
        <f t="shared" si="10"/>
        <v>3600</v>
      </c>
      <c r="P128" s="98">
        <f t="shared" si="8"/>
        <v>20</v>
      </c>
      <c r="Q128" s="98"/>
      <c r="R128" s="701"/>
    </row>
    <row r="129" spans="1:18" s="445" customFormat="1" ht="23.25" customHeight="1" x14ac:dyDescent="0.25">
      <c r="A129" s="901">
        <v>6</v>
      </c>
      <c r="B129" s="900" t="s">
        <v>99</v>
      </c>
      <c r="C129" s="701" t="s">
        <v>403</v>
      </c>
      <c r="D129" s="701" t="s">
        <v>33</v>
      </c>
      <c r="E129" s="104">
        <v>870</v>
      </c>
      <c r="F129" s="83">
        <v>1600</v>
      </c>
      <c r="G129" s="251">
        <v>1600</v>
      </c>
      <c r="H129" s="195">
        <v>1.3</v>
      </c>
      <c r="I129" s="98">
        <v>1131</v>
      </c>
      <c r="J129" s="83">
        <v>1600</v>
      </c>
      <c r="K129" s="83"/>
      <c r="L129" s="482">
        <v>2400</v>
      </c>
      <c r="M129" s="98">
        <f t="shared" si="6"/>
        <v>112.20159151193634</v>
      </c>
      <c r="N129" s="98">
        <f t="shared" si="7"/>
        <v>50</v>
      </c>
      <c r="O129" s="735">
        <f t="shared" si="10"/>
        <v>1044</v>
      </c>
      <c r="P129" s="98">
        <f t="shared" si="8"/>
        <v>20</v>
      </c>
      <c r="Q129" s="98"/>
      <c r="R129" s="701"/>
    </row>
    <row r="130" spans="1:18" s="445" customFormat="1" ht="40.5" customHeight="1" x14ac:dyDescent="0.25">
      <c r="A130" s="901"/>
      <c r="B130" s="900"/>
      <c r="C130" s="701" t="s">
        <v>394</v>
      </c>
      <c r="D130" s="701" t="s">
        <v>100</v>
      </c>
      <c r="E130" s="98">
        <v>1500</v>
      </c>
      <c r="F130" s="83">
        <v>1950</v>
      </c>
      <c r="G130" s="251">
        <v>1700</v>
      </c>
      <c r="H130" s="195">
        <v>1.3</v>
      </c>
      <c r="I130" s="98">
        <v>1950</v>
      </c>
      <c r="J130" s="83">
        <v>1950</v>
      </c>
      <c r="K130" s="83"/>
      <c r="L130" s="482">
        <v>2700</v>
      </c>
      <c r="M130" s="98">
        <f t="shared" si="6"/>
        <v>38.461538461538467</v>
      </c>
      <c r="N130" s="98">
        <f t="shared" si="7"/>
        <v>38.461538461538467</v>
      </c>
      <c r="O130" s="735">
        <f t="shared" si="10"/>
        <v>1800</v>
      </c>
      <c r="P130" s="98">
        <f t="shared" si="8"/>
        <v>20</v>
      </c>
      <c r="Q130" s="98"/>
      <c r="R130" s="701"/>
    </row>
    <row r="131" spans="1:18" s="445" customFormat="1" ht="27" customHeight="1" x14ac:dyDescent="0.25">
      <c r="A131" s="901"/>
      <c r="B131" s="900"/>
      <c r="C131" s="701" t="s">
        <v>33</v>
      </c>
      <c r="D131" s="701" t="s">
        <v>101</v>
      </c>
      <c r="E131" s="98">
        <v>1000</v>
      </c>
      <c r="F131" s="83">
        <v>1600</v>
      </c>
      <c r="G131" s="251">
        <v>1600</v>
      </c>
      <c r="H131" s="195">
        <v>1.3</v>
      </c>
      <c r="I131" s="98">
        <v>1300</v>
      </c>
      <c r="J131" s="83">
        <v>1600</v>
      </c>
      <c r="K131" s="83"/>
      <c r="L131" s="482">
        <v>2400</v>
      </c>
      <c r="M131" s="98">
        <f t="shared" si="6"/>
        <v>84.615384615384613</v>
      </c>
      <c r="N131" s="98">
        <f t="shared" si="7"/>
        <v>50</v>
      </c>
      <c r="O131" s="735">
        <f t="shared" si="10"/>
        <v>1200</v>
      </c>
      <c r="P131" s="98">
        <f t="shared" si="8"/>
        <v>20</v>
      </c>
      <c r="Q131" s="98"/>
      <c r="R131" s="701"/>
    </row>
    <row r="132" spans="1:18" s="445" customFormat="1" ht="35.25" customHeight="1" x14ac:dyDescent="0.25">
      <c r="A132" s="707">
        <v>7</v>
      </c>
      <c r="B132" s="701" t="s">
        <v>102</v>
      </c>
      <c r="C132" s="701" t="s">
        <v>96</v>
      </c>
      <c r="D132" s="701" t="s">
        <v>99</v>
      </c>
      <c r="E132" s="98">
        <v>1500</v>
      </c>
      <c r="F132" s="83">
        <v>1950</v>
      </c>
      <c r="G132" s="251">
        <v>1700</v>
      </c>
      <c r="H132" s="195">
        <v>1.3</v>
      </c>
      <c r="I132" s="98">
        <v>1950</v>
      </c>
      <c r="J132" s="83">
        <v>1950</v>
      </c>
      <c r="K132" s="83"/>
      <c r="L132" s="482">
        <v>1950</v>
      </c>
      <c r="M132" s="98">
        <f t="shared" si="6"/>
        <v>0</v>
      </c>
      <c r="N132" s="98">
        <f t="shared" si="7"/>
        <v>0</v>
      </c>
      <c r="O132" s="735">
        <f t="shared" si="10"/>
        <v>1800</v>
      </c>
      <c r="P132" s="98">
        <f t="shared" si="8"/>
        <v>20</v>
      </c>
      <c r="Q132" s="98"/>
      <c r="R132" s="701"/>
    </row>
    <row r="133" spans="1:18" s="445" customFormat="1" ht="42" customHeight="1" x14ac:dyDescent="0.25">
      <c r="A133" s="901">
        <v>8</v>
      </c>
      <c r="B133" s="900" t="s">
        <v>325</v>
      </c>
      <c r="C133" s="701" t="s">
        <v>103</v>
      </c>
      <c r="D133" s="701" t="s">
        <v>104</v>
      </c>
      <c r="E133" s="98"/>
      <c r="F133" s="83"/>
      <c r="G133" s="251"/>
      <c r="H133" s="195"/>
      <c r="I133" s="98"/>
      <c r="J133" s="83"/>
      <c r="K133" s="83"/>
      <c r="L133" s="482"/>
      <c r="M133" s="98"/>
      <c r="N133" s="98"/>
      <c r="O133" s="735"/>
      <c r="P133" s="98"/>
      <c r="Q133" s="98"/>
      <c r="R133" s="701"/>
    </row>
    <row r="134" spans="1:18" s="445" customFormat="1" x14ac:dyDescent="0.25">
      <c r="A134" s="901"/>
      <c r="B134" s="900"/>
      <c r="C134" s="701"/>
      <c r="D134" s="701" t="s">
        <v>39</v>
      </c>
      <c r="E134" s="98">
        <v>1500</v>
      </c>
      <c r="F134" s="83">
        <v>4500</v>
      </c>
      <c r="G134" s="251">
        <v>4000</v>
      </c>
      <c r="H134" s="195">
        <v>1.3</v>
      </c>
      <c r="I134" s="98">
        <v>1950</v>
      </c>
      <c r="J134" s="83">
        <v>4500</v>
      </c>
      <c r="K134" s="83"/>
      <c r="L134" s="482">
        <v>1900</v>
      </c>
      <c r="M134" s="98">
        <f t="shared" si="6"/>
        <v>-2.5641025641025639</v>
      </c>
      <c r="N134" s="98"/>
      <c r="O134" s="735">
        <f t="shared" si="10"/>
        <v>1800</v>
      </c>
      <c r="P134" s="98">
        <f t="shared" si="8"/>
        <v>20</v>
      </c>
      <c r="Q134" s="98"/>
      <c r="R134" s="701"/>
    </row>
    <row r="135" spans="1:18" s="445" customFormat="1" x14ac:dyDescent="0.25">
      <c r="A135" s="901"/>
      <c r="B135" s="900"/>
      <c r="C135" s="701"/>
      <c r="D135" s="701" t="s">
        <v>40</v>
      </c>
      <c r="E135" s="98"/>
      <c r="F135" s="83">
        <v>4500</v>
      </c>
      <c r="G135" s="251">
        <v>4000</v>
      </c>
      <c r="H135" s="195">
        <v>1.3</v>
      </c>
      <c r="I135" s="98">
        <v>1950</v>
      </c>
      <c r="J135" s="83">
        <v>4500</v>
      </c>
      <c r="K135" s="83"/>
      <c r="L135" s="482">
        <v>1800</v>
      </c>
      <c r="M135" s="98">
        <f t="shared" si="6"/>
        <v>-7.6923076923076925</v>
      </c>
      <c r="N135" s="98"/>
      <c r="O135" s="735">
        <v>1500</v>
      </c>
      <c r="P135" s="98"/>
      <c r="Q135" s="98"/>
      <c r="R135" s="701"/>
    </row>
    <row r="136" spans="1:18" s="445" customFormat="1" ht="53.25" customHeight="1" x14ac:dyDescent="0.25">
      <c r="A136" s="901">
        <v>9</v>
      </c>
      <c r="B136" s="900" t="s">
        <v>326</v>
      </c>
      <c r="C136" s="701" t="s">
        <v>327</v>
      </c>
      <c r="D136" s="701" t="s">
        <v>455</v>
      </c>
      <c r="E136" s="98">
        <v>1500</v>
      </c>
      <c r="F136" s="83">
        <v>2300</v>
      </c>
      <c r="G136" s="251">
        <v>2300</v>
      </c>
      <c r="H136" s="195">
        <v>1.3</v>
      </c>
      <c r="I136" s="98">
        <v>1950</v>
      </c>
      <c r="J136" s="83">
        <v>2300</v>
      </c>
      <c r="K136" s="83"/>
      <c r="L136" s="482">
        <v>1900</v>
      </c>
      <c r="M136" s="98">
        <f t="shared" si="6"/>
        <v>-2.5641025641025639</v>
      </c>
      <c r="N136" s="98">
        <f t="shared" si="7"/>
        <v>-17.391304347826086</v>
      </c>
      <c r="O136" s="735">
        <f t="shared" si="10"/>
        <v>1800</v>
      </c>
      <c r="P136" s="98">
        <f t="shared" si="8"/>
        <v>20</v>
      </c>
      <c r="Q136" s="98"/>
      <c r="R136" s="701"/>
    </row>
    <row r="137" spans="1:18" s="445" customFormat="1" ht="23.25" customHeight="1" x14ac:dyDescent="0.25">
      <c r="A137" s="901"/>
      <c r="B137" s="900"/>
      <c r="C137" s="701" t="s">
        <v>327</v>
      </c>
      <c r="D137" s="701" t="s">
        <v>328</v>
      </c>
      <c r="E137" s="98">
        <v>1200</v>
      </c>
      <c r="F137" s="83">
        <v>2700</v>
      </c>
      <c r="G137" s="251">
        <v>2700</v>
      </c>
      <c r="H137" s="195">
        <v>1.3</v>
      </c>
      <c r="I137" s="98">
        <v>1560</v>
      </c>
      <c r="J137" s="83">
        <v>2700</v>
      </c>
      <c r="K137" s="83"/>
      <c r="L137" s="482">
        <v>1700</v>
      </c>
      <c r="M137" s="98">
        <f t="shared" si="6"/>
        <v>8.9743589743589745</v>
      </c>
      <c r="N137" s="98">
        <f t="shared" si="7"/>
        <v>-37.037037037037038</v>
      </c>
      <c r="O137" s="735">
        <f t="shared" si="10"/>
        <v>1440</v>
      </c>
      <c r="P137" s="98">
        <f t="shared" si="8"/>
        <v>20</v>
      </c>
      <c r="Q137" s="98"/>
      <c r="R137" s="701"/>
    </row>
    <row r="138" spans="1:18" s="445" customFormat="1" ht="23.25" customHeight="1" x14ac:dyDescent="0.25">
      <c r="A138" s="901">
        <v>10</v>
      </c>
      <c r="B138" s="900" t="s">
        <v>454</v>
      </c>
      <c r="C138" s="701" t="s">
        <v>105</v>
      </c>
      <c r="D138" s="701" t="s">
        <v>876</v>
      </c>
      <c r="E138" s="98">
        <v>1560</v>
      </c>
      <c r="F138" s="83">
        <v>5000</v>
      </c>
      <c r="G138" s="251">
        <v>10000</v>
      </c>
      <c r="H138" s="195">
        <v>2</v>
      </c>
      <c r="I138" s="98">
        <v>3120</v>
      </c>
      <c r="J138" s="83">
        <v>5000</v>
      </c>
      <c r="K138" s="83"/>
      <c r="L138" s="482">
        <v>8000</v>
      </c>
      <c r="M138" s="98">
        <f t="shared" si="6"/>
        <v>156.41025641025641</v>
      </c>
      <c r="N138" s="98">
        <f t="shared" si="7"/>
        <v>60</v>
      </c>
      <c r="O138" s="735">
        <f>E138*1.5</f>
        <v>2340</v>
      </c>
      <c r="P138" s="98">
        <f t="shared" si="8"/>
        <v>50</v>
      </c>
      <c r="Q138" s="98"/>
      <c r="R138" s="701"/>
    </row>
    <row r="139" spans="1:18" s="445" customFormat="1" ht="23.25" customHeight="1" x14ac:dyDescent="0.25">
      <c r="A139" s="901"/>
      <c r="B139" s="900"/>
      <c r="C139" s="701" t="s">
        <v>876</v>
      </c>
      <c r="D139" s="701" t="s">
        <v>877</v>
      </c>
      <c r="E139" s="98">
        <v>1170</v>
      </c>
      <c r="F139" s="83">
        <v>4500</v>
      </c>
      <c r="G139" s="251">
        <v>6700</v>
      </c>
      <c r="H139" s="195">
        <v>1.8</v>
      </c>
      <c r="I139" s="98">
        <v>2106</v>
      </c>
      <c r="J139" s="83">
        <v>4500</v>
      </c>
      <c r="K139" s="83"/>
      <c r="L139" s="482">
        <v>6000</v>
      </c>
      <c r="M139" s="98">
        <f t="shared" si="6"/>
        <v>184.9002849002849</v>
      </c>
      <c r="N139" s="98">
        <f t="shared" si="7"/>
        <v>33.333333333333329</v>
      </c>
      <c r="O139" s="735">
        <f t="shared" si="10"/>
        <v>1404</v>
      </c>
      <c r="P139" s="98">
        <f t="shared" si="8"/>
        <v>20</v>
      </c>
      <c r="Q139" s="98"/>
      <c r="R139" s="701"/>
    </row>
    <row r="140" spans="1:18" s="445" customFormat="1" ht="25.5" customHeight="1" x14ac:dyDescent="0.25">
      <c r="A140" s="901"/>
      <c r="B140" s="900"/>
      <c r="C140" s="701" t="s">
        <v>877</v>
      </c>
      <c r="D140" s="701" t="s">
        <v>878</v>
      </c>
      <c r="E140" s="98">
        <v>1170</v>
      </c>
      <c r="F140" s="83">
        <v>4500</v>
      </c>
      <c r="G140" s="251">
        <v>6700</v>
      </c>
      <c r="H140" s="195">
        <v>1.8</v>
      </c>
      <c r="I140" s="98">
        <v>2106</v>
      </c>
      <c r="J140" s="83">
        <v>4500</v>
      </c>
      <c r="K140" s="83"/>
      <c r="L140" s="482">
        <v>4500</v>
      </c>
      <c r="M140" s="98">
        <f t="shared" ref="M140:M204" si="11">(L140-I140)/I140*100</f>
        <v>113.67521367521367</v>
      </c>
      <c r="N140" s="98">
        <f t="shared" ref="N140:N204" si="12">(L140-J140)/J140*100</f>
        <v>0</v>
      </c>
      <c r="O140" s="735">
        <f t="shared" si="10"/>
        <v>1404</v>
      </c>
      <c r="P140" s="98">
        <f t="shared" ref="P140:P202" si="13">(O140-E140)/E140*100</f>
        <v>20</v>
      </c>
      <c r="Q140" s="98"/>
      <c r="R140" s="701"/>
    </row>
    <row r="141" spans="1:18" s="445" customFormat="1" ht="25.5" customHeight="1" x14ac:dyDescent="0.25">
      <c r="A141" s="901"/>
      <c r="B141" s="900"/>
      <c r="C141" s="701" t="s">
        <v>878</v>
      </c>
      <c r="D141" s="701" t="s">
        <v>107</v>
      </c>
      <c r="E141" s="104">
        <v>900</v>
      </c>
      <c r="F141" s="83">
        <v>2300</v>
      </c>
      <c r="G141" s="251">
        <v>2800</v>
      </c>
      <c r="H141" s="195">
        <v>1.3</v>
      </c>
      <c r="I141" s="98">
        <v>1170</v>
      </c>
      <c r="J141" s="83">
        <v>2300</v>
      </c>
      <c r="K141" s="83"/>
      <c r="L141" s="482">
        <v>3000</v>
      </c>
      <c r="M141" s="98">
        <f t="shared" si="11"/>
        <v>156.41025641025641</v>
      </c>
      <c r="N141" s="98">
        <f t="shared" si="12"/>
        <v>30.434782608695656</v>
      </c>
      <c r="O141" s="735">
        <f t="shared" si="10"/>
        <v>1080</v>
      </c>
      <c r="P141" s="98">
        <f t="shared" si="13"/>
        <v>20</v>
      </c>
      <c r="Q141" s="98"/>
      <c r="R141" s="701"/>
    </row>
    <row r="142" spans="1:18" s="445" customFormat="1" ht="35.25" customHeight="1" x14ac:dyDescent="0.25">
      <c r="A142" s="901">
        <v>11</v>
      </c>
      <c r="B142" s="901" t="s">
        <v>382</v>
      </c>
      <c r="C142" s="701" t="s">
        <v>108</v>
      </c>
      <c r="D142" s="701" t="s">
        <v>449</v>
      </c>
      <c r="E142" s="104"/>
      <c r="F142" s="83"/>
      <c r="G142" s="251"/>
      <c r="H142" s="195"/>
      <c r="I142" s="98"/>
      <c r="J142" s="83"/>
      <c r="K142" s="83"/>
      <c r="L142" s="482"/>
      <c r="M142" s="98"/>
      <c r="N142" s="98"/>
      <c r="O142" s="735"/>
      <c r="P142" s="98"/>
      <c r="Q142" s="98"/>
      <c r="R142" s="701"/>
    </row>
    <row r="143" spans="1:18" s="445" customFormat="1" ht="16.5" customHeight="1" x14ac:dyDescent="0.25">
      <c r="A143" s="901"/>
      <c r="B143" s="901"/>
      <c r="C143" s="701"/>
      <c r="D143" s="701" t="s">
        <v>39</v>
      </c>
      <c r="E143" s="104">
        <v>600</v>
      </c>
      <c r="F143" s="83">
        <v>1500</v>
      </c>
      <c r="G143" s="251">
        <v>1500</v>
      </c>
      <c r="H143" s="195">
        <v>1.6</v>
      </c>
      <c r="I143" s="98">
        <v>960</v>
      </c>
      <c r="J143" s="83">
        <v>1500</v>
      </c>
      <c r="K143" s="83"/>
      <c r="L143" s="482">
        <v>1500</v>
      </c>
      <c r="M143" s="98">
        <f t="shared" si="11"/>
        <v>56.25</v>
      </c>
      <c r="N143" s="98"/>
      <c r="O143" s="735">
        <f t="shared" si="10"/>
        <v>720</v>
      </c>
      <c r="P143" s="98">
        <f t="shared" si="13"/>
        <v>20</v>
      </c>
      <c r="Q143" s="98"/>
      <c r="R143" s="701"/>
    </row>
    <row r="144" spans="1:18" s="445" customFormat="1" ht="16.5" customHeight="1" x14ac:dyDescent="0.25">
      <c r="A144" s="901"/>
      <c r="B144" s="901"/>
      <c r="C144" s="701"/>
      <c r="D144" s="701" t="s">
        <v>40</v>
      </c>
      <c r="E144" s="104"/>
      <c r="F144" s="83">
        <v>1500</v>
      </c>
      <c r="G144" s="251">
        <v>1500</v>
      </c>
      <c r="H144" s="195">
        <v>1.6</v>
      </c>
      <c r="I144" s="98">
        <v>960</v>
      </c>
      <c r="J144" s="83">
        <v>1500</v>
      </c>
      <c r="K144" s="83"/>
      <c r="L144" s="482">
        <v>1400</v>
      </c>
      <c r="M144" s="98">
        <f t="shared" si="11"/>
        <v>45.833333333333329</v>
      </c>
      <c r="N144" s="98"/>
      <c r="O144" s="735">
        <v>600</v>
      </c>
      <c r="P144" s="98"/>
      <c r="Q144" s="98"/>
      <c r="R144" s="701"/>
    </row>
    <row r="145" spans="1:18" s="445" customFormat="1" ht="21.75" customHeight="1" x14ac:dyDescent="0.25">
      <c r="A145" s="883">
        <v>12</v>
      </c>
      <c r="B145" s="883" t="s">
        <v>109</v>
      </c>
      <c r="C145" s="701" t="s">
        <v>18</v>
      </c>
      <c r="D145" s="701" t="s">
        <v>33</v>
      </c>
      <c r="E145" s="98"/>
      <c r="F145" s="83"/>
      <c r="G145" s="251"/>
      <c r="H145" s="195"/>
      <c r="I145" s="98"/>
      <c r="J145" s="83"/>
      <c r="K145" s="83"/>
      <c r="L145" s="482"/>
      <c r="M145" s="98"/>
      <c r="N145" s="98"/>
      <c r="O145" s="735"/>
      <c r="P145" s="98"/>
      <c r="Q145" s="98"/>
      <c r="R145" s="701"/>
    </row>
    <row r="146" spans="1:18" s="445" customFormat="1" x14ac:dyDescent="0.25">
      <c r="A146" s="884"/>
      <c r="B146" s="884"/>
      <c r="C146" s="701"/>
      <c r="D146" s="701" t="s">
        <v>39</v>
      </c>
      <c r="E146" s="98">
        <v>2210</v>
      </c>
      <c r="F146" s="83">
        <v>6700</v>
      </c>
      <c r="G146" s="251">
        <v>6700</v>
      </c>
      <c r="H146" s="195">
        <v>1.2</v>
      </c>
      <c r="I146" s="98">
        <v>2652</v>
      </c>
      <c r="J146" s="83">
        <v>6700</v>
      </c>
      <c r="K146" s="83"/>
      <c r="L146" s="482">
        <v>4500</v>
      </c>
      <c r="M146" s="98">
        <f t="shared" si="11"/>
        <v>69.68325791855203</v>
      </c>
      <c r="N146" s="98"/>
      <c r="O146" s="735">
        <f>E146*1.3</f>
        <v>2873</v>
      </c>
      <c r="P146" s="98">
        <f t="shared" si="13"/>
        <v>30</v>
      </c>
      <c r="Q146" s="98"/>
      <c r="R146" s="701"/>
    </row>
    <row r="147" spans="1:18" s="445" customFormat="1" x14ac:dyDescent="0.25">
      <c r="A147" s="884"/>
      <c r="B147" s="884"/>
      <c r="C147" s="701"/>
      <c r="D147" s="701" t="s">
        <v>40</v>
      </c>
      <c r="E147" s="98"/>
      <c r="F147" s="83">
        <v>6700</v>
      </c>
      <c r="G147" s="251">
        <v>6700</v>
      </c>
      <c r="H147" s="195">
        <v>1.2</v>
      </c>
      <c r="I147" s="98">
        <v>2652</v>
      </c>
      <c r="J147" s="83">
        <v>6700</v>
      </c>
      <c r="K147" s="83"/>
      <c r="L147" s="482">
        <v>4400</v>
      </c>
      <c r="M147" s="98">
        <f t="shared" si="11"/>
        <v>65.912518853695317</v>
      </c>
      <c r="N147" s="98"/>
      <c r="O147" s="735">
        <f>O146-500</f>
        <v>2373</v>
      </c>
      <c r="P147" s="98"/>
      <c r="Q147" s="98"/>
      <c r="R147" s="701"/>
    </row>
    <row r="148" spans="1:18" s="445" customFormat="1" ht="18.75" customHeight="1" x14ac:dyDescent="0.25">
      <c r="A148" s="884"/>
      <c r="B148" s="884"/>
      <c r="C148" s="701" t="s">
        <v>114</v>
      </c>
      <c r="D148" s="701" t="s">
        <v>882</v>
      </c>
      <c r="E148" s="98"/>
      <c r="F148" s="83"/>
      <c r="G148" s="251"/>
      <c r="H148" s="195"/>
      <c r="I148" s="98"/>
      <c r="J148" s="83"/>
      <c r="K148" s="83"/>
      <c r="L148" s="482"/>
      <c r="M148" s="98"/>
      <c r="N148" s="98"/>
      <c r="O148" s="735"/>
      <c r="P148" s="98"/>
      <c r="Q148" s="98"/>
      <c r="R148" s="701" t="s">
        <v>131</v>
      </c>
    </row>
    <row r="149" spans="1:18" s="445" customFormat="1" x14ac:dyDescent="0.25">
      <c r="A149" s="884"/>
      <c r="B149" s="884"/>
      <c r="C149" s="701"/>
      <c r="D149" s="701" t="s">
        <v>39</v>
      </c>
      <c r="E149" s="98"/>
      <c r="F149" s="83"/>
      <c r="G149" s="251"/>
      <c r="H149" s="195"/>
      <c r="I149" s="98"/>
      <c r="J149" s="83"/>
      <c r="K149" s="83"/>
      <c r="L149" s="482">
        <v>4200</v>
      </c>
      <c r="M149" s="98"/>
      <c r="N149" s="98"/>
      <c r="O149" s="735">
        <v>2200</v>
      </c>
      <c r="P149" s="98"/>
      <c r="Q149" s="98"/>
      <c r="R149" s="701"/>
    </row>
    <row r="150" spans="1:18" s="445" customFormat="1" x14ac:dyDescent="0.25">
      <c r="A150" s="884"/>
      <c r="B150" s="884"/>
      <c r="C150" s="701"/>
      <c r="D150" s="701" t="s">
        <v>40</v>
      </c>
      <c r="E150" s="98"/>
      <c r="F150" s="83"/>
      <c r="G150" s="251"/>
      <c r="H150" s="195"/>
      <c r="I150" s="98"/>
      <c r="J150" s="83"/>
      <c r="K150" s="83"/>
      <c r="L150" s="482">
        <v>4000</v>
      </c>
      <c r="M150" s="98"/>
      <c r="N150" s="98"/>
      <c r="O150" s="735">
        <v>1700</v>
      </c>
      <c r="P150" s="98"/>
      <c r="Q150" s="98"/>
      <c r="R150" s="701"/>
    </row>
    <row r="151" spans="1:18" s="445" customFormat="1" ht="21.75" customHeight="1" x14ac:dyDescent="0.25">
      <c r="A151" s="884"/>
      <c r="B151" s="884"/>
      <c r="C151" s="701" t="s">
        <v>33</v>
      </c>
      <c r="D151" s="701" t="s">
        <v>430</v>
      </c>
      <c r="E151" s="98"/>
      <c r="F151" s="83">
        <v>4000</v>
      </c>
      <c r="G151" s="251">
        <v>6000</v>
      </c>
      <c r="H151" s="195"/>
      <c r="I151" s="98"/>
      <c r="J151" s="83"/>
      <c r="K151" s="83"/>
      <c r="L151" s="482"/>
      <c r="M151" s="98"/>
      <c r="N151" s="98"/>
      <c r="O151" s="735"/>
      <c r="P151" s="98"/>
      <c r="Q151" s="98"/>
      <c r="R151" s="701" t="s">
        <v>131</v>
      </c>
    </row>
    <row r="152" spans="1:18" s="445" customFormat="1" x14ac:dyDescent="0.25">
      <c r="A152" s="884"/>
      <c r="B152" s="884"/>
      <c r="C152" s="701"/>
      <c r="D152" s="701" t="s">
        <v>39</v>
      </c>
      <c r="E152" s="98"/>
      <c r="F152" s="83"/>
      <c r="G152" s="251"/>
      <c r="H152" s="481"/>
      <c r="I152" s="98"/>
      <c r="J152" s="83">
        <v>4000</v>
      </c>
      <c r="K152" s="83"/>
      <c r="L152" s="482">
        <v>3000</v>
      </c>
      <c r="M152" s="98"/>
      <c r="N152" s="98"/>
      <c r="O152" s="735">
        <v>2100</v>
      </c>
      <c r="P152" s="98"/>
      <c r="Q152" s="98"/>
      <c r="R152" s="701"/>
    </row>
    <row r="153" spans="1:18" s="445" customFormat="1" x14ac:dyDescent="0.25">
      <c r="A153" s="885"/>
      <c r="B153" s="885"/>
      <c r="C153" s="701"/>
      <c r="D153" s="701" t="s">
        <v>40</v>
      </c>
      <c r="E153" s="98"/>
      <c r="F153" s="83"/>
      <c r="G153" s="251"/>
      <c r="H153" s="481"/>
      <c r="I153" s="98"/>
      <c r="J153" s="83">
        <v>4000</v>
      </c>
      <c r="K153" s="83"/>
      <c r="L153" s="482">
        <v>2900</v>
      </c>
      <c r="M153" s="98"/>
      <c r="N153" s="98"/>
      <c r="O153" s="735">
        <v>1600</v>
      </c>
      <c r="P153" s="98"/>
      <c r="Q153" s="98"/>
      <c r="R153" s="701"/>
    </row>
    <row r="154" spans="1:18" s="494" customFormat="1" ht="42.75" customHeight="1" x14ac:dyDescent="0.25">
      <c r="A154" s="883">
        <v>13</v>
      </c>
      <c r="B154" s="880" t="s">
        <v>110</v>
      </c>
      <c r="C154" s="701" t="s">
        <v>18</v>
      </c>
      <c r="D154" s="701" t="s">
        <v>329</v>
      </c>
      <c r="E154" s="98"/>
      <c r="F154" s="83"/>
      <c r="G154" s="251"/>
      <c r="H154" s="195"/>
      <c r="I154" s="98"/>
      <c r="J154" s="83"/>
      <c r="K154" s="83"/>
      <c r="L154" s="482"/>
      <c r="M154" s="98"/>
      <c r="N154" s="98"/>
      <c r="O154" s="735"/>
      <c r="P154" s="98"/>
      <c r="Q154" s="98"/>
      <c r="R154" s="701"/>
    </row>
    <row r="155" spans="1:18" s="494" customFormat="1" x14ac:dyDescent="0.25">
      <c r="A155" s="884"/>
      <c r="B155" s="881"/>
      <c r="C155" s="701"/>
      <c r="D155" s="701" t="s">
        <v>39</v>
      </c>
      <c r="E155" s="98">
        <v>2080</v>
      </c>
      <c r="F155" s="83">
        <v>6000</v>
      </c>
      <c r="G155" s="251">
        <v>6000</v>
      </c>
      <c r="H155" s="195">
        <v>1.5</v>
      </c>
      <c r="I155" s="98">
        <v>3120</v>
      </c>
      <c r="J155" s="83">
        <v>6000</v>
      </c>
      <c r="K155" s="83"/>
      <c r="L155" s="482">
        <v>4000</v>
      </c>
      <c r="M155" s="98">
        <f t="shared" si="11"/>
        <v>28.205128205128204</v>
      </c>
      <c r="N155" s="98"/>
      <c r="O155" s="735">
        <f t="shared" si="10"/>
        <v>2496</v>
      </c>
      <c r="P155" s="98">
        <f t="shared" si="13"/>
        <v>20</v>
      </c>
      <c r="Q155" s="98"/>
      <c r="R155" s="701"/>
    </row>
    <row r="156" spans="1:18" s="494" customFormat="1" x14ac:dyDescent="0.25">
      <c r="A156" s="885"/>
      <c r="B156" s="882"/>
      <c r="C156" s="701"/>
      <c r="D156" s="701" t="s">
        <v>40</v>
      </c>
      <c r="E156" s="98"/>
      <c r="F156" s="83">
        <v>6000</v>
      </c>
      <c r="G156" s="251">
        <v>6000</v>
      </c>
      <c r="H156" s="195">
        <v>1.5</v>
      </c>
      <c r="I156" s="98">
        <v>3120</v>
      </c>
      <c r="J156" s="83">
        <v>6000</v>
      </c>
      <c r="K156" s="83"/>
      <c r="L156" s="482">
        <v>3900</v>
      </c>
      <c r="M156" s="98">
        <f t="shared" si="11"/>
        <v>25</v>
      </c>
      <c r="N156" s="98"/>
      <c r="O156" s="735">
        <v>2080</v>
      </c>
      <c r="P156" s="98"/>
      <c r="Q156" s="98"/>
      <c r="R156" s="701"/>
    </row>
    <row r="157" spans="1:18" s="494" customFormat="1" ht="42.75" customHeight="1" x14ac:dyDescent="0.25">
      <c r="A157" s="707">
        <v>14</v>
      </c>
      <c r="B157" s="701" t="s">
        <v>111</v>
      </c>
      <c r="C157" s="701" t="s">
        <v>404</v>
      </c>
      <c r="D157" s="701" t="s">
        <v>112</v>
      </c>
      <c r="E157" s="98">
        <v>1040</v>
      </c>
      <c r="F157" s="83">
        <v>3000</v>
      </c>
      <c r="G157" s="251">
        <v>3000</v>
      </c>
      <c r="H157" s="195">
        <v>1.6</v>
      </c>
      <c r="I157" s="98">
        <v>1664</v>
      </c>
      <c r="J157" s="83">
        <v>3000</v>
      </c>
      <c r="K157" s="83"/>
      <c r="L157" s="482">
        <v>1900</v>
      </c>
      <c r="M157" s="98">
        <f t="shared" si="11"/>
        <v>14.182692307692307</v>
      </c>
      <c r="N157" s="98">
        <f t="shared" si="12"/>
        <v>-36.666666666666664</v>
      </c>
      <c r="O157" s="735">
        <f t="shared" si="10"/>
        <v>1248</v>
      </c>
      <c r="P157" s="98">
        <f t="shared" si="13"/>
        <v>20</v>
      </c>
      <c r="Q157" s="98"/>
      <c r="R157" s="701"/>
    </row>
    <row r="158" spans="1:18" s="445" customFormat="1" ht="23.25" customHeight="1" x14ac:dyDescent="0.25">
      <c r="A158" s="707">
        <v>15</v>
      </c>
      <c r="B158" s="701" t="s">
        <v>113</v>
      </c>
      <c r="C158" s="701" t="s">
        <v>330</v>
      </c>
      <c r="D158" s="701" t="s">
        <v>114</v>
      </c>
      <c r="E158" s="98">
        <v>2200</v>
      </c>
      <c r="F158" s="83">
        <v>4700</v>
      </c>
      <c r="G158" s="251">
        <v>4700</v>
      </c>
      <c r="H158" s="195">
        <v>2.8</v>
      </c>
      <c r="I158" s="98">
        <v>6160</v>
      </c>
      <c r="J158" s="83">
        <v>4700</v>
      </c>
      <c r="K158" s="83"/>
      <c r="L158" s="482">
        <v>4700</v>
      </c>
      <c r="M158" s="98">
        <f t="shared" si="11"/>
        <v>-23.7012987012987</v>
      </c>
      <c r="N158" s="98">
        <f t="shared" si="12"/>
        <v>0</v>
      </c>
      <c r="O158" s="735">
        <f t="shared" si="10"/>
        <v>2640</v>
      </c>
      <c r="P158" s="98">
        <f t="shared" si="13"/>
        <v>20</v>
      </c>
      <c r="Q158" s="98"/>
      <c r="R158" s="701"/>
    </row>
    <row r="159" spans="1:18" s="445" customFormat="1" ht="37.5" customHeight="1" x14ac:dyDescent="0.25">
      <c r="A159" s="883">
        <v>16</v>
      </c>
      <c r="B159" s="880" t="s">
        <v>114</v>
      </c>
      <c r="C159" s="701" t="s">
        <v>330</v>
      </c>
      <c r="D159" s="701" t="s">
        <v>115</v>
      </c>
      <c r="E159" s="98"/>
      <c r="F159" s="83"/>
      <c r="G159" s="251"/>
      <c r="H159" s="195"/>
      <c r="I159" s="98"/>
      <c r="J159" s="83"/>
      <c r="K159" s="83"/>
      <c r="L159" s="482"/>
      <c r="M159" s="98"/>
      <c r="N159" s="98"/>
      <c r="O159" s="735"/>
      <c r="P159" s="98"/>
      <c r="Q159" s="98"/>
      <c r="R159" s="701"/>
    </row>
    <row r="160" spans="1:18" s="445" customFormat="1" x14ac:dyDescent="0.25">
      <c r="A160" s="884"/>
      <c r="B160" s="881"/>
      <c r="C160" s="701"/>
      <c r="D160" s="701" t="s">
        <v>39</v>
      </c>
      <c r="E160" s="98">
        <v>1900</v>
      </c>
      <c r="F160" s="83">
        <v>3600</v>
      </c>
      <c r="G160" s="251">
        <v>3600</v>
      </c>
      <c r="H160" s="195">
        <v>2.9</v>
      </c>
      <c r="I160" s="98">
        <v>5510</v>
      </c>
      <c r="J160" s="83">
        <v>3600</v>
      </c>
      <c r="K160" s="83"/>
      <c r="L160" s="482">
        <v>3600</v>
      </c>
      <c r="M160" s="98">
        <f t="shared" si="11"/>
        <v>-34.664246823956439</v>
      </c>
      <c r="N160" s="98"/>
      <c r="O160" s="735">
        <f t="shared" si="10"/>
        <v>2280</v>
      </c>
      <c r="P160" s="98">
        <f t="shared" si="13"/>
        <v>20</v>
      </c>
      <c r="Q160" s="98"/>
      <c r="R160" s="701"/>
    </row>
    <row r="161" spans="1:18" s="445" customFormat="1" x14ac:dyDescent="0.25">
      <c r="A161" s="885"/>
      <c r="B161" s="882"/>
      <c r="C161" s="701"/>
      <c r="D161" s="701" t="s">
        <v>40</v>
      </c>
      <c r="E161" s="98"/>
      <c r="F161" s="83">
        <v>3600</v>
      </c>
      <c r="G161" s="251">
        <v>3600</v>
      </c>
      <c r="H161" s="195">
        <v>2.9</v>
      </c>
      <c r="I161" s="98">
        <v>5510</v>
      </c>
      <c r="J161" s="83">
        <v>3600</v>
      </c>
      <c r="K161" s="83"/>
      <c r="L161" s="482">
        <v>3500</v>
      </c>
      <c r="M161" s="98">
        <f t="shared" si="11"/>
        <v>-36.479128856624321</v>
      </c>
      <c r="N161" s="98"/>
      <c r="O161" s="735">
        <v>1900</v>
      </c>
      <c r="P161" s="98"/>
      <c r="Q161" s="98"/>
      <c r="R161" s="701"/>
    </row>
    <row r="162" spans="1:18" s="445" customFormat="1" x14ac:dyDescent="0.25">
      <c r="A162" s="707">
        <v>17</v>
      </c>
      <c r="B162" s="701" t="s">
        <v>95</v>
      </c>
      <c r="C162" s="701" t="s">
        <v>254</v>
      </c>
      <c r="D162" s="701" t="s">
        <v>116</v>
      </c>
      <c r="E162" s="98">
        <v>1560</v>
      </c>
      <c r="F162" s="83">
        <v>6700</v>
      </c>
      <c r="G162" s="251">
        <v>4000</v>
      </c>
      <c r="H162" s="195">
        <v>2</v>
      </c>
      <c r="I162" s="98">
        <v>3120</v>
      </c>
      <c r="J162" s="83">
        <v>6700</v>
      </c>
      <c r="K162" s="83"/>
      <c r="L162" s="482">
        <v>5000</v>
      </c>
      <c r="M162" s="98">
        <f t="shared" si="11"/>
        <v>60.256410256410255</v>
      </c>
      <c r="N162" s="98">
        <f t="shared" si="12"/>
        <v>-25.373134328358208</v>
      </c>
      <c r="O162" s="735">
        <f t="shared" si="10"/>
        <v>1872</v>
      </c>
      <c r="P162" s="98">
        <f t="shared" si="13"/>
        <v>20</v>
      </c>
      <c r="Q162" s="98"/>
      <c r="R162" s="701"/>
    </row>
    <row r="163" spans="1:18" s="445" customFormat="1" ht="37.5" x14ac:dyDescent="0.25">
      <c r="A163" s="707">
        <v>18</v>
      </c>
      <c r="B163" s="701" t="s">
        <v>273</v>
      </c>
      <c r="C163" s="701" t="s">
        <v>117</v>
      </c>
      <c r="D163" s="701" t="s">
        <v>118</v>
      </c>
      <c r="E163" s="98">
        <v>1560</v>
      </c>
      <c r="F163" s="83">
        <v>3000</v>
      </c>
      <c r="G163" s="251">
        <v>3000</v>
      </c>
      <c r="H163" s="195">
        <v>2</v>
      </c>
      <c r="I163" s="98">
        <v>3120</v>
      </c>
      <c r="J163" s="83">
        <v>3000</v>
      </c>
      <c r="K163" s="83"/>
      <c r="L163" s="482">
        <v>3000</v>
      </c>
      <c r="M163" s="98">
        <f t="shared" si="11"/>
        <v>-3.8461538461538463</v>
      </c>
      <c r="N163" s="98">
        <f t="shared" si="12"/>
        <v>0</v>
      </c>
      <c r="O163" s="735">
        <f t="shared" si="10"/>
        <v>1872</v>
      </c>
      <c r="P163" s="98">
        <f t="shared" si="13"/>
        <v>20</v>
      </c>
      <c r="Q163" s="98"/>
      <c r="R163" s="701"/>
    </row>
    <row r="164" spans="1:18" s="445" customFormat="1" x14ac:dyDescent="0.25">
      <c r="A164" s="707">
        <v>19</v>
      </c>
      <c r="B164" s="701" t="s">
        <v>116</v>
      </c>
      <c r="C164" s="701" t="s">
        <v>95</v>
      </c>
      <c r="D164" s="701" t="s">
        <v>118</v>
      </c>
      <c r="E164" s="98">
        <v>1560</v>
      </c>
      <c r="F164" s="83">
        <v>4000</v>
      </c>
      <c r="G164" s="251">
        <v>4000</v>
      </c>
      <c r="H164" s="195">
        <v>2</v>
      </c>
      <c r="I164" s="98">
        <v>3120</v>
      </c>
      <c r="J164" s="83">
        <v>4000</v>
      </c>
      <c r="K164" s="83"/>
      <c r="L164" s="482">
        <v>3500</v>
      </c>
      <c r="M164" s="98">
        <f t="shared" si="11"/>
        <v>12.179487179487179</v>
      </c>
      <c r="N164" s="98">
        <f t="shared" si="12"/>
        <v>-12.5</v>
      </c>
      <c r="O164" s="735">
        <f t="shared" si="10"/>
        <v>1872</v>
      </c>
      <c r="P164" s="98">
        <f t="shared" si="13"/>
        <v>20</v>
      </c>
      <c r="Q164" s="98"/>
      <c r="R164" s="701"/>
    </row>
    <row r="165" spans="1:18" s="445" customFormat="1" ht="37.5" x14ac:dyDescent="0.25">
      <c r="A165" s="707">
        <v>20</v>
      </c>
      <c r="B165" s="701" t="s">
        <v>119</v>
      </c>
      <c r="C165" s="701" t="s">
        <v>116</v>
      </c>
      <c r="D165" s="701" t="s">
        <v>120</v>
      </c>
      <c r="E165" s="98">
        <v>1300</v>
      </c>
      <c r="F165" s="83">
        <v>4000</v>
      </c>
      <c r="G165" s="251">
        <v>3300</v>
      </c>
      <c r="H165" s="195">
        <v>1.2</v>
      </c>
      <c r="I165" s="98">
        <v>1560</v>
      </c>
      <c r="J165" s="83">
        <v>4000</v>
      </c>
      <c r="K165" s="83"/>
      <c r="L165" s="482">
        <v>2500</v>
      </c>
      <c r="M165" s="98">
        <f t="shared" si="11"/>
        <v>60.256410256410255</v>
      </c>
      <c r="N165" s="98">
        <f t="shared" si="12"/>
        <v>-37.5</v>
      </c>
      <c r="O165" s="735">
        <f t="shared" si="10"/>
        <v>1560</v>
      </c>
      <c r="P165" s="98">
        <f t="shared" si="13"/>
        <v>20</v>
      </c>
      <c r="Q165" s="98"/>
      <c r="R165" s="701"/>
    </row>
    <row r="166" spans="1:18" s="445" customFormat="1" ht="37.5" x14ac:dyDescent="0.25">
      <c r="A166" s="707">
        <v>21</v>
      </c>
      <c r="B166" s="701" t="s">
        <v>331</v>
      </c>
      <c r="C166" s="701" t="s">
        <v>116</v>
      </c>
      <c r="D166" s="701" t="s">
        <v>120</v>
      </c>
      <c r="E166" s="98">
        <v>1300</v>
      </c>
      <c r="F166" s="83">
        <v>4000</v>
      </c>
      <c r="G166" s="251">
        <v>3300</v>
      </c>
      <c r="H166" s="195">
        <v>1.1000000000000001</v>
      </c>
      <c r="I166" s="98">
        <v>1430.0000000000002</v>
      </c>
      <c r="J166" s="83">
        <v>4000</v>
      </c>
      <c r="K166" s="83"/>
      <c r="L166" s="482">
        <v>2500</v>
      </c>
      <c r="M166" s="98">
        <f t="shared" si="11"/>
        <v>74.825174825174798</v>
      </c>
      <c r="N166" s="98">
        <f t="shared" si="12"/>
        <v>-37.5</v>
      </c>
      <c r="O166" s="735">
        <f t="shared" si="10"/>
        <v>1560</v>
      </c>
      <c r="P166" s="98">
        <f t="shared" si="13"/>
        <v>20</v>
      </c>
      <c r="Q166" s="98"/>
      <c r="R166" s="701"/>
    </row>
    <row r="167" spans="1:18" s="445" customFormat="1" ht="37.5" x14ac:dyDescent="0.25">
      <c r="A167" s="707">
        <v>22</v>
      </c>
      <c r="B167" s="701" t="s">
        <v>121</v>
      </c>
      <c r="C167" s="701" t="s">
        <v>116</v>
      </c>
      <c r="D167" s="701" t="s">
        <v>120</v>
      </c>
      <c r="E167" s="98">
        <v>1300</v>
      </c>
      <c r="F167" s="83">
        <v>4000</v>
      </c>
      <c r="G167" s="251">
        <v>3300</v>
      </c>
      <c r="H167" s="195">
        <v>1.1000000000000001</v>
      </c>
      <c r="I167" s="98">
        <v>1430.0000000000002</v>
      </c>
      <c r="J167" s="83">
        <v>4000</v>
      </c>
      <c r="K167" s="83"/>
      <c r="L167" s="482">
        <v>2500</v>
      </c>
      <c r="M167" s="98">
        <f t="shared" si="11"/>
        <v>74.825174825174798</v>
      </c>
      <c r="N167" s="98">
        <f t="shared" si="12"/>
        <v>-37.5</v>
      </c>
      <c r="O167" s="735">
        <f t="shared" si="10"/>
        <v>1560</v>
      </c>
      <c r="P167" s="98">
        <f t="shared" si="13"/>
        <v>20</v>
      </c>
      <c r="Q167" s="98"/>
      <c r="R167" s="701"/>
    </row>
    <row r="168" spans="1:18" s="445" customFormat="1" ht="37.5" x14ac:dyDescent="0.25">
      <c r="A168" s="707">
        <v>23</v>
      </c>
      <c r="B168" s="701" t="s">
        <v>122</v>
      </c>
      <c r="C168" s="701" t="s">
        <v>120</v>
      </c>
      <c r="D168" s="701" t="s">
        <v>123</v>
      </c>
      <c r="E168" s="98">
        <v>1300</v>
      </c>
      <c r="F168" s="83">
        <v>4000</v>
      </c>
      <c r="G168" s="251">
        <v>3300</v>
      </c>
      <c r="H168" s="195">
        <v>1.1000000000000001</v>
      </c>
      <c r="I168" s="98">
        <v>1430.0000000000002</v>
      </c>
      <c r="J168" s="83">
        <v>4000</v>
      </c>
      <c r="K168" s="83"/>
      <c r="L168" s="482">
        <v>2500</v>
      </c>
      <c r="M168" s="98">
        <f t="shared" si="11"/>
        <v>74.825174825174798</v>
      </c>
      <c r="N168" s="98">
        <f t="shared" si="12"/>
        <v>-37.5</v>
      </c>
      <c r="O168" s="735">
        <f t="shared" si="10"/>
        <v>1560</v>
      </c>
      <c r="P168" s="98">
        <f t="shared" si="13"/>
        <v>20</v>
      </c>
      <c r="Q168" s="98"/>
      <c r="R168" s="701"/>
    </row>
    <row r="169" spans="1:18" s="445" customFormat="1" ht="42.75" customHeight="1" x14ac:dyDescent="0.25">
      <c r="A169" s="707">
        <v>24</v>
      </c>
      <c r="B169" s="701" t="s">
        <v>124</v>
      </c>
      <c r="C169" s="701" t="s">
        <v>390</v>
      </c>
      <c r="D169" s="701" t="s">
        <v>125</v>
      </c>
      <c r="E169" s="98">
        <v>1300</v>
      </c>
      <c r="F169" s="83">
        <v>4000</v>
      </c>
      <c r="G169" s="251">
        <v>3300</v>
      </c>
      <c r="H169" s="195">
        <v>1.2</v>
      </c>
      <c r="I169" s="98">
        <v>1560</v>
      </c>
      <c r="J169" s="83">
        <v>4000</v>
      </c>
      <c r="K169" s="83"/>
      <c r="L169" s="482">
        <v>2000</v>
      </c>
      <c r="M169" s="98">
        <f t="shared" si="11"/>
        <v>28.205128205128204</v>
      </c>
      <c r="N169" s="98">
        <f t="shared" si="12"/>
        <v>-50</v>
      </c>
      <c r="O169" s="735">
        <f t="shared" si="10"/>
        <v>1560</v>
      </c>
      <c r="P169" s="98">
        <f t="shared" si="13"/>
        <v>20</v>
      </c>
      <c r="Q169" s="98"/>
      <c r="R169" s="701"/>
    </row>
    <row r="170" spans="1:18" s="445" customFormat="1" ht="42" customHeight="1" x14ac:dyDescent="0.25">
      <c r="A170" s="707">
        <v>25</v>
      </c>
      <c r="B170" s="701" t="s">
        <v>125</v>
      </c>
      <c r="C170" s="701" t="s">
        <v>391</v>
      </c>
      <c r="D170" s="701" t="s">
        <v>126</v>
      </c>
      <c r="E170" s="98">
        <v>1300</v>
      </c>
      <c r="F170" s="83">
        <v>3200</v>
      </c>
      <c r="G170" s="251">
        <v>3000</v>
      </c>
      <c r="H170" s="195">
        <v>1.2</v>
      </c>
      <c r="I170" s="98">
        <v>1560</v>
      </c>
      <c r="J170" s="83">
        <v>3200</v>
      </c>
      <c r="K170" s="83"/>
      <c r="L170" s="482">
        <v>2000</v>
      </c>
      <c r="M170" s="98">
        <f t="shared" si="11"/>
        <v>28.205128205128204</v>
      </c>
      <c r="N170" s="98">
        <f t="shared" si="12"/>
        <v>-37.5</v>
      </c>
      <c r="O170" s="735">
        <f t="shared" si="10"/>
        <v>1560</v>
      </c>
      <c r="P170" s="98">
        <f t="shared" si="13"/>
        <v>20</v>
      </c>
      <c r="Q170" s="98"/>
      <c r="R170" s="701"/>
    </row>
    <row r="171" spans="1:18" s="445" customFormat="1" ht="37.5" customHeight="1" x14ac:dyDescent="0.25">
      <c r="A171" s="883">
        <v>26</v>
      </c>
      <c r="B171" s="880" t="s">
        <v>127</v>
      </c>
      <c r="C171" s="701" t="s">
        <v>128</v>
      </c>
      <c r="D171" s="701"/>
      <c r="E171" s="104"/>
      <c r="F171" s="83"/>
      <c r="G171" s="251"/>
      <c r="H171" s="195"/>
      <c r="I171" s="98"/>
      <c r="J171" s="83"/>
      <c r="K171" s="83"/>
      <c r="L171" s="482"/>
      <c r="M171" s="98"/>
      <c r="N171" s="98"/>
      <c r="O171" s="735"/>
      <c r="P171" s="98"/>
      <c r="Q171" s="98"/>
      <c r="R171" s="701"/>
    </row>
    <row r="172" spans="1:18" s="445" customFormat="1" x14ac:dyDescent="0.25">
      <c r="A172" s="884"/>
      <c r="B172" s="881"/>
      <c r="C172" s="701" t="s">
        <v>39</v>
      </c>
      <c r="D172" s="701"/>
      <c r="E172" s="104">
        <v>850</v>
      </c>
      <c r="F172" s="83">
        <v>3700</v>
      </c>
      <c r="G172" s="251">
        <v>2700</v>
      </c>
      <c r="H172" s="195">
        <v>2.1</v>
      </c>
      <c r="I172" s="98">
        <v>1785</v>
      </c>
      <c r="J172" s="83">
        <v>3700</v>
      </c>
      <c r="K172" s="83"/>
      <c r="L172" s="482">
        <v>2000</v>
      </c>
      <c r="M172" s="98">
        <f t="shared" si="11"/>
        <v>12.044817927170868</v>
      </c>
      <c r="N172" s="98">
        <f t="shared" si="12"/>
        <v>-45.945945945945951</v>
      </c>
      <c r="O172" s="735">
        <f t="shared" si="10"/>
        <v>1020</v>
      </c>
      <c r="P172" s="98">
        <f t="shared" si="13"/>
        <v>20</v>
      </c>
      <c r="Q172" s="98"/>
      <c r="R172" s="701"/>
    </row>
    <row r="173" spans="1:18" s="445" customFormat="1" x14ac:dyDescent="0.25">
      <c r="A173" s="885"/>
      <c r="B173" s="882"/>
      <c r="C173" s="701" t="s">
        <v>40</v>
      </c>
      <c r="D173" s="701"/>
      <c r="E173" s="104">
        <v>800</v>
      </c>
      <c r="F173" s="83">
        <v>3500</v>
      </c>
      <c r="G173" s="251">
        <v>2300</v>
      </c>
      <c r="H173" s="195">
        <v>2</v>
      </c>
      <c r="I173" s="98">
        <v>1600</v>
      </c>
      <c r="J173" s="83">
        <v>3500</v>
      </c>
      <c r="K173" s="83"/>
      <c r="L173" s="482">
        <v>1900</v>
      </c>
      <c r="M173" s="98">
        <f t="shared" si="11"/>
        <v>18.75</v>
      </c>
      <c r="N173" s="98">
        <f t="shared" si="12"/>
        <v>-45.714285714285715</v>
      </c>
      <c r="O173" s="735">
        <v>800</v>
      </c>
      <c r="P173" s="98">
        <f t="shared" si="13"/>
        <v>0</v>
      </c>
      <c r="Q173" s="98"/>
      <c r="R173" s="701"/>
    </row>
    <row r="174" spans="1:18" s="445" customFormat="1" ht="22.5" customHeight="1" x14ac:dyDescent="0.25">
      <c r="A174" s="707">
        <v>27</v>
      </c>
      <c r="B174" s="886" t="s">
        <v>45</v>
      </c>
      <c r="C174" s="887"/>
      <c r="D174" s="701"/>
      <c r="E174" s="104"/>
      <c r="F174" s="83"/>
      <c r="G174" s="251"/>
      <c r="H174" s="195"/>
      <c r="I174" s="98"/>
      <c r="J174" s="83"/>
      <c r="K174" s="83"/>
      <c r="L174" s="83"/>
      <c r="M174" s="98"/>
      <c r="N174" s="98"/>
      <c r="O174" s="735"/>
      <c r="P174" s="98"/>
      <c r="Q174" s="98"/>
      <c r="R174" s="701"/>
    </row>
    <row r="175" spans="1:18" s="445" customFormat="1" x14ac:dyDescent="0.25">
      <c r="A175" s="901" t="s">
        <v>363</v>
      </c>
      <c r="B175" s="900" t="s">
        <v>47</v>
      </c>
      <c r="C175" s="701" t="s">
        <v>48</v>
      </c>
      <c r="D175" s="701"/>
      <c r="E175" s="104">
        <v>460</v>
      </c>
      <c r="F175" s="83">
        <v>1300</v>
      </c>
      <c r="G175" s="251">
        <v>1300</v>
      </c>
      <c r="H175" s="195">
        <v>1.8</v>
      </c>
      <c r="I175" s="98">
        <v>828</v>
      </c>
      <c r="J175" s="83">
        <v>1300</v>
      </c>
      <c r="K175" s="83"/>
      <c r="L175" s="482">
        <v>1000</v>
      </c>
      <c r="M175" s="98">
        <f t="shared" si="11"/>
        <v>20.772946859903382</v>
      </c>
      <c r="N175" s="98">
        <f t="shared" si="12"/>
        <v>-23.076923076923077</v>
      </c>
      <c r="O175" s="735">
        <f>E175</f>
        <v>460</v>
      </c>
      <c r="P175" s="98">
        <f t="shared" si="13"/>
        <v>0</v>
      </c>
      <c r="Q175" s="98"/>
      <c r="R175" s="701"/>
    </row>
    <row r="176" spans="1:18" s="445" customFormat="1" ht="27" customHeight="1" x14ac:dyDescent="0.25">
      <c r="A176" s="901"/>
      <c r="B176" s="900"/>
      <c r="C176" s="701" t="s">
        <v>49</v>
      </c>
      <c r="D176" s="701"/>
      <c r="E176" s="104">
        <v>455</v>
      </c>
      <c r="F176" s="83">
        <v>1000</v>
      </c>
      <c r="G176" s="251">
        <v>1000</v>
      </c>
      <c r="H176" s="195">
        <v>1.6</v>
      </c>
      <c r="I176" s="98">
        <v>728</v>
      </c>
      <c r="J176" s="83">
        <v>1000</v>
      </c>
      <c r="K176" s="83"/>
      <c r="L176" s="482">
        <v>800</v>
      </c>
      <c r="M176" s="98">
        <f t="shared" si="11"/>
        <v>9.8901098901098905</v>
      </c>
      <c r="N176" s="98">
        <f t="shared" si="12"/>
        <v>-20</v>
      </c>
      <c r="O176" s="735">
        <f t="shared" ref="O176:O180" si="14">E176</f>
        <v>455</v>
      </c>
      <c r="P176" s="98">
        <f t="shared" si="13"/>
        <v>0</v>
      </c>
      <c r="Q176" s="98"/>
      <c r="R176" s="701"/>
    </row>
    <row r="177" spans="1:18" s="445" customFormat="1" x14ac:dyDescent="0.25">
      <c r="A177" s="901" t="s">
        <v>364</v>
      </c>
      <c r="B177" s="900" t="s">
        <v>51</v>
      </c>
      <c r="C177" s="701" t="s">
        <v>48</v>
      </c>
      <c r="D177" s="701"/>
      <c r="E177" s="104">
        <v>350</v>
      </c>
      <c r="F177" s="83">
        <v>950</v>
      </c>
      <c r="G177" s="251">
        <v>1300</v>
      </c>
      <c r="H177" s="195">
        <v>2.2000000000000002</v>
      </c>
      <c r="I177" s="98">
        <v>770.00000000000011</v>
      </c>
      <c r="J177" s="83">
        <v>950</v>
      </c>
      <c r="K177" s="83"/>
      <c r="L177" s="482">
        <v>800</v>
      </c>
      <c r="M177" s="98">
        <f t="shared" si="11"/>
        <v>3.896103896103881</v>
      </c>
      <c r="N177" s="98">
        <f t="shared" si="12"/>
        <v>-15.789473684210526</v>
      </c>
      <c r="O177" s="735">
        <f t="shared" si="14"/>
        <v>350</v>
      </c>
      <c r="P177" s="98">
        <f t="shared" si="13"/>
        <v>0</v>
      </c>
      <c r="Q177" s="98"/>
      <c r="R177" s="701"/>
    </row>
    <row r="178" spans="1:18" s="445" customFormat="1" ht="27" customHeight="1" x14ac:dyDescent="0.25">
      <c r="A178" s="901"/>
      <c r="B178" s="900"/>
      <c r="C178" s="701" t="s">
        <v>49</v>
      </c>
      <c r="D178" s="701"/>
      <c r="E178" s="104">
        <v>330</v>
      </c>
      <c r="F178" s="83">
        <v>900</v>
      </c>
      <c r="G178" s="251">
        <v>1100</v>
      </c>
      <c r="H178" s="195">
        <v>1.6</v>
      </c>
      <c r="I178" s="98">
        <v>528</v>
      </c>
      <c r="J178" s="83">
        <v>900</v>
      </c>
      <c r="K178" s="83"/>
      <c r="L178" s="482">
        <v>650</v>
      </c>
      <c r="M178" s="98">
        <f t="shared" si="11"/>
        <v>23.106060606060606</v>
      </c>
      <c r="N178" s="98">
        <f t="shared" si="12"/>
        <v>-27.777777777777779</v>
      </c>
      <c r="O178" s="735">
        <f t="shared" si="14"/>
        <v>330</v>
      </c>
      <c r="P178" s="98">
        <f t="shared" si="13"/>
        <v>0</v>
      </c>
      <c r="Q178" s="98"/>
      <c r="R178" s="701"/>
    </row>
    <row r="179" spans="1:18" s="445" customFormat="1" x14ac:dyDescent="0.25">
      <c r="A179" s="901" t="s">
        <v>365</v>
      </c>
      <c r="B179" s="900" t="s">
        <v>251</v>
      </c>
      <c r="C179" s="701" t="s">
        <v>48</v>
      </c>
      <c r="D179" s="701"/>
      <c r="E179" s="104">
        <v>300</v>
      </c>
      <c r="F179" s="83">
        <v>800</v>
      </c>
      <c r="G179" s="251">
        <v>1300</v>
      </c>
      <c r="H179" s="195">
        <v>2.1</v>
      </c>
      <c r="I179" s="98">
        <v>630</v>
      </c>
      <c r="J179" s="83">
        <v>800</v>
      </c>
      <c r="K179" s="83"/>
      <c r="L179" s="482">
        <v>650</v>
      </c>
      <c r="M179" s="98">
        <f t="shared" si="11"/>
        <v>3.1746031746031744</v>
      </c>
      <c r="N179" s="98">
        <f t="shared" si="12"/>
        <v>-18.75</v>
      </c>
      <c r="O179" s="735">
        <f t="shared" si="14"/>
        <v>300</v>
      </c>
      <c r="P179" s="98">
        <f t="shared" si="13"/>
        <v>0</v>
      </c>
      <c r="Q179" s="98"/>
      <c r="R179" s="701"/>
    </row>
    <row r="180" spans="1:18" s="445" customFormat="1" ht="44.25" customHeight="1" x14ac:dyDescent="0.25">
      <c r="A180" s="901"/>
      <c r="B180" s="900"/>
      <c r="C180" s="701" t="s">
        <v>49</v>
      </c>
      <c r="D180" s="701"/>
      <c r="E180" s="104">
        <v>300</v>
      </c>
      <c r="F180" s="83">
        <v>750</v>
      </c>
      <c r="G180" s="251">
        <v>1100</v>
      </c>
      <c r="H180" s="195">
        <v>2.1</v>
      </c>
      <c r="I180" s="98">
        <v>630</v>
      </c>
      <c r="J180" s="83">
        <v>750</v>
      </c>
      <c r="K180" s="83"/>
      <c r="L180" s="482">
        <v>600</v>
      </c>
      <c r="M180" s="98">
        <f t="shared" si="11"/>
        <v>-4.7619047619047619</v>
      </c>
      <c r="N180" s="98">
        <f t="shared" si="12"/>
        <v>-20</v>
      </c>
      <c r="O180" s="735">
        <f t="shared" si="14"/>
        <v>300</v>
      </c>
      <c r="P180" s="98">
        <f t="shared" si="13"/>
        <v>0</v>
      </c>
      <c r="Q180" s="98"/>
      <c r="R180" s="701"/>
    </row>
    <row r="181" spans="1:18" s="445" customFormat="1" ht="25.5" customHeight="1" x14ac:dyDescent="0.25">
      <c r="A181" s="730">
        <v>28</v>
      </c>
      <c r="B181" s="900" t="s">
        <v>3175</v>
      </c>
      <c r="C181" s="900"/>
      <c r="D181" s="900"/>
      <c r="E181" s="104"/>
      <c r="F181" s="83"/>
      <c r="G181" s="251"/>
      <c r="H181" s="195"/>
      <c r="I181" s="98"/>
      <c r="J181" s="83"/>
      <c r="K181" s="83"/>
      <c r="L181" s="482"/>
      <c r="M181" s="98"/>
      <c r="N181" s="98"/>
      <c r="O181" s="735">
        <v>400</v>
      </c>
      <c r="P181" s="98"/>
      <c r="Q181" s="98"/>
      <c r="R181" s="701"/>
    </row>
    <row r="182" spans="1:18" s="445" customFormat="1" x14ac:dyDescent="0.25">
      <c r="A182" s="901">
        <v>29</v>
      </c>
      <c r="B182" s="900" t="s">
        <v>435</v>
      </c>
      <c r="C182" s="900" t="s">
        <v>129</v>
      </c>
      <c r="D182" s="701" t="s">
        <v>39</v>
      </c>
      <c r="E182" s="98">
        <v>1000</v>
      </c>
      <c r="F182" s="83">
        <v>2000</v>
      </c>
      <c r="G182" s="251">
        <v>3500</v>
      </c>
      <c r="H182" s="195">
        <v>1.8</v>
      </c>
      <c r="I182" s="98">
        <v>1800</v>
      </c>
      <c r="J182" s="83">
        <v>2000</v>
      </c>
      <c r="K182" s="83"/>
      <c r="L182" s="482">
        <v>1250</v>
      </c>
      <c r="M182" s="98">
        <f t="shared" si="11"/>
        <v>-30.555555555555557</v>
      </c>
      <c r="N182" s="98">
        <f t="shared" si="12"/>
        <v>-37.5</v>
      </c>
      <c r="O182" s="735">
        <f t="shared" si="10"/>
        <v>1200</v>
      </c>
      <c r="P182" s="98">
        <f t="shared" si="13"/>
        <v>20</v>
      </c>
      <c r="Q182" s="98"/>
      <c r="R182" s="701"/>
    </row>
    <row r="183" spans="1:18" s="445" customFormat="1" x14ac:dyDescent="0.25">
      <c r="A183" s="901"/>
      <c r="B183" s="900"/>
      <c r="C183" s="900"/>
      <c r="D183" s="701" t="s">
        <v>40</v>
      </c>
      <c r="E183" s="104">
        <v>900</v>
      </c>
      <c r="F183" s="83">
        <v>1700</v>
      </c>
      <c r="G183" s="251">
        <v>3000</v>
      </c>
      <c r="H183" s="195">
        <v>1.8</v>
      </c>
      <c r="I183" s="98">
        <v>1620</v>
      </c>
      <c r="J183" s="83">
        <v>1700</v>
      </c>
      <c r="K183" s="83"/>
      <c r="L183" s="482">
        <v>1000</v>
      </c>
      <c r="M183" s="98">
        <f t="shared" si="11"/>
        <v>-38.271604938271601</v>
      </c>
      <c r="N183" s="98">
        <f t="shared" si="12"/>
        <v>-41.17647058823529</v>
      </c>
      <c r="O183" s="735">
        <v>900</v>
      </c>
      <c r="P183" s="98">
        <f t="shared" si="13"/>
        <v>0</v>
      </c>
      <c r="Q183" s="98"/>
      <c r="R183" s="701"/>
    </row>
    <row r="184" spans="1:18" s="445" customFormat="1" x14ac:dyDescent="0.25">
      <c r="A184" s="901">
        <v>30</v>
      </c>
      <c r="B184" s="900" t="s">
        <v>436</v>
      </c>
      <c r="C184" s="900" t="s">
        <v>130</v>
      </c>
      <c r="D184" s="701" t="s">
        <v>39</v>
      </c>
      <c r="E184" s="98">
        <v>1000</v>
      </c>
      <c r="F184" s="83">
        <v>2500</v>
      </c>
      <c r="G184" s="251">
        <v>4000</v>
      </c>
      <c r="H184" s="195">
        <v>2</v>
      </c>
      <c r="I184" s="98">
        <v>2000</v>
      </c>
      <c r="J184" s="83">
        <v>2500</v>
      </c>
      <c r="K184" s="83"/>
      <c r="L184" s="482">
        <v>2000</v>
      </c>
      <c r="M184" s="98">
        <f t="shared" si="11"/>
        <v>0</v>
      </c>
      <c r="N184" s="98">
        <f t="shared" si="12"/>
        <v>-20</v>
      </c>
      <c r="O184" s="735">
        <f t="shared" si="10"/>
        <v>1200</v>
      </c>
      <c r="P184" s="98">
        <f t="shared" si="13"/>
        <v>20</v>
      </c>
      <c r="Q184" s="98"/>
      <c r="R184" s="701"/>
    </row>
    <row r="185" spans="1:18" s="445" customFormat="1" ht="21.75" customHeight="1" x14ac:dyDescent="0.25">
      <c r="A185" s="901"/>
      <c r="B185" s="900"/>
      <c r="C185" s="900"/>
      <c r="D185" s="701" t="s">
        <v>40</v>
      </c>
      <c r="E185" s="104">
        <v>900</v>
      </c>
      <c r="F185" s="83">
        <v>2000</v>
      </c>
      <c r="G185" s="251">
        <v>3200</v>
      </c>
      <c r="H185" s="195">
        <v>2</v>
      </c>
      <c r="I185" s="98">
        <v>1800</v>
      </c>
      <c r="J185" s="83">
        <v>2000</v>
      </c>
      <c r="K185" s="83"/>
      <c r="L185" s="482">
        <v>1800</v>
      </c>
      <c r="M185" s="98">
        <f t="shared" si="11"/>
        <v>0</v>
      </c>
      <c r="N185" s="98">
        <f t="shared" si="12"/>
        <v>-10</v>
      </c>
      <c r="O185" s="735">
        <v>900</v>
      </c>
      <c r="P185" s="98">
        <f t="shared" si="13"/>
        <v>0</v>
      </c>
      <c r="Q185" s="98"/>
      <c r="R185" s="701"/>
    </row>
    <row r="186" spans="1:18" s="445" customFormat="1" x14ac:dyDescent="0.25">
      <c r="A186" s="901">
        <v>31</v>
      </c>
      <c r="B186" s="900" t="s">
        <v>430</v>
      </c>
      <c r="C186" s="900" t="s">
        <v>129</v>
      </c>
      <c r="D186" s="701" t="s">
        <v>39</v>
      </c>
      <c r="E186" s="104">
        <v>850</v>
      </c>
      <c r="F186" s="83">
        <v>1700</v>
      </c>
      <c r="G186" s="251">
        <v>3000</v>
      </c>
      <c r="H186" s="195">
        <v>2</v>
      </c>
      <c r="I186" s="98">
        <v>1700</v>
      </c>
      <c r="J186" s="83">
        <v>1700</v>
      </c>
      <c r="K186" s="83"/>
      <c r="L186" s="482">
        <v>1700</v>
      </c>
      <c r="M186" s="98">
        <f t="shared" si="11"/>
        <v>0</v>
      </c>
      <c r="N186" s="98">
        <f t="shared" si="12"/>
        <v>0</v>
      </c>
      <c r="O186" s="735">
        <f t="shared" si="10"/>
        <v>1020</v>
      </c>
      <c r="P186" s="98">
        <f t="shared" si="13"/>
        <v>20</v>
      </c>
      <c r="Q186" s="98"/>
      <c r="R186" s="701"/>
    </row>
    <row r="187" spans="1:18" s="445" customFormat="1" x14ac:dyDescent="0.25">
      <c r="A187" s="901"/>
      <c r="B187" s="900"/>
      <c r="C187" s="900"/>
      <c r="D187" s="701" t="s">
        <v>40</v>
      </c>
      <c r="E187" s="104">
        <v>800</v>
      </c>
      <c r="F187" s="83">
        <v>1350</v>
      </c>
      <c r="G187" s="251">
        <v>2300</v>
      </c>
      <c r="H187" s="195">
        <v>2</v>
      </c>
      <c r="I187" s="98">
        <v>1600</v>
      </c>
      <c r="J187" s="83">
        <v>1350</v>
      </c>
      <c r="K187" s="83"/>
      <c r="L187" s="482">
        <v>1500</v>
      </c>
      <c r="M187" s="98">
        <f t="shared" si="11"/>
        <v>-6.25</v>
      </c>
      <c r="N187" s="98">
        <f t="shared" si="12"/>
        <v>11.111111111111111</v>
      </c>
      <c r="O187" s="735">
        <v>800</v>
      </c>
      <c r="P187" s="98">
        <f t="shared" si="13"/>
        <v>0</v>
      </c>
      <c r="Q187" s="98"/>
      <c r="R187" s="701"/>
    </row>
    <row r="188" spans="1:18" s="445" customFormat="1" ht="28.5" customHeight="1" x14ac:dyDescent="0.25">
      <c r="A188" s="704" t="s">
        <v>701</v>
      </c>
      <c r="B188" s="946" t="s">
        <v>132</v>
      </c>
      <c r="C188" s="946"/>
      <c r="D188" s="716"/>
      <c r="E188" s="100"/>
      <c r="F188" s="164"/>
      <c r="G188" s="251"/>
      <c r="H188" s="96"/>
      <c r="I188" s="96"/>
      <c r="J188" s="96"/>
      <c r="K188" s="96"/>
      <c r="L188" s="96"/>
      <c r="M188" s="98"/>
      <c r="N188" s="98"/>
      <c r="O188" s="735"/>
      <c r="P188" s="98"/>
      <c r="Q188" s="98"/>
      <c r="R188" s="701"/>
    </row>
    <row r="189" spans="1:18" s="445" customFormat="1" x14ac:dyDescent="0.3">
      <c r="A189" s="901">
        <v>1</v>
      </c>
      <c r="B189" s="900" t="s">
        <v>8</v>
      </c>
      <c r="C189" s="701" t="s">
        <v>3178</v>
      </c>
      <c r="D189" s="701" t="s">
        <v>133</v>
      </c>
      <c r="E189" s="104">
        <v>975</v>
      </c>
      <c r="F189" s="495">
        <v>3000</v>
      </c>
      <c r="G189" s="489">
        <v>4500</v>
      </c>
      <c r="H189" s="195">
        <v>1.8</v>
      </c>
      <c r="I189" s="98">
        <v>1755</v>
      </c>
      <c r="J189" s="495">
        <v>3000</v>
      </c>
      <c r="K189" s="495"/>
      <c r="L189" s="482">
        <v>2600</v>
      </c>
      <c r="M189" s="98">
        <f t="shared" si="11"/>
        <v>48.148148148148145</v>
      </c>
      <c r="N189" s="98">
        <f t="shared" si="12"/>
        <v>-13.333333333333334</v>
      </c>
      <c r="O189" s="735">
        <f t="shared" si="10"/>
        <v>1170</v>
      </c>
      <c r="P189" s="98">
        <f t="shared" si="13"/>
        <v>20</v>
      </c>
      <c r="Q189" s="98"/>
      <c r="R189" s="701"/>
    </row>
    <row r="190" spans="1:18" s="445" customFormat="1" x14ac:dyDescent="0.25">
      <c r="A190" s="901"/>
      <c r="B190" s="900"/>
      <c r="C190" s="701" t="s">
        <v>133</v>
      </c>
      <c r="D190" s="701" t="s">
        <v>65</v>
      </c>
      <c r="E190" s="98">
        <v>1600</v>
      </c>
      <c r="F190" s="495">
        <v>3500</v>
      </c>
      <c r="G190" s="493">
        <v>5000</v>
      </c>
      <c r="H190" s="195">
        <v>2.2000000000000002</v>
      </c>
      <c r="I190" s="98">
        <v>3520.0000000000005</v>
      </c>
      <c r="J190" s="495">
        <v>3500</v>
      </c>
      <c r="K190" s="495"/>
      <c r="L190" s="482">
        <v>3000</v>
      </c>
      <c r="M190" s="98">
        <f t="shared" si="11"/>
        <v>-14.772727272727284</v>
      </c>
      <c r="N190" s="98">
        <f t="shared" si="12"/>
        <v>-14.285714285714285</v>
      </c>
      <c r="O190" s="735">
        <f t="shared" si="10"/>
        <v>1920</v>
      </c>
      <c r="P190" s="98">
        <f t="shared" si="13"/>
        <v>20</v>
      </c>
      <c r="Q190" s="98"/>
      <c r="R190" s="701"/>
    </row>
    <row r="191" spans="1:18" s="445" customFormat="1" x14ac:dyDescent="0.25">
      <c r="A191" s="901"/>
      <c r="B191" s="900"/>
      <c r="C191" s="701" t="s">
        <v>65</v>
      </c>
      <c r="D191" s="701" t="s">
        <v>310</v>
      </c>
      <c r="E191" s="98">
        <v>1900</v>
      </c>
      <c r="F191" s="495">
        <v>3060</v>
      </c>
      <c r="G191" s="493">
        <v>4600</v>
      </c>
      <c r="H191" s="195">
        <v>1.9</v>
      </c>
      <c r="I191" s="98">
        <v>3610</v>
      </c>
      <c r="J191" s="495">
        <v>3060</v>
      </c>
      <c r="K191" s="495"/>
      <c r="L191" s="482">
        <v>3200</v>
      </c>
      <c r="M191" s="98">
        <f t="shared" si="11"/>
        <v>-11.357340720221606</v>
      </c>
      <c r="N191" s="98">
        <f t="shared" si="12"/>
        <v>4.5751633986928102</v>
      </c>
      <c r="O191" s="735">
        <f t="shared" ref="O191:O253" si="15">E191*1.2</f>
        <v>2280</v>
      </c>
      <c r="P191" s="98">
        <f t="shared" si="13"/>
        <v>20</v>
      </c>
      <c r="Q191" s="98"/>
      <c r="R191" s="701"/>
    </row>
    <row r="192" spans="1:18" s="445" customFormat="1" x14ac:dyDescent="0.25">
      <c r="A192" s="901">
        <v>2</v>
      </c>
      <c r="B192" s="900" t="s">
        <v>65</v>
      </c>
      <c r="C192" s="701" t="s">
        <v>8</v>
      </c>
      <c r="D192" s="701" t="s">
        <v>134</v>
      </c>
      <c r="E192" s="98">
        <v>1950</v>
      </c>
      <c r="F192" s="495">
        <v>10000</v>
      </c>
      <c r="G192" s="251">
        <v>10000</v>
      </c>
      <c r="H192" s="195">
        <v>1.8</v>
      </c>
      <c r="I192" s="98">
        <v>3960</v>
      </c>
      <c r="J192" s="495">
        <v>10000</v>
      </c>
      <c r="K192" s="495"/>
      <c r="L192" s="482">
        <v>7000</v>
      </c>
      <c r="M192" s="98">
        <f t="shared" si="11"/>
        <v>76.767676767676761</v>
      </c>
      <c r="N192" s="98">
        <f t="shared" si="12"/>
        <v>-30</v>
      </c>
      <c r="O192" s="735">
        <f>E192*1.3</f>
        <v>2535</v>
      </c>
      <c r="P192" s="98">
        <f t="shared" si="13"/>
        <v>30</v>
      </c>
      <c r="Q192" s="98"/>
      <c r="R192" s="701"/>
    </row>
    <row r="193" spans="1:18" s="445" customFormat="1" x14ac:dyDescent="0.25">
      <c r="A193" s="901"/>
      <c r="B193" s="900"/>
      <c r="C193" s="701" t="s">
        <v>134</v>
      </c>
      <c r="D193" s="701" t="s">
        <v>18</v>
      </c>
      <c r="E193" s="98">
        <v>2340</v>
      </c>
      <c r="F193" s="495">
        <v>12500</v>
      </c>
      <c r="G193" s="251">
        <v>12500</v>
      </c>
      <c r="H193" s="195">
        <v>1.9</v>
      </c>
      <c r="I193" s="98">
        <v>5700</v>
      </c>
      <c r="J193" s="495">
        <v>12500</v>
      </c>
      <c r="K193" s="495"/>
      <c r="L193" s="482">
        <v>9000</v>
      </c>
      <c r="M193" s="98">
        <f t="shared" si="11"/>
        <v>57.894736842105267</v>
      </c>
      <c r="N193" s="98">
        <f t="shared" si="12"/>
        <v>-28.000000000000004</v>
      </c>
      <c r="O193" s="735">
        <f>E193*1.7</f>
        <v>3978</v>
      </c>
      <c r="P193" s="98">
        <f t="shared" si="13"/>
        <v>70</v>
      </c>
      <c r="Q193" s="98"/>
      <c r="R193" s="701"/>
    </row>
    <row r="194" spans="1:18" s="445" customFormat="1" ht="37.5" x14ac:dyDescent="0.25">
      <c r="A194" s="901">
        <v>3</v>
      </c>
      <c r="B194" s="900" t="s">
        <v>18</v>
      </c>
      <c r="C194" s="701" t="s">
        <v>135</v>
      </c>
      <c r="D194" s="701" t="s">
        <v>395</v>
      </c>
      <c r="E194" s="98">
        <v>2500</v>
      </c>
      <c r="F194" s="495">
        <v>12500</v>
      </c>
      <c r="G194" s="493">
        <v>12500</v>
      </c>
      <c r="H194" s="195">
        <v>1.4</v>
      </c>
      <c r="I194" s="98">
        <v>3500</v>
      </c>
      <c r="J194" s="495">
        <v>12500</v>
      </c>
      <c r="K194" s="495"/>
      <c r="L194" s="482">
        <v>10500</v>
      </c>
      <c r="M194" s="98">
        <f t="shared" si="11"/>
        <v>200</v>
      </c>
      <c r="N194" s="98">
        <f t="shared" si="12"/>
        <v>-16</v>
      </c>
      <c r="O194" s="735">
        <f>E194*1.3</f>
        <v>3250</v>
      </c>
      <c r="P194" s="98">
        <f t="shared" si="13"/>
        <v>30</v>
      </c>
      <c r="Q194" s="98"/>
      <c r="R194" s="701"/>
    </row>
    <row r="195" spans="1:18" s="445" customFormat="1" ht="37.5" x14ac:dyDescent="0.25">
      <c r="A195" s="901"/>
      <c r="B195" s="900"/>
      <c r="C195" s="701" t="s">
        <v>396</v>
      </c>
      <c r="D195" s="701" t="s">
        <v>13</v>
      </c>
      <c r="E195" s="98">
        <v>4500</v>
      </c>
      <c r="F195" s="495">
        <v>20000</v>
      </c>
      <c r="G195" s="493">
        <v>25000</v>
      </c>
      <c r="H195" s="195">
        <v>1.6</v>
      </c>
      <c r="I195" s="98">
        <v>7200</v>
      </c>
      <c r="J195" s="495">
        <v>20000</v>
      </c>
      <c r="K195" s="495"/>
      <c r="L195" s="482">
        <v>12500</v>
      </c>
      <c r="M195" s="98">
        <f t="shared" si="11"/>
        <v>73.611111111111114</v>
      </c>
      <c r="N195" s="98">
        <f t="shared" si="12"/>
        <v>-37.5</v>
      </c>
      <c r="O195" s="735">
        <f>E195*1.5</f>
        <v>6750</v>
      </c>
      <c r="P195" s="98">
        <f t="shared" si="13"/>
        <v>50</v>
      </c>
      <c r="Q195" s="98"/>
      <c r="R195" s="701"/>
    </row>
    <row r="196" spans="1:18" s="445" customFormat="1" ht="21.75" customHeight="1" x14ac:dyDescent="0.25">
      <c r="A196" s="901">
        <v>4</v>
      </c>
      <c r="B196" s="900" t="s">
        <v>136</v>
      </c>
      <c r="C196" s="701" t="s">
        <v>137</v>
      </c>
      <c r="D196" s="701" t="s">
        <v>443</v>
      </c>
      <c r="E196" s="98">
        <v>1600</v>
      </c>
      <c r="F196" s="495">
        <v>12000</v>
      </c>
      <c r="G196" s="493">
        <v>16000</v>
      </c>
      <c r="H196" s="195">
        <v>1.5</v>
      </c>
      <c r="I196" s="98">
        <v>2400</v>
      </c>
      <c r="J196" s="495">
        <v>12000</v>
      </c>
      <c r="K196" s="495"/>
      <c r="L196" s="482">
        <v>7000</v>
      </c>
      <c r="M196" s="98">
        <f t="shared" si="11"/>
        <v>191.66666666666669</v>
      </c>
      <c r="N196" s="98">
        <f t="shared" si="12"/>
        <v>-41.666666666666671</v>
      </c>
      <c r="O196" s="735">
        <f t="shared" si="15"/>
        <v>1920</v>
      </c>
      <c r="P196" s="98">
        <f t="shared" si="13"/>
        <v>20</v>
      </c>
      <c r="Q196" s="98"/>
      <c r="R196" s="701"/>
    </row>
    <row r="197" spans="1:18" s="445" customFormat="1" ht="25.5" customHeight="1" x14ac:dyDescent="0.25">
      <c r="A197" s="901"/>
      <c r="B197" s="900"/>
      <c r="C197" s="701" t="s">
        <v>138</v>
      </c>
      <c r="D197" s="701" t="s">
        <v>443</v>
      </c>
      <c r="E197" s="98">
        <v>1500</v>
      </c>
      <c r="F197" s="495">
        <v>10000</v>
      </c>
      <c r="G197" s="493">
        <v>16000</v>
      </c>
      <c r="H197" s="195">
        <v>2.4</v>
      </c>
      <c r="I197" s="98">
        <v>3600</v>
      </c>
      <c r="J197" s="495">
        <v>10000</v>
      </c>
      <c r="K197" s="495"/>
      <c r="L197" s="482">
        <v>6000</v>
      </c>
      <c r="M197" s="98">
        <f t="shared" si="11"/>
        <v>66.666666666666657</v>
      </c>
      <c r="N197" s="98">
        <f t="shared" si="12"/>
        <v>-40</v>
      </c>
      <c r="O197" s="735">
        <f t="shared" si="15"/>
        <v>1800</v>
      </c>
      <c r="P197" s="98">
        <f t="shared" si="13"/>
        <v>20</v>
      </c>
      <c r="Q197" s="98"/>
      <c r="R197" s="701"/>
    </row>
    <row r="198" spans="1:18" s="445" customFormat="1" ht="47.25" customHeight="1" x14ac:dyDescent="0.25">
      <c r="A198" s="901">
        <v>5</v>
      </c>
      <c r="B198" s="900" t="s">
        <v>138</v>
      </c>
      <c r="C198" s="701" t="s">
        <v>422</v>
      </c>
      <c r="D198" s="701" t="s">
        <v>139</v>
      </c>
      <c r="E198" s="98"/>
      <c r="F198" s="495"/>
      <c r="G198" s="493"/>
      <c r="H198" s="195"/>
      <c r="I198" s="98"/>
      <c r="J198" s="495"/>
      <c r="K198" s="495"/>
      <c r="L198" s="482"/>
      <c r="M198" s="98"/>
      <c r="N198" s="98"/>
      <c r="O198" s="735"/>
      <c r="P198" s="98"/>
      <c r="Q198" s="98"/>
      <c r="R198" s="701"/>
    </row>
    <row r="199" spans="1:18" s="445" customFormat="1" x14ac:dyDescent="0.25">
      <c r="A199" s="901"/>
      <c r="B199" s="900"/>
      <c r="C199" s="701"/>
      <c r="D199" s="701" t="s">
        <v>39</v>
      </c>
      <c r="E199" s="98">
        <v>2100</v>
      </c>
      <c r="F199" s="495">
        <v>8000</v>
      </c>
      <c r="G199" s="493">
        <v>19000</v>
      </c>
      <c r="H199" s="195">
        <v>1.8</v>
      </c>
      <c r="I199" s="98">
        <v>3780</v>
      </c>
      <c r="J199" s="495">
        <v>8000</v>
      </c>
      <c r="K199" s="495"/>
      <c r="L199" s="482">
        <v>7000</v>
      </c>
      <c r="M199" s="98">
        <f t="shared" si="11"/>
        <v>85.18518518518519</v>
      </c>
      <c r="N199" s="98"/>
      <c r="O199" s="735">
        <f>E199*1.3</f>
        <v>2730</v>
      </c>
      <c r="P199" s="98">
        <f t="shared" si="13"/>
        <v>30</v>
      </c>
      <c r="Q199" s="98"/>
      <c r="R199" s="701"/>
    </row>
    <row r="200" spans="1:18" s="445" customFormat="1" x14ac:dyDescent="0.25">
      <c r="A200" s="901"/>
      <c r="B200" s="900"/>
      <c r="C200" s="701"/>
      <c r="D200" s="701" t="s">
        <v>40</v>
      </c>
      <c r="E200" s="98"/>
      <c r="F200" s="495">
        <v>8000</v>
      </c>
      <c r="G200" s="493">
        <v>19000</v>
      </c>
      <c r="H200" s="195">
        <v>1.8</v>
      </c>
      <c r="I200" s="98">
        <v>3780</v>
      </c>
      <c r="J200" s="495">
        <v>8000</v>
      </c>
      <c r="K200" s="495"/>
      <c r="L200" s="482">
        <v>6800</v>
      </c>
      <c r="M200" s="98">
        <f t="shared" si="11"/>
        <v>79.894179894179899</v>
      </c>
      <c r="N200" s="98"/>
      <c r="O200" s="735">
        <f>O199-500</f>
        <v>2230</v>
      </c>
      <c r="P200" s="98"/>
      <c r="Q200" s="98"/>
      <c r="R200" s="701"/>
    </row>
    <row r="201" spans="1:18" s="445" customFormat="1" ht="27" customHeight="1" x14ac:dyDescent="0.25">
      <c r="A201" s="883">
        <v>6</v>
      </c>
      <c r="B201" s="880" t="s">
        <v>140</v>
      </c>
      <c r="C201" s="701" t="s">
        <v>141</v>
      </c>
      <c r="D201" s="701" t="s">
        <v>18</v>
      </c>
      <c r="E201" s="98"/>
      <c r="F201" s="495"/>
      <c r="G201" s="251"/>
      <c r="H201" s="195"/>
      <c r="I201" s="98"/>
      <c r="J201" s="495"/>
      <c r="K201" s="495"/>
      <c r="L201" s="495"/>
      <c r="M201" s="98"/>
      <c r="N201" s="98"/>
      <c r="O201" s="735"/>
      <c r="P201" s="98"/>
      <c r="Q201" s="98"/>
      <c r="R201" s="701"/>
    </row>
    <row r="202" spans="1:18" s="445" customFormat="1" x14ac:dyDescent="0.25">
      <c r="A202" s="884"/>
      <c r="B202" s="881"/>
      <c r="C202" s="701"/>
      <c r="D202" s="701" t="s">
        <v>39</v>
      </c>
      <c r="E202" s="98">
        <v>2500</v>
      </c>
      <c r="F202" s="495">
        <v>16000</v>
      </c>
      <c r="G202" s="251">
        <v>21500</v>
      </c>
      <c r="H202" s="195">
        <v>1.4</v>
      </c>
      <c r="I202" s="98">
        <v>4200</v>
      </c>
      <c r="J202" s="495">
        <v>16000</v>
      </c>
      <c r="K202" s="495"/>
      <c r="L202" s="482">
        <v>15000</v>
      </c>
      <c r="M202" s="98">
        <f t="shared" si="11"/>
        <v>257.14285714285717</v>
      </c>
      <c r="N202" s="98"/>
      <c r="O202" s="735">
        <f>E202*1.5</f>
        <v>3750</v>
      </c>
      <c r="P202" s="98">
        <f t="shared" si="13"/>
        <v>50</v>
      </c>
      <c r="Q202" s="98"/>
      <c r="R202" s="701"/>
    </row>
    <row r="203" spans="1:18" s="445" customFormat="1" ht="18" customHeight="1" x14ac:dyDescent="0.25">
      <c r="A203" s="885"/>
      <c r="B203" s="882"/>
      <c r="C203" s="701"/>
      <c r="D203" s="701" t="s">
        <v>40</v>
      </c>
      <c r="E203" s="98"/>
      <c r="F203" s="495">
        <v>16000</v>
      </c>
      <c r="G203" s="251">
        <v>21500</v>
      </c>
      <c r="H203" s="195">
        <v>1.4</v>
      </c>
      <c r="I203" s="98">
        <v>4200</v>
      </c>
      <c r="J203" s="495">
        <v>16000</v>
      </c>
      <c r="K203" s="495"/>
      <c r="L203" s="482">
        <v>14800</v>
      </c>
      <c r="M203" s="98">
        <f t="shared" si="11"/>
        <v>252.38095238095238</v>
      </c>
      <c r="N203" s="98"/>
      <c r="O203" s="735">
        <f>O202-500</f>
        <v>3250</v>
      </c>
      <c r="P203" s="98"/>
      <c r="Q203" s="98"/>
      <c r="R203" s="701"/>
    </row>
    <row r="204" spans="1:18" s="445" customFormat="1" ht="56.25" x14ac:dyDescent="0.25">
      <c r="A204" s="707">
        <v>7</v>
      </c>
      <c r="B204" s="701" t="s">
        <v>142</v>
      </c>
      <c r="C204" s="701" t="s">
        <v>143</v>
      </c>
      <c r="D204" s="701" t="s">
        <v>144</v>
      </c>
      <c r="E204" s="98">
        <v>4500</v>
      </c>
      <c r="F204" s="495">
        <v>23000</v>
      </c>
      <c r="G204" s="493">
        <v>30000</v>
      </c>
      <c r="H204" s="195">
        <v>2.8</v>
      </c>
      <c r="I204" s="98">
        <v>12600</v>
      </c>
      <c r="J204" s="495">
        <v>23000</v>
      </c>
      <c r="K204" s="495"/>
      <c r="L204" s="482">
        <v>15000</v>
      </c>
      <c r="M204" s="98">
        <f t="shared" si="11"/>
        <v>19.047619047619047</v>
      </c>
      <c r="N204" s="98">
        <f t="shared" si="12"/>
        <v>-34.782608695652172</v>
      </c>
      <c r="O204" s="735">
        <f>E204*1.85</f>
        <v>8325</v>
      </c>
      <c r="P204" s="98">
        <f t="shared" ref="P204:P267" si="16">(O204-E204)/E204*100</f>
        <v>85</v>
      </c>
      <c r="Q204" s="98"/>
      <c r="R204" s="701"/>
    </row>
    <row r="205" spans="1:18" s="445" customFormat="1" ht="42.75" customHeight="1" x14ac:dyDescent="0.25">
      <c r="A205" s="901">
        <v>8</v>
      </c>
      <c r="B205" s="900" t="s">
        <v>145</v>
      </c>
      <c r="C205" s="701" t="s">
        <v>146</v>
      </c>
      <c r="D205" s="701" t="s">
        <v>147</v>
      </c>
      <c r="E205" s="98">
        <v>3250</v>
      </c>
      <c r="F205" s="495">
        <v>17000</v>
      </c>
      <c r="G205" s="493">
        <v>60000</v>
      </c>
      <c r="H205" s="195">
        <v>1.5</v>
      </c>
      <c r="I205" s="98">
        <v>4875</v>
      </c>
      <c r="J205" s="495">
        <v>17000</v>
      </c>
      <c r="K205" s="495"/>
      <c r="L205" s="482">
        <v>15000</v>
      </c>
      <c r="M205" s="98">
        <f>(L205-I205)/I205*100</f>
        <v>207.69230769230771</v>
      </c>
      <c r="N205" s="98">
        <f>(L205-J205)/J205*100</f>
        <v>-11.76470588235294</v>
      </c>
      <c r="O205" s="735">
        <f>E205*1.8</f>
        <v>5850</v>
      </c>
      <c r="P205" s="98">
        <f t="shared" si="16"/>
        <v>80</v>
      </c>
      <c r="Q205" s="98"/>
      <c r="R205" s="701"/>
    </row>
    <row r="206" spans="1:18" s="445" customFormat="1" ht="47.25" customHeight="1" x14ac:dyDescent="0.25">
      <c r="A206" s="901"/>
      <c r="B206" s="900"/>
      <c r="C206" s="701" t="s">
        <v>147</v>
      </c>
      <c r="D206" s="701" t="s">
        <v>3191</v>
      </c>
      <c r="E206" s="98">
        <v>10000</v>
      </c>
      <c r="F206" s="495">
        <v>41000</v>
      </c>
      <c r="G206" s="493">
        <v>75000</v>
      </c>
      <c r="H206" s="195">
        <v>4.0999999999999996</v>
      </c>
      <c r="I206" s="98">
        <v>41000</v>
      </c>
      <c r="J206" s="495">
        <v>41000</v>
      </c>
      <c r="K206" s="495"/>
      <c r="L206" s="495">
        <v>26000</v>
      </c>
      <c r="M206" s="98">
        <f t="shared" ref="M206:M210" si="17">(L206-I206)/I206*100</f>
        <v>-36.585365853658537</v>
      </c>
      <c r="N206" s="98">
        <f t="shared" ref="N206:N210" si="18">(L206-J206)/J206*100</f>
        <v>-36.585365853658537</v>
      </c>
      <c r="O206" s="735">
        <f>E206*2</f>
        <v>20000</v>
      </c>
      <c r="P206" s="98">
        <f t="shared" si="16"/>
        <v>100</v>
      </c>
      <c r="Q206" s="98"/>
      <c r="R206" s="701"/>
    </row>
    <row r="207" spans="1:18" s="445" customFormat="1" ht="44.25" customHeight="1" x14ac:dyDescent="0.25">
      <c r="A207" s="901"/>
      <c r="B207" s="900"/>
      <c r="C207" s="701" t="s">
        <v>3191</v>
      </c>
      <c r="D207" s="701" t="s">
        <v>149</v>
      </c>
      <c r="E207" s="98">
        <v>1500</v>
      </c>
      <c r="F207" s="495">
        <v>5000</v>
      </c>
      <c r="G207" s="493">
        <v>10000</v>
      </c>
      <c r="H207" s="195">
        <v>3.1</v>
      </c>
      <c r="I207" s="98">
        <v>4650</v>
      </c>
      <c r="J207" s="495">
        <v>5000</v>
      </c>
      <c r="K207" s="495"/>
      <c r="L207" s="482">
        <v>5000</v>
      </c>
      <c r="M207" s="98">
        <f t="shared" si="17"/>
        <v>7.5268817204301079</v>
      </c>
      <c r="N207" s="98">
        <f t="shared" si="18"/>
        <v>0</v>
      </c>
      <c r="O207" s="735">
        <f>E207*1.3</f>
        <v>1950</v>
      </c>
      <c r="P207" s="98">
        <f t="shared" si="16"/>
        <v>30</v>
      </c>
      <c r="Q207" s="98"/>
      <c r="R207" s="701"/>
    </row>
    <row r="208" spans="1:18" s="445" customFormat="1" ht="50.25" customHeight="1" x14ac:dyDescent="0.25">
      <c r="A208" s="707">
        <v>9</v>
      </c>
      <c r="B208" s="701" t="s">
        <v>150</v>
      </c>
      <c r="C208" s="701" t="s">
        <v>405</v>
      </c>
      <c r="D208" s="701" t="s">
        <v>144</v>
      </c>
      <c r="E208" s="98">
        <v>1500</v>
      </c>
      <c r="F208" s="495">
        <v>8000</v>
      </c>
      <c r="G208" s="493">
        <v>8000</v>
      </c>
      <c r="H208" s="195">
        <v>2.2999999999999998</v>
      </c>
      <c r="I208" s="98">
        <v>3449.9999999999995</v>
      </c>
      <c r="J208" s="495">
        <v>8000</v>
      </c>
      <c r="K208" s="495"/>
      <c r="L208" s="482">
        <v>10000</v>
      </c>
      <c r="M208" s="98">
        <f t="shared" si="17"/>
        <v>189.85507246376812</v>
      </c>
      <c r="N208" s="98">
        <f t="shared" si="18"/>
        <v>25</v>
      </c>
      <c r="O208" s="735">
        <f>E208*1.3</f>
        <v>1950</v>
      </c>
      <c r="P208" s="98">
        <f t="shared" si="16"/>
        <v>30</v>
      </c>
      <c r="Q208" s="98"/>
      <c r="R208" s="701"/>
    </row>
    <row r="209" spans="1:18" s="445" customFormat="1" x14ac:dyDescent="0.25">
      <c r="A209" s="707">
        <v>10</v>
      </c>
      <c r="B209" s="701" t="s">
        <v>137</v>
      </c>
      <c r="C209" s="701" t="s">
        <v>141</v>
      </c>
      <c r="D209" s="701" t="s">
        <v>151</v>
      </c>
      <c r="E209" s="98">
        <v>1500</v>
      </c>
      <c r="F209" s="495">
        <v>6700</v>
      </c>
      <c r="G209" s="493">
        <v>20000</v>
      </c>
      <c r="H209" s="195">
        <v>2</v>
      </c>
      <c r="I209" s="98">
        <v>3000</v>
      </c>
      <c r="J209" s="495">
        <v>6700</v>
      </c>
      <c r="K209" s="495"/>
      <c r="L209" s="482">
        <v>7000</v>
      </c>
      <c r="M209" s="98">
        <f t="shared" si="17"/>
        <v>133.33333333333331</v>
      </c>
      <c r="N209" s="98">
        <f t="shared" si="18"/>
        <v>4.4776119402985071</v>
      </c>
      <c r="O209" s="735">
        <f t="shared" si="15"/>
        <v>1800</v>
      </c>
      <c r="P209" s="98">
        <f t="shared" si="16"/>
        <v>20</v>
      </c>
      <c r="Q209" s="98"/>
      <c r="R209" s="701"/>
    </row>
    <row r="210" spans="1:18" s="445" customFormat="1" ht="42.75" customHeight="1" x14ac:dyDescent="0.25">
      <c r="A210" s="707">
        <v>11</v>
      </c>
      <c r="B210" s="701" t="s">
        <v>152</v>
      </c>
      <c r="C210" s="701" t="s">
        <v>145</v>
      </c>
      <c r="D210" s="701" t="s">
        <v>139</v>
      </c>
      <c r="E210" s="98">
        <v>10000</v>
      </c>
      <c r="F210" s="495">
        <v>53000</v>
      </c>
      <c r="G210" s="493">
        <v>80000</v>
      </c>
      <c r="H210" s="195">
        <v>5.3</v>
      </c>
      <c r="I210" s="98">
        <v>53000</v>
      </c>
      <c r="J210" s="495">
        <v>53000</v>
      </c>
      <c r="K210" s="495"/>
      <c r="L210" s="495">
        <v>26000</v>
      </c>
      <c r="M210" s="98">
        <f t="shared" si="17"/>
        <v>-50.943396226415096</v>
      </c>
      <c r="N210" s="98">
        <f t="shared" si="18"/>
        <v>-50.943396226415096</v>
      </c>
      <c r="O210" s="735">
        <f>E210*2</f>
        <v>20000</v>
      </c>
      <c r="P210" s="98">
        <f t="shared" si="16"/>
        <v>100</v>
      </c>
      <c r="Q210" s="98"/>
      <c r="R210" s="701"/>
    </row>
    <row r="211" spans="1:18" s="445" customFormat="1" x14ac:dyDescent="0.25">
      <c r="A211" s="707">
        <v>12</v>
      </c>
      <c r="B211" s="701" t="s">
        <v>151</v>
      </c>
      <c r="C211" s="701" t="s">
        <v>139</v>
      </c>
      <c r="D211" s="701" t="s">
        <v>136</v>
      </c>
      <c r="E211" s="104">
        <v>720</v>
      </c>
      <c r="F211" s="495">
        <v>5000</v>
      </c>
      <c r="G211" s="493">
        <v>5700</v>
      </c>
      <c r="H211" s="195">
        <v>2.2999999999999998</v>
      </c>
      <c r="I211" s="98">
        <v>1655.9999999999998</v>
      </c>
      <c r="J211" s="495">
        <v>5000</v>
      </c>
      <c r="K211" s="495"/>
      <c r="L211" s="482">
        <v>7000</v>
      </c>
      <c r="M211" s="98">
        <f>(L211-I211)/I211*100</f>
        <v>322.70531400966189</v>
      </c>
      <c r="N211" s="98">
        <f>(L211-J211)/J211*100</f>
        <v>40</v>
      </c>
      <c r="O211" s="735">
        <f>E211*1.3</f>
        <v>936</v>
      </c>
      <c r="P211" s="98">
        <f t="shared" si="16"/>
        <v>30</v>
      </c>
      <c r="Q211" s="98"/>
      <c r="R211" s="701"/>
    </row>
    <row r="212" spans="1:18" s="445" customFormat="1" x14ac:dyDescent="0.25">
      <c r="A212" s="901">
        <v>13</v>
      </c>
      <c r="B212" s="900" t="s">
        <v>141</v>
      </c>
      <c r="C212" s="701" t="s">
        <v>139</v>
      </c>
      <c r="D212" s="701" t="s">
        <v>153</v>
      </c>
      <c r="E212" s="98">
        <v>3250</v>
      </c>
      <c r="F212" s="495">
        <v>31500</v>
      </c>
      <c r="G212" s="251">
        <v>35000</v>
      </c>
      <c r="H212" s="195">
        <v>9.6999999999999993</v>
      </c>
      <c r="I212" s="98">
        <v>33950</v>
      </c>
      <c r="J212" s="495">
        <v>31500</v>
      </c>
      <c r="K212" s="495"/>
      <c r="L212" s="482">
        <v>20000</v>
      </c>
      <c r="M212" s="98">
        <f>(L212-I212)/I212*100</f>
        <v>-41.089837997054488</v>
      </c>
      <c r="N212" s="98">
        <f>(L212-J212)/J212*100</f>
        <v>-36.507936507936506</v>
      </c>
      <c r="O212" s="735">
        <f>E212*1.85</f>
        <v>6012.5</v>
      </c>
      <c r="P212" s="98">
        <f t="shared" si="16"/>
        <v>85</v>
      </c>
      <c r="Q212" s="98"/>
      <c r="R212" s="701"/>
    </row>
    <row r="213" spans="1:18" s="445" customFormat="1" x14ac:dyDescent="0.25">
      <c r="A213" s="901"/>
      <c r="B213" s="900"/>
      <c r="C213" s="701" t="s">
        <v>153</v>
      </c>
      <c r="D213" s="701" t="s">
        <v>154</v>
      </c>
      <c r="E213" s="98">
        <v>3250</v>
      </c>
      <c r="F213" s="495">
        <v>31500</v>
      </c>
      <c r="G213" s="251">
        <v>34000</v>
      </c>
      <c r="H213" s="195">
        <v>9.6999999999999993</v>
      </c>
      <c r="I213" s="98">
        <v>33950</v>
      </c>
      <c r="J213" s="495">
        <v>31500</v>
      </c>
      <c r="K213" s="495"/>
      <c r="L213" s="482">
        <v>20000</v>
      </c>
      <c r="M213" s="98">
        <f>(L213-I213)/I213*100</f>
        <v>-41.089837997054488</v>
      </c>
      <c r="N213" s="98">
        <f>(L213-J213)/J213*100</f>
        <v>-36.507936507936506</v>
      </c>
      <c r="O213" s="735">
        <f>E213*1.8</f>
        <v>5850</v>
      </c>
      <c r="P213" s="98">
        <f t="shared" si="16"/>
        <v>80</v>
      </c>
      <c r="Q213" s="98"/>
      <c r="R213" s="701"/>
    </row>
    <row r="214" spans="1:18" s="445" customFormat="1" ht="42" customHeight="1" x14ac:dyDescent="0.25">
      <c r="A214" s="901">
        <v>14</v>
      </c>
      <c r="B214" s="900" t="s">
        <v>155</v>
      </c>
      <c r="C214" s="701" t="s">
        <v>156</v>
      </c>
      <c r="D214" s="701" t="s">
        <v>332</v>
      </c>
      <c r="E214" s="98"/>
      <c r="F214" s="495"/>
      <c r="G214" s="493"/>
      <c r="H214" s="195"/>
      <c r="I214" s="98"/>
      <c r="J214" s="495"/>
      <c r="K214" s="495"/>
      <c r="L214" s="482"/>
      <c r="M214" s="98"/>
      <c r="N214" s="98"/>
      <c r="O214" s="735"/>
      <c r="P214" s="98"/>
      <c r="Q214" s="98"/>
      <c r="R214" s="701"/>
    </row>
    <row r="215" spans="1:18" s="445" customFormat="1" ht="37.5" x14ac:dyDescent="0.25">
      <c r="A215" s="901"/>
      <c r="B215" s="900"/>
      <c r="C215" s="701"/>
      <c r="D215" s="701" t="s">
        <v>39</v>
      </c>
      <c r="E215" s="98">
        <v>1500</v>
      </c>
      <c r="F215" s="495">
        <v>16000</v>
      </c>
      <c r="G215" s="493">
        <v>28000</v>
      </c>
      <c r="H215" s="195">
        <v>6.5</v>
      </c>
      <c r="I215" s="98">
        <f t="shared" ref="I215:I216" si="19">E215*H215</f>
        <v>9750</v>
      </c>
      <c r="J215" s="495">
        <v>16000</v>
      </c>
      <c r="K215" s="495"/>
      <c r="L215" s="482">
        <v>10000</v>
      </c>
      <c r="M215" s="98">
        <f>(L215-I215)/I215*100</f>
        <v>2.5641025641025639</v>
      </c>
      <c r="N215" s="98">
        <f>(L215-J215)/J215*100</f>
        <v>-37.5</v>
      </c>
      <c r="O215" s="735">
        <f>E215*1.3</f>
        <v>1950</v>
      </c>
      <c r="P215" s="98">
        <f t="shared" si="16"/>
        <v>30</v>
      </c>
      <c r="Q215" s="98"/>
      <c r="R215" s="701" t="s">
        <v>879</v>
      </c>
    </row>
    <row r="216" spans="1:18" s="445" customFormat="1" ht="37.5" x14ac:dyDescent="0.25">
      <c r="A216" s="901"/>
      <c r="B216" s="900"/>
      <c r="C216" s="701"/>
      <c r="D216" s="701" t="s">
        <v>40</v>
      </c>
      <c r="E216" s="98"/>
      <c r="F216" s="495">
        <v>16000</v>
      </c>
      <c r="G216" s="493">
        <v>28000</v>
      </c>
      <c r="H216" s="195">
        <v>6.5</v>
      </c>
      <c r="I216" s="98">
        <f t="shared" si="19"/>
        <v>0</v>
      </c>
      <c r="J216" s="495">
        <v>16000</v>
      </c>
      <c r="K216" s="495"/>
      <c r="L216" s="482">
        <v>9800</v>
      </c>
      <c r="M216" s="98" t="e">
        <f>(L216-I216)/I216*100</f>
        <v>#DIV/0!</v>
      </c>
      <c r="N216" s="98">
        <f>(L216-J216)/J216*100</f>
        <v>-38.75</v>
      </c>
      <c r="O216" s="735">
        <v>1500</v>
      </c>
      <c r="P216" s="98"/>
      <c r="Q216" s="98"/>
      <c r="R216" s="701" t="s">
        <v>879</v>
      </c>
    </row>
    <row r="217" spans="1:18" s="445" customFormat="1" ht="40.5" customHeight="1" x14ac:dyDescent="0.25">
      <c r="A217" s="901"/>
      <c r="B217" s="900"/>
      <c r="C217" s="701" t="s">
        <v>332</v>
      </c>
      <c r="D217" s="701" t="s">
        <v>413</v>
      </c>
      <c r="E217" s="98"/>
      <c r="F217" s="495"/>
      <c r="G217" s="493"/>
      <c r="H217" s="195"/>
      <c r="I217" s="98"/>
      <c r="J217" s="495"/>
      <c r="K217" s="495"/>
      <c r="L217" s="495"/>
      <c r="M217" s="98"/>
      <c r="N217" s="98"/>
      <c r="O217" s="735"/>
      <c r="P217" s="98"/>
      <c r="Q217" s="98"/>
      <c r="R217" s="701"/>
    </row>
    <row r="218" spans="1:18" s="445" customFormat="1" x14ac:dyDescent="0.25">
      <c r="A218" s="901"/>
      <c r="B218" s="900"/>
      <c r="C218" s="701"/>
      <c r="D218" s="701" t="s">
        <v>39</v>
      </c>
      <c r="E218" s="98">
        <v>1500</v>
      </c>
      <c r="F218" s="495">
        <v>11000</v>
      </c>
      <c r="G218" s="493">
        <v>20000</v>
      </c>
      <c r="H218" s="195">
        <v>6.5</v>
      </c>
      <c r="I218" s="98">
        <f t="shared" ref="I218:I219" si="20">E218*H218</f>
        <v>9750</v>
      </c>
      <c r="J218" s="495">
        <v>11000</v>
      </c>
      <c r="K218" s="495"/>
      <c r="L218" s="482">
        <v>9000</v>
      </c>
      <c r="M218" s="98">
        <f>(L218-I218)/I218*100</f>
        <v>-7.6923076923076925</v>
      </c>
      <c r="N218" s="98">
        <f>(L218-J218)/J218*100</f>
        <v>-18.181818181818183</v>
      </c>
      <c r="O218" s="735">
        <f t="shared" si="15"/>
        <v>1800</v>
      </c>
      <c r="P218" s="98">
        <f t="shared" si="16"/>
        <v>20</v>
      </c>
      <c r="Q218" s="98"/>
      <c r="R218" s="701"/>
    </row>
    <row r="219" spans="1:18" s="445" customFormat="1" x14ac:dyDescent="0.25">
      <c r="A219" s="901"/>
      <c r="B219" s="900"/>
      <c r="C219" s="701"/>
      <c r="D219" s="701" t="s">
        <v>40</v>
      </c>
      <c r="E219" s="98"/>
      <c r="F219" s="495">
        <v>11000</v>
      </c>
      <c r="G219" s="493">
        <v>20000</v>
      </c>
      <c r="H219" s="195">
        <v>6.5</v>
      </c>
      <c r="I219" s="98">
        <f t="shared" si="20"/>
        <v>0</v>
      </c>
      <c r="J219" s="495">
        <v>11000</v>
      </c>
      <c r="K219" s="495"/>
      <c r="L219" s="482">
        <v>8800</v>
      </c>
      <c r="M219" s="98" t="e">
        <f>(L219-I219)/I219*100</f>
        <v>#DIV/0!</v>
      </c>
      <c r="N219" s="98">
        <f>(L219-J219)/J219*100</f>
        <v>-20</v>
      </c>
      <c r="O219" s="735">
        <v>1500</v>
      </c>
      <c r="P219" s="98"/>
      <c r="Q219" s="98"/>
      <c r="R219" s="701"/>
    </row>
    <row r="220" spans="1:18" s="445" customFormat="1" ht="44.25" customHeight="1" x14ac:dyDescent="0.25">
      <c r="A220" s="707">
        <v>15</v>
      </c>
      <c r="B220" s="701" t="s">
        <v>157</v>
      </c>
      <c r="C220" s="701" t="s">
        <v>145</v>
      </c>
      <c r="D220" s="701" t="s">
        <v>152</v>
      </c>
      <c r="E220" s="98">
        <v>7500</v>
      </c>
      <c r="F220" s="495">
        <v>45700</v>
      </c>
      <c r="G220" s="493">
        <v>60000</v>
      </c>
      <c r="H220" s="195">
        <v>6.1</v>
      </c>
      <c r="I220" s="98">
        <v>45750</v>
      </c>
      <c r="J220" s="495">
        <v>45700</v>
      </c>
      <c r="K220" s="495"/>
      <c r="L220" s="495">
        <v>26000</v>
      </c>
      <c r="M220" s="98">
        <f>(L220-I220)/I220*100</f>
        <v>-43.169398907103826</v>
      </c>
      <c r="N220" s="98">
        <f>(L220-J220)/J220*100</f>
        <v>-43.107221006564551</v>
      </c>
      <c r="O220" s="735">
        <f>E220*2</f>
        <v>15000</v>
      </c>
      <c r="P220" s="98">
        <f t="shared" si="16"/>
        <v>100</v>
      </c>
      <c r="Q220" s="98"/>
      <c r="R220" s="701"/>
    </row>
    <row r="221" spans="1:18" s="445" customFormat="1" ht="48" customHeight="1" x14ac:dyDescent="0.25">
      <c r="A221" s="901">
        <v>16</v>
      </c>
      <c r="B221" s="900" t="s">
        <v>158</v>
      </c>
      <c r="C221" s="701" t="s">
        <v>139</v>
      </c>
      <c r="D221" s="701" t="s">
        <v>414</v>
      </c>
      <c r="E221" s="98"/>
      <c r="F221" s="495"/>
      <c r="G221" s="493"/>
      <c r="H221" s="195"/>
      <c r="I221" s="98"/>
      <c r="J221" s="495"/>
      <c r="K221" s="495"/>
      <c r="L221" s="482"/>
      <c r="M221" s="98"/>
      <c r="N221" s="98"/>
      <c r="O221" s="735"/>
      <c r="P221" s="98"/>
      <c r="Q221" s="98"/>
      <c r="R221" s="701"/>
    </row>
    <row r="222" spans="1:18" s="445" customFormat="1" x14ac:dyDescent="0.25">
      <c r="A222" s="901"/>
      <c r="B222" s="900"/>
      <c r="C222" s="701"/>
      <c r="D222" s="701" t="s">
        <v>39</v>
      </c>
      <c r="E222" s="98">
        <v>1200</v>
      </c>
      <c r="F222" s="495">
        <v>10000</v>
      </c>
      <c r="G222" s="493">
        <v>13000</v>
      </c>
      <c r="H222" s="195">
        <v>4.9000000000000004</v>
      </c>
      <c r="I222" s="98">
        <v>5880</v>
      </c>
      <c r="J222" s="495">
        <v>10000</v>
      </c>
      <c r="K222" s="495"/>
      <c r="L222" s="482">
        <v>7000</v>
      </c>
      <c r="M222" s="98">
        <f>(L222-I222)/I222*100</f>
        <v>19.047619047619047</v>
      </c>
      <c r="N222" s="98"/>
      <c r="O222" s="735">
        <f t="shared" si="15"/>
        <v>1440</v>
      </c>
      <c r="P222" s="98">
        <f t="shared" si="16"/>
        <v>20</v>
      </c>
      <c r="Q222" s="98"/>
      <c r="R222" s="701"/>
    </row>
    <row r="223" spans="1:18" s="445" customFormat="1" x14ac:dyDescent="0.25">
      <c r="A223" s="901"/>
      <c r="B223" s="900"/>
      <c r="C223" s="701"/>
      <c r="D223" s="701" t="s">
        <v>40</v>
      </c>
      <c r="E223" s="98"/>
      <c r="F223" s="495">
        <v>10000</v>
      </c>
      <c r="G223" s="493">
        <v>13000</v>
      </c>
      <c r="H223" s="195">
        <v>4.9000000000000004</v>
      </c>
      <c r="I223" s="98">
        <v>5880</v>
      </c>
      <c r="J223" s="495">
        <v>10000</v>
      </c>
      <c r="K223" s="495"/>
      <c r="L223" s="482">
        <v>6900</v>
      </c>
      <c r="M223" s="98">
        <f>(L223-I223)/I223*100</f>
        <v>17.346938775510203</v>
      </c>
      <c r="N223" s="98"/>
      <c r="O223" s="735">
        <v>1200</v>
      </c>
      <c r="P223" s="98"/>
      <c r="Q223" s="98"/>
      <c r="R223" s="701"/>
    </row>
    <row r="224" spans="1:18" s="445" customFormat="1" ht="44.25" customHeight="1" x14ac:dyDescent="0.25">
      <c r="A224" s="901">
        <v>17</v>
      </c>
      <c r="B224" s="900" t="s">
        <v>159</v>
      </c>
      <c r="C224" s="701" t="s">
        <v>456</v>
      </c>
      <c r="D224" s="701" t="s">
        <v>160</v>
      </c>
      <c r="E224" s="98">
        <v>1500</v>
      </c>
      <c r="F224" s="495">
        <v>8000</v>
      </c>
      <c r="G224" s="493">
        <v>8700</v>
      </c>
      <c r="H224" s="195">
        <v>1.6</v>
      </c>
      <c r="I224" s="98">
        <v>2400</v>
      </c>
      <c r="J224" s="495">
        <v>8000</v>
      </c>
      <c r="K224" s="495"/>
      <c r="L224" s="482">
        <v>4000</v>
      </c>
      <c r="M224" s="98">
        <f>(L224-I224)/I224*100</f>
        <v>66.666666666666657</v>
      </c>
      <c r="N224" s="98">
        <f>(L224-J224)/J224*100</f>
        <v>-50</v>
      </c>
      <c r="O224" s="735">
        <f t="shared" si="15"/>
        <v>1800</v>
      </c>
      <c r="P224" s="98">
        <f t="shared" si="16"/>
        <v>20</v>
      </c>
      <c r="Q224" s="98"/>
      <c r="R224" s="701"/>
    </row>
    <row r="225" spans="1:18" s="445" customFormat="1" ht="28.5" customHeight="1" x14ac:dyDescent="0.25">
      <c r="A225" s="901"/>
      <c r="B225" s="900"/>
      <c r="C225" s="701" t="s">
        <v>160</v>
      </c>
      <c r="D225" s="701" t="s">
        <v>22</v>
      </c>
      <c r="E225" s="98"/>
      <c r="F225" s="495"/>
      <c r="G225" s="493"/>
      <c r="H225" s="195"/>
      <c r="I225" s="98"/>
      <c r="J225" s="495"/>
      <c r="K225" s="495"/>
      <c r="L225" s="482"/>
      <c r="M225" s="98"/>
      <c r="N225" s="98"/>
      <c r="O225" s="735"/>
      <c r="P225" s="98"/>
      <c r="Q225" s="98"/>
      <c r="R225" s="701"/>
    </row>
    <row r="226" spans="1:18" s="445" customFormat="1" x14ac:dyDescent="0.25">
      <c r="A226" s="901"/>
      <c r="B226" s="900"/>
      <c r="C226" s="701"/>
      <c r="D226" s="701" t="s">
        <v>39</v>
      </c>
      <c r="E226" s="98">
        <v>1300</v>
      </c>
      <c r="F226" s="495">
        <v>4500</v>
      </c>
      <c r="G226" s="493">
        <v>6500</v>
      </c>
      <c r="H226" s="195">
        <v>1.6</v>
      </c>
      <c r="I226" s="98">
        <v>2080</v>
      </c>
      <c r="J226" s="495">
        <v>4500</v>
      </c>
      <c r="K226" s="495"/>
      <c r="L226" s="482">
        <v>3500</v>
      </c>
      <c r="M226" s="98">
        <f>(L226-I226)/I226*100</f>
        <v>68.269230769230774</v>
      </c>
      <c r="N226" s="98"/>
      <c r="O226" s="735">
        <f t="shared" si="15"/>
        <v>1560</v>
      </c>
      <c r="P226" s="98">
        <f t="shared" si="16"/>
        <v>20</v>
      </c>
      <c r="Q226" s="98"/>
      <c r="R226" s="701"/>
    </row>
    <row r="227" spans="1:18" s="445" customFormat="1" x14ac:dyDescent="0.25">
      <c r="A227" s="901"/>
      <c r="B227" s="900"/>
      <c r="C227" s="701"/>
      <c r="D227" s="701" t="s">
        <v>40</v>
      </c>
      <c r="E227" s="98"/>
      <c r="F227" s="495">
        <v>4500</v>
      </c>
      <c r="G227" s="493">
        <v>6500</v>
      </c>
      <c r="H227" s="195">
        <v>1.6</v>
      </c>
      <c r="I227" s="98">
        <v>2080</v>
      </c>
      <c r="J227" s="495">
        <v>4500</v>
      </c>
      <c r="K227" s="495"/>
      <c r="L227" s="482">
        <v>3400</v>
      </c>
      <c r="M227" s="98">
        <f>(L227-I227)/I227*100</f>
        <v>63.46153846153846</v>
      </c>
      <c r="N227" s="98"/>
      <c r="O227" s="735">
        <v>1300</v>
      </c>
      <c r="P227" s="98"/>
      <c r="Q227" s="98"/>
      <c r="R227" s="701"/>
    </row>
    <row r="228" spans="1:18" s="445" customFormat="1" ht="40.5" customHeight="1" x14ac:dyDescent="0.25">
      <c r="A228" s="707">
        <v>18</v>
      </c>
      <c r="B228" s="701" t="s">
        <v>434</v>
      </c>
      <c r="C228" s="701" t="s">
        <v>159</v>
      </c>
      <c r="D228" s="701" t="s">
        <v>33</v>
      </c>
      <c r="E228" s="98">
        <v>1200</v>
      </c>
      <c r="F228" s="495">
        <v>2500</v>
      </c>
      <c r="G228" s="493">
        <v>2500</v>
      </c>
      <c r="H228" s="195">
        <v>2.1</v>
      </c>
      <c r="I228" s="98">
        <v>2520</v>
      </c>
      <c r="J228" s="495">
        <v>2500</v>
      </c>
      <c r="K228" s="495"/>
      <c r="L228" s="482">
        <v>3000</v>
      </c>
      <c r="M228" s="98">
        <f>(L228-I228)/I228*100</f>
        <v>19.047619047619047</v>
      </c>
      <c r="N228" s="98">
        <f>(L228-J228)/J228*100</f>
        <v>20</v>
      </c>
      <c r="O228" s="735">
        <f t="shared" si="15"/>
        <v>1440</v>
      </c>
      <c r="P228" s="98">
        <f t="shared" si="16"/>
        <v>20</v>
      </c>
      <c r="Q228" s="98"/>
      <c r="R228" s="701"/>
    </row>
    <row r="229" spans="1:18" s="445" customFormat="1" ht="42.75" customHeight="1" x14ac:dyDescent="0.25">
      <c r="A229" s="707">
        <v>19</v>
      </c>
      <c r="B229" s="701" t="s">
        <v>333</v>
      </c>
      <c r="C229" s="701" t="s">
        <v>415</v>
      </c>
      <c r="D229" s="701" t="s">
        <v>444</v>
      </c>
      <c r="E229" s="104">
        <v>620</v>
      </c>
      <c r="F229" s="495">
        <v>1600</v>
      </c>
      <c r="G229" s="493">
        <v>1600</v>
      </c>
      <c r="H229" s="195">
        <v>2</v>
      </c>
      <c r="I229" s="98">
        <v>1240</v>
      </c>
      <c r="J229" s="495">
        <v>1600</v>
      </c>
      <c r="K229" s="495"/>
      <c r="L229" s="482">
        <v>1600</v>
      </c>
      <c r="M229" s="98">
        <f>(L229-I229)/I229*100</f>
        <v>29.032258064516132</v>
      </c>
      <c r="N229" s="98">
        <f>(L229-J229)/J229*100</f>
        <v>0</v>
      </c>
      <c r="O229" s="735">
        <f t="shared" si="15"/>
        <v>744</v>
      </c>
      <c r="P229" s="98">
        <f t="shared" si="16"/>
        <v>20</v>
      </c>
      <c r="Q229" s="98"/>
      <c r="R229" s="701"/>
    </row>
    <row r="230" spans="1:18" s="445" customFormat="1" ht="47.25" customHeight="1" x14ac:dyDescent="0.25">
      <c r="A230" s="707">
        <v>20</v>
      </c>
      <c r="B230" s="701" t="s">
        <v>366</v>
      </c>
      <c r="C230" s="701" t="s">
        <v>425</v>
      </c>
      <c r="D230" s="701" t="s">
        <v>406</v>
      </c>
      <c r="E230" s="104">
        <v>630</v>
      </c>
      <c r="F230" s="495">
        <v>6700</v>
      </c>
      <c r="G230" s="493">
        <v>7500</v>
      </c>
      <c r="H230" s="195">
        <v>2</v>
      </c>
      <c r="I230" s="98">
        <v>1260</v>
      </c>
      <c r="J230" s="495">
        <v>6700</v>
      </c>
      <c r="K230" s="495"/>
      <c r="L230" s="482">
        <v>2000</v>
      </c>
      <c r="M230" s="98">
        <f>(L230-I230)/I230*100</f>
        <v>58.730158730158735</v>
      </c>
      <c r="N230" s="98">
        <f>(L230-J230)/J230*100</f>
        <v>-70.149253731343293</v>
      </c>
      <c r="O230" s="735">
        <f t="shared" si="15"/>
        <v>756</v>
      </c>
      <c r="P230" s="98">
        <f t="shared" si="16"/>
        <v>20</v>
      </c>
      <c r="Q230" s="98"/>
      <c r="R230" s="701"/>
    </row>
    <row r="231" spans="1:18" s="445" customFormat="1" ht="43.5" customHeight="1" x14ac:dyDescent="0.25">
      <c r="A231" s="901">
        <v>21</v>
      </c>
      <c r="B231" s="900" t="s">
        <v>334</v>
      </c>
      <c r="C231" s="701" t="s">
        <v>133</v>
      </c>
      <c r="D231" s="701" t="s">
        <v>161</v>
      </c>
      <c r="E231" s="104"/>
      <c r="F231" s="495"/>
      <c r="G231" s="493"/>
      <c r="H231" s="195"/>
      <c r="I231" s="98"/>
      <c r="J231" s="98"/>
      <c r="K231" s="98"/>
      <c r="L231" s="98"/>
      <c r="M231" s="98"/>
      <c r="N231" s="98"/>
      <c r="O231" s="735"/>
      <c r="P231" s="98"/>
      <c r="Q231" s="98"/>
      <c r="R231" s="701"/>
    </row>
    <row r="232" spans="1:18" s="445" customFormat="1" x14ac:dyDescent="0.25">
      <c r="A232" s="901"/>
      <c r="B232" s="900"/>
      <c r="C232" s="701" t="s">
        <v>39</v>
      </c>
      <c r="D232" s="701"/>
      <c r="E232" s="98">
        <v>1800</v>
      </c>
      <c r="F232" s="495">
        <v>12000</v>
      </c>
      <c r="G232" s="493">
        <v>16000</v>
      </c>
      <c r="H232" s="195">
        <v>2.1</v>
      </c>
      <c r="I232" s="98">
        <v>3780</v>
      </c>
      <c r="J232" s="495">
        <v>12000</v>
      </c>
      <c r="K232" s="495"/>
      <c r="L232" s="482">
        <v>8000</v>
      </c>
      <c r="M232" s="98">
        <f>(L232-I232)/I232*100</f>
        <v>111.64021164021165</v>
      </c>
      <c r="N232" s="98">
        <f>(L232-J232)/J232*100</f>
        <v>-33.333333333333329</v>
      </c>
      <c r="O232" s="735">
        <f t="shared" si="15"/>
        <v>2160</v>
      </c>
      <c r="P232" s="98">
        <f t="shared" si="16"/>
        <v>20</v>
      </c>
      <c r="Q232" s="98"/>
      <c r="R232" s="701"/>
    </row>
    <row r="233" spans="1:18" s="445" customFormat="1" x14ac:dyDescent="0.25">
      <c r="A233" s="901"/>
      <c r="B233" s="900"/>
      <c r="C233" s="701" t="s">
        <v>40</v>
      </c>
      <c r="D233" s="701"/>
      <c r="E233" s="98"/>
      <c r="F233" s="495">
        <v>10000</v>
      </c>
      <c r="G233" s="493">
        <v>14000</v>
      </c>
      <c r="H233" s="195">
        <v>2.1</v>
      </c>
      <c r="I233" s="98">
        <v>3780</v>
      </c>
      <c r="J233" s="495">
        <v>10000</v>
      </c>
      <c r="K233" s="495"/>
      <c r="L233" s="482">
        <v>7000</v>
      </c>
      <c r="M233" s="98">
        <f>(L233-I233)/I233*100</f>
        <v>85.18518518518519</v>
      </c>
      <c r="N233" s="98">
        <f>(L233-J233)/J233*100</f>
        <v>-30</v>
      </c>
      <c r="O233" s="735">
        <v>1800</v>
      </c>
      <c r="P233" s="98"/>
      <c r="Q233" s="98"/>
      <c r="R233" s="701"/>
    </row>
    <row r="234" spans="1:18" s="445" customFormat="1" ht="47.25" customHeight="1" x14ac:dyDescent="0.25">
      <c r="A234" s="901"/>
      <c r="B234" s="900"/>
      <c r="C234" s="701" t="s">
        <v>161</v>
      </c>
      <c r="D234" s="701" t="s">
        <v>162</v>
      </c>
      <c r="E234" s="98"/>
      <c r="F234" s="495"/>
      <c r="G234" s="493"/>
      <c r="H234" s="195"/>
      <c r="I234" s="98"/>
      <c r="J234" s="495"/>
      <c r="K234" s="495"/>
      <c r="L234" s="482"/>
      <c r="M234" s="98"/>
      <c r="N234" s="98"/>
      <c r="O234" s="735"/>
      <c r="P234" s="98"/>
      <c r="Q234" s="98"/>
      <c r="R234" s="701"/>
    </row>
    <row r="235" spans="1:18" s="445" customFormat="1" x14ac:dyDescent="0.25">
      <c r="A235" s="901"/>
      <c r="B235" s="900"/>
      <c r="C235" s="701"/>
      <c r="D235" s="701" t="s">
        <v>39</v>
      </c>
      <c r="E235" s="98">
        <v>2500</v>
      </c>
      <c r="F235" s="495">
        <v>14000</v>
      </c>
      <c r="G235" s="493">
        <v>18000</v>
      </c>
      <c r="H235" s="195">
        <v>2.4</v>
      </c>
      <c r="I235" s="98">
        <v>6000</v>
      </c>
      <c r="J235" s="495">
        <v>14000</v>
      </c>
      <c r="K235" s="495"/>
      <c r="L235" s="482">
        <v>10000</v>
      </c>
      <c r="M235" s="98">
        <f>(L235-I235)/I235*100</f>
        <v>66.666666666666657</v>
      </c>
      <c r="N235" s="98"/>
      <c r="O235" s="735">
        <f>E235*1.3</f>
        <v>3250</v>
      </c>
      <c r="P235" s="98">
        <f t="shared" si="16"/>
        <v>30</v>
      </c>
      <c r="Q235" s="98"/>
      <c r="R235" s="701"/>
    </row>
    <row r="236" spans="1:18" s="445" customFormat="1" x14ac:dyDescent="0.25">
      <c r="A236" s="901"/>
      <c r="B236" s="900"/>
      <c r="C236" s="701"/>
      <c r="D236" s="701" t="s">
        <v>40</v>
      </c>
      <c r="E236" s="98"/>
      <c r="F236" s="495">
        <v>14000</v>
      </c>
      <c r="G236" s="493">
        <v>18000</v>
      </c>
      <c r="H236" s="195">
        <v>2.4</v>
      </c>
      <c r="I236" s="98">
        <v>6000</v>
      </c>
      <c r="J236" s="495">
        <v>14000</v>
      </c>
      <c r="K236" s="495"/>
      <c r="L236" s="482">
        <v>9800</v>
      </c>
      <c r="M236" s="98">
        <f>(L236-I236)/I236*100</f>
        <v>63.333333333333329</v>
      </c>
      <c r="N236" s="98"/>
      <c r="O236" s="735">
        <f>O235-500</f>
        <v>2750</v>
      </c>
      <c r="P236" s="98"/>
      <c r="Q236" s="98"/>
      <c r="R236" s="701"/>
    </row>
    <row r="237" spans="1:18" s="445" customFormat="1" x14ac:dyDescent="0.25">
      <c r="A237" s="901"/>
      <c r="B237" s="900"/>
      <c r="C237" s="701" t="s">
        <v>162</v>
      </c>
      <c r="D237" s="701" t="s">
        <v>880</v>
      </c>
      <c r="E237" s="98">
        <v>2730</v>
      </c>
      <c r="F237" s="495">
        <v>16000</v>
      </c>
      <c r="G237" s="251">
        <v>20000</v>
      </c>
      <c r="H237" s="195">
        <v>2.2000000000000002</v>
      </c>
      <c r="I237" s="98">
        <v>7040.0000000000009</v>
      </c>
      <c r="J237" s="495">
        <v>16000</v>
      </c>
      <c r="K237" s="495"/>
      <c r="L237" s="482">
        <v>17000</v>
      </c>
      <c r="M237" s="98">
        <f>(L237-I237)/I237*100</f>
        <v>141.47727272727272</v>
      </c>
      <c r="N237" s="98">
        <f>(L237-J237)/J237*100</f>
        <v>6.25</v>
      </c>
      <c r="O237" s="735">
        <f>E237*1.75</f>
        <v>4777.5</v>
      </c>
      <c r="P237" s="98">
        <f t="shared" si="16"/>
        <v>75</v>
      </c>
      <c r="Q237" s="98"/>
      <c r="R237" s="701"/>
    </row>
    <row r="238" spans="1:18" s="445" customFormat="1" x14ac:dyDescent="0.25">
      <c r="A238" s="901"/>
      <c r="B238" s="900"/>
      <c r="C238" s="701" t="s">
        <v>880</v>
      </c>
      <c r="D238" s="701" t="s">
        <v>141</v>
      </c>
      <c r="E238" s="98"/>
      <c r="F238" s="495"/>
      <c r="G238" s="251"/>
      <c r="H238" s="195"/>
      <c r="I238" s="98"/>
      <c r="J238" s="495"/>
      <c r="K238" s="495"/>
      <c r="L238" s="482"/>
      <c r="M238" s="98"/>
      <c r="N238" s="98"/>
      <c r="O238" s="735">
        <f t="shared" ref="O238" si="21">E238*1.5</f>
        <v>0</v>
      </c>
      <c r="P238" s="98"/>
      <c r="Q238" s="98"/>
      <c r="R238" s="701"/>
    </row>
    <row r="239" spans="1:18" s="445" customFormat="1" x14ac:dyDescent="0.25">
      <c r="A239" s="901"/>
      <c r="B239" s="900"/>
      <c r="C239" s="701"/>
      <c r="D239" s="701" t="s">
        <v>39</v>
      </c>
      <c r="E239" s="98">
        <v>2730</v>
      </c>
      <c r="F239" s="495">
        <v>16000</v>
      </c>
      <c r="G239" s="251">
        <v>20000</v>
      </c>
      <c r="H239" s="195">
        <v>2.2000000000000002</v>
      </c>
      <c r="I239" s="98">
        <v>7040.0000000000009</v>
      </c>
      <c r="J239" s="495">
        <v>16000</v>
      </c>
      <c r="K239" s="495"/>
      <c r="L239" s="482">
        <v>20000</v>
      </c>
      <c r="M239" s="98">
        <f>(L239-I239)/I239*100</f>
        <v>184.09090909090907</v>
      </c>
      <c r="N239" s="98"/>
      <c r="O239" s="735">
        <f>E239*1.85</f>
        <v>5050.5</v>
      </c>
      <c r="P239" s="98">
        <f t="shared" si="16"/>
        <v>85</v>
      </c>
      <c r="Q239" s="98"/>
      <c r="R239" s="701"/>
    </row>
    <row r="240" spans="1:18" s="445" customFormat="1" x14ac:dyDescent="0.25">
      <c r="A240" s="901"/>
      <c r="B240" s="900"/>
      <c r="C240" s="701"/>
      <c r="D240" s="701" t="s">
        <v>40</v>
      </c>
      <c r="E240" s="98"/>
      <c r="F240" s="495">
        <v>16000</v>
      </c>
      <c r="G240" s="251">
        <v>20000</v>
      </c>
      <c r="H240" s="195">
        <v>2.2000000000000002</v>
      </c>
      <c r="I240" s="98">
        <v>7040.0000000000009</v>
      </c>
      <c r="J240" s="495">
        <v>16000</v>
      </c>
      <c r="K240" s="495"/>
      <c r="L240" s="482">
        <v>19800</v>
      </c>
      <c r="M240" s="98">
        <f>(L240-I240)/I240*100</f>
        <v>181.24999999999997</v>
      </c>
      <c r="N240" s="98"/>
      <c r="O240" s="735">
        <f>O239-500</f>
        <v>4550.5</v>
      </c>
      <c r="P240" s="98"/>
      <c r="Q240" s="98"/>
      <c r="R240" s="701"/>
    </row>
    <row r="241" spans="1:18" s="445" customFormat="1" ht="42.75" customHeight="1" x14ac:dyDescent="0.25">
      <c r="A241" s="901">
        <v>22</v>
      </c>
      <c r="B241" s="900" t="s">
        <v>156</v>
      </c>
      <c r="C241" s="701" t="s">
        <v>450</v>
      </c>
      <c r="D241" s="701" t="s">
        <v>155</v>
      </c>
      <c r="E241" s="98">
        <v>2900</v>
      </c>
      <c r="F241" s="495">
        <v>20000</v>
      </c>
      <c r="G241" s="493">
        <v>35000</v>
      </c>
      <c r="H241" s="195">
        <v>3.2</v>
      </c>
      <c r="I241" s="98">
        <v>9280</v>
      </c>
      <c r="J241" s="495">
        <v>20000</v>
      </c>
      <c r="K241" s="495"/>
      <c r="L241" s="482">
        <v>10000</v>
      </c>
      <c r="M241" s="98">
        <f>(L241-I241)/I241*100</f>
        <v>7.7586206896551726</v>
      </c>
      <c r="N241" s="98">
        <f>(L241-J241)/J241*100</f>
        <v>-50</v>
      </c>
      <c r="O241" s="735">
        <f>E241*1.5</f>
        <v>4350</v>
      </c>
      <c r="P241" s="98">
        <f t="shared" si="16"/>
        <v>50</v>
      </c>
      <c r="Q241" s="98"/>
      <c r="R241" s="701"/>
    </row>
    <row r="242" spans="1:18" s="445" customFormat="1" ht="47.25" customHeight="1" x14ac:dyDescent="0.25">
      <c r="A242" s="901"/>
      <c r="B242" s="900"/>
      <c r="C242" s="701" t="s">
        <v>155</v>
      </c>
      <c r="D242" s="701" t="s">
        <v>163</v>
      </c>
      <c r="E242" s="98">
        <v>3500</v>
      </c>
      <c r="F242" s="495">
        <v>20000</v>
      </c>
      <c r="G242" s="251">
        <v>33000</v>
      </c>
      <c r="H242" s="195">
        <v>2.7</v>
      </c>
      <c r="I242" s="98">
        <v>11340</v>
      </c>
      <c r="J242" s="495">
        <v>20000</v>
      </c>
      <c r="K242" s="495"/>
      <c r="L242" s="482">
        <v>25000</v>
      </c>
      <c r="M242" s="98">
        <f>(L242-I242)/I242*100</f>
        <v>120.45855379188713</v>
      </c>
      <c r="N242" s="98">
        <f>(L242-J242)/J242*100</f>
        <v>25</v>
      </c>
      <c r="O242" s="735">
        <f>E242*1.85</f>
        <v>6475</v>
      </c>
      <c r="P242" s="98">
        <f t="shared" si="16"/>
        <v>85</v>
      </c>
      <c r="Q242" s="98"/>
      <c r="R242" s="701"/>
    </row>
    <row r="243" spans="1:18" s="445" customFormat="1" ht="45" customHeight="1" x14ac:dyDescent="0.25">
      <c r="A243" s="901"/>
      <c r="B243" s="900"/>
      <c r="C243" s="701" t="s">
        <v>163</v>
      </c>
      <c r="D243" s="701" t="s">
        <v>18</v>
      </c>
      <c r="E243" s="98"/>
      <c r="F243" s="495"/>
      <c r="G243" s="251"/>
      <c r="H243" s="195"/>
      <c r="I243" s="98"/>
      <c r="J243" s="495"/>
      <c r="K243" s="495"/>
      <c r="L243" s="482"/>
      <c r="M243" s="98"/>
      <c r="N243" s="98"/>
      <c r="O243" s="735">
        <f t="shared" ref="O243:O244" si="22">E243*1.5</f>
        <v>0</v>
      </c>
      <c r="P243" s="98"/>
      <c r="Q243" s="98"/>
      <c r="R243" s="701"/>
    </row>
    <row r="244" spans="1:18" s="445" customFormat="1" x14ac:dyDescent="0.25">
      <c r="A244" s="901"/>
      <c r="B244" s="900"/>
      <c r="C244" s="701"/>
      <c r="D244" s="701" t="s">
        <v>39</v>
      </c>
      <c r="E244" s="98">
        <v>4500</v>
      </c>
      <c r="F244" s="495">
        <v>30000</v>
      </c>
      <c r="G244" s="251">
        <v>40000</v>
      </c>
      <c r="H244" s="195">
        <v>2.7</v>
      </c>
      <c r="I244" s="98">
        <v>11340</v>
      </c>
      <c r="J244" s="495">
        <v>30000</v>
      </c>
      <c r="K244" s="495"/>
      <c r="L244" s="482">
        <v>20000</v>
      </c>
      <c r="M244" s="98">
        <f t="shared" ref="M244:M253" si="23">(L244-I244)/I244*100</f>
        <v>76.366843033509696</v>
      </c>
      <c r="N244" s="98"/>
      <c r="O244" s="735">
        <f t="shared" si="22"/>
        <v>6750</v>
      </c>
      <c r="P244" s="98">
        <f t="shared" si="16"/>
        <v>50</v>
      </c>
      <c r="Q244" s="98"/>
      <c r="R244" s="701"/>
    </row>
    <row r="245" spans="1:18" s="445" customFormat="1" x14ac:dyDescent="0.25">
      <c r="A245" s="901"/>
      <c r="B245" s="900"/>
      <c r="C245" s="701"/>
      <c r="D245" s="701" t="s">
        <v>40</v>
      </c>
      <c r="E245" s="98"/>
      <c r="F245" s="495">
        <v>30000</v>
      </c>
      <c r="G245" s="251">
        <v>40000</v>
      </c>
      <c r="H245" s="195">
        <v>2.7</v>
      </c>
      <c r="I245" s="98">
        <v>11340</v>
      </c>
      <c r="J245" s="495">
        <v>30000</v>
      </c>
      <c r="K245" s="495"/>
      <c r="L245" s="482">
        <v>19700</v>
      </c>
      <c r="M245" s="98">
        <f t="shared" si="23"/>
        <v>73.72134038800705</v>
      </c>
      <c r="N245" s="98"/>
      <c r="O245" s="735">
        <f>O244-500</f>
        <v>6250</v>
      </c>
      <c r="P245" s="98"/>
      <c r="Q245" s="98"/>
      <c r="R245" s="701"/>
    </row>
    <row r="246" spans="1:18" s="445" customFormat="1" ht="24" customHeight="1" x14ac:dyDescent="0.25">
      <c r="A246" s="707">
        <v>23</v>
      </c>
      <c r="B246" s="701" t="s">
        <v>222</v>
      </c>
      <c r="C246" s="701" t="s">
        <v>141</v>
      </c>
      <c r="D246" s="701" t="s">
        <v>137</v>
      </c>
      <c r="E246" s="98">
        <v>1100</v>
      </c>
      <c r="F246" s="495">
        <v>6700</v>
      </c>
      <c r="G246" s="493">
        <v>6500</v>
      </c>
      <c r="H246" s="195">
        <v>2.2999999999999998</v>
      </c>
      <c r="I246" s="98">
        <v>2530</v>
      </c>
      <c r="J246" s="495">
        <v>6700</v>
      </c>
      <c r="K246" s="495"/>
      <c r="L246" s="482">
        <v>6000</v>
      </c>
      <c r="M246" s="98">
        <f t="shared" si="23"/>
        <v>137.15415019762847</v>
      </c>
      <c r="N246" s="98">
        <f t="shared" ref="N246:N253" si="24">(L246-J246)/J246*100</f>
        <v>-10.44776119402985</v>
      </c>
      <c r="O246" s="735">
        <f t="shared" si="15"/>
        <v>1320</v>
      </c>
      <c r="P246" s="98">
        <f t="shared" si="16"/>
        <v>20</v>
      </c>
      <c r="Q246" s="98"/>
      <c r="R246" s="701"/>
    </row>
    <row r="247" spans="1:18" s="445" customFormat="1" ht="23.25" customHeight="1" x14ac:dyDescent="0.25">
      <c r="A247" s="707">
        <v>24</v>
      </c>
      <c r="B247" s="900" t="s">
        <v>164</v>
      </c>
      <c r="C247" s="900"/>
      <c r="D247" s="701"/>
      <c r="E247" s="104">
        <v>720</v>
      </c>
      <c r="F247" s="495">
        <v>3500</v>
      </c>
      <c r="G247" s="493">
        <v>3500</v>
      </c>
      <c r="H247" s="195">
        <v>2.5</v>
      </c>
      <c r="I247" s="98">
        <v>1800</v>
      </c>
      <c r="J247" s="495">
        <v>3500</v>
      </c>
      <c r="K247" s="495"/>
      <c r="L247" s="482">
        <v>2500</v>
      </c>
      <c r="M247" s="98">
        <f t="shared" si="23"/>
        <v>38.888888888888893</v>
      </c>
      <c r="N247" s="98">
        <f t="shared" si="24"/>
        <v>-28.571428571428569</v>
      </c>
      <c r="O247" s="735">
        <f t="shared" si="15"/>
        <v>864</v>
      </c>
      <c r="P247" s="98">
        <f t="shared" si="16"/>
        <v>20</v>
      </c>
      <c r="Q247" s="98"/>
      <c r="R247" s="701"/>
    </row>
    <row r="248" spans="1:18" s="445" customFormat="1" ht="23.25" customHeight="1" x14ac:dyDescent="0.25">
      <c r="A248" s="901">
        <v>25</v>
      </c>
      <c r="B248" s="900" t="s">
        <v>165</v>
      </c>
      <c r="C248" s="701" t="s">
        <v>335</v>
      </c>
      <c r="D248" s="701" t="s">
        <v>166</v>
      </c>
      <c r="E248" s="104">
        <v>560</v>
      </c>
      <c r="F248" s="495">
        <v>1700</v>
      </c>
      <c r="G248" s="493">
        <v>1500</v>
      </c>
      <c r="H248" s="195">
        <v>2.6</v>
      </c>
      <c r="I248" s="98">
        <v>1456</v>
      </c>
      <c r="J248" s="495">
        <v>1700</v>
      </c>
      <c r="K248" s="495"/>
      <c r="L248" s="482">
        <v>1700</v>
      </c>
      <c r="M248" s="98">
        <f t="shared" si="23"/>
        <v>16.758241758241756</v>
      </c>
      <c r="N248" s="98">
        <f t="shared" si="24"/>
        <v>0</v>
      </c>
      <c r="O248" s="735">
        <f t="shared" si="15"/>
        <v>672</v>
      </c>
      <c r="P248" s="98">
        <f t="shared" si="16"/>
        <v>20</v>
      </c>
      <c r="Q248" s="98"/>
      <c r="R248" s="701"/>
    </row>
    <row r="249" spans="1:18" s="445" customFormat="1" ht="23.25" customHeight="1" x14ac:dyDescent="0.25">
      <c r="A249" s="901"/>
      <c r="B249" s="900"/>
      <c r="C249" s="701" t="s">
        <v>335</v>
      </c>
      <c r="D249" s="701" t="s">
        <v>167</v>
      </c>
      <c r="E249" s="104">
        <v>570</v>
      </c>
      <c r="F249" s="495">
        <v>1700</v>
      </c>
      <c r="G249" s="493">
        <v>1500</v>
      </c>
      <c r="H249" s="195">
        <v>2.6</v>
      </c>
      <c r="I249" s="98">
        <v>1482</v>
      </c>
      <c r="J249" s="495">
        <v>1700</v>
      </c>
      <c r="K249" s="495"/>
      <c r="L249" s="482">
        <v>1700</v>
      </c>
      <c r="M249" s="98">
        <f t="shared" si="23"/>
        <v>14.709851551956815</v>
      </c>
      <c r="N249" s="98">
        <f t="shared" si="24"/>
        <v>0</v>
      </c>
      <c r="O249" s="735">
        <f t="shared" si="15"/>
        <v>684</v>
      </c>
      <c r="P249" s="98">
        <f t="shared" si="16"/>
        <v>20</v>
      </c>
      <c r="Q249" s="98"/>
      <c r="R249" s="701"/>
    </row>
    <row r="250" spans="1:18" s="445" customFormat="1" ht="40.5" customHeight="1" x14ac:dyDescent="0.25">
      <c r="A250" s="901"/>
      <c r="B250" s="900"/>
      <c r="C250" s="701" t="s">
        <v>407</v>
      </c>
      <c r="D250" s="701" t="s">
        <v>168</v>
      </c>
      <c r="E250" s="104">
        <v>510</v>
      </c>
      <c r="F250" s="495">
        <v>1600</v>
      </c>
      <c r="G250" s="493">
        <v>1400</v>
      </c>
      <c r="H250" s="195">
        <v>2.1</v>
      </c>
      <c r="I250" s="98">
        <v>1071</v>
      </c>
      <c r="J250" s="495">
        <v>1600</v>
      </c>
      <c r="K250" s="495"/>
      <c r="L250" s="482">
        <v>1600</v>
      </c>
      <c r="M250" s="98">
        <f t="shared" si="23"/>
        <v>49.39309056956116</v>
      </c>
      <c r="N250" s="98">
        <f t="shared" si="24"/>
        <v>0</v>
      </c>
      <c r="O250" s="735">
        <f t="shared" si="15"/>
        <v>612</v>
      </c>
      <c r="P250" s="98">
        <f t="shared" si="16"/>
        <v>20</v>
      </c>
      <c r="Q250" s="98"/>
      <c r="R250" s="701"/>
    </row>
    <row r="251" spans="1:18" s="445" customFormat="1" ht="43.5" customHeight="1" x14ac:dyDescent="0.25">
      <c r="A251" s="901"/>
      <c r="B251" s="900"/>
      <c r="C251" s="701" t="s">
        <v>336</v>
      </c>
      <c r="D251" s="701" t="s">
        <v>169</v>
      </c>
      <c r="E251" s="104">
        <v>550</v>
      </c>
      <c r="F251" s="495">
        <v>1700</v>
      </c>
      <c r="G251" s="493">
        <v>1500</v>
      </c>
      <c r="H251" s="195">
        <v>2.4</v>
      </c>
      <c r="I251" s="98">
        <v>1320</v>
      </c>
      <c r="J251" s="495">
        <v>1700</v>
      </c>
      <c r="K251" s="495"/>
      <c r="L251" s="482">
        <v>1700</v>
      </c>
      <c r="M251" s="98">
        <f t="shared" si="23"/>
        <v>28.787878787878789</v>
      </c>
      <c r="N251" s="98">
        <f t="shared" si="24"/>
        <v>0</v>
      </c>
      <c r="O251" s="735">
        <f t="shared" si="15"/>
        <v>660</v>
      </c>
      <c r="P251" s="98">
        <f t="shared" si="16"/>
        <v>20</v>
      </c>
      <c r="Q251" s="98"/>
      <c r="R251" s="701"/>
    </row>
    <row r="252" spans="1:18" s="445" customFormat="1" ht="42.75" customHeight="1" x14ac:dyDescent="0.25">
      <c r="A252" s="901"/>
      <c r="B252" s="900"/>
      <c r="C252" s="701" t="s">
        <v>170</v>
      </c>
      <c r="D252" s="701" t="s">
        <v>171</v>
      </c>
      <c r="E252" s="104">
        <v>550</v>
      </c>
      <c r="F252" s="495">
        <v>1600</v>
      </c>
      <c r="G252" s="493">
        <v>1400</v>
      </c>
      <c r="H252" s="195">
        <v>2.5</v>
      </c>
      <c r="I252" s="98">
        <v>1375</v>
      </c>
      <c r="J252" s="495">
        <v>1600</v>
      </c>
      <c r="K252" s="495"/>
      <c r="L252" s="482">
        <v>1600</v>
      </c>
      <c r="M252" s="98">
        <f t="shared" si="23"/>
        <v>16.363636363636363</v>
      </c>
      <c r="N252" s="98">
        <f t="shared" si="24"/>
        <v>0</v>
      </c>
      <c r="O252" s="735">
        <f t="shared" si="15"/>
        <v>660</v>
      </c>
      <c r="P252" s="98">
        <f t="shared" si="16"/>
        <v>20</v>
      </c>
      <c r="Q252" s="98"/>
      <c r="R252" s="701"/>
    </row>
    <row r="253" spans="1:18" s="445" customFormat="1" x14ac:dyDescent="0.25">
      <c r="A253" s="901"/>
      <c r="B253" s="900"/>
      <c r="C253" s="701" t="s">
        <v>172</v>
      </c>
      <c r="D253" s="701" t="s">
        <v>173</v>
      </c>
      <c r="E253" s="104">
        <v>540</v>
      </c>
      <c r="F253" s="495">
        <v>1600</v>
      </c>
      <c r="G253" s="493">
        <v>1400</v>
      </c>
      <c r="H253" s="195">
        <v>2.2999999999999998</v>
      </c>
      <c r="I253" s="98">
        <v>1242</v>
      </c>
      <c r="J253" s="495">
        <v>1600</v>
      </c>
      <c r="K253" s="495"/>
      <c r="L253" s="482">
        <v>1600</v>
      </c>
      <c r="M253" s="98">
        <f t="shared" si="23"/>
        <v>28.824476650563607</v>
      </c>
      <c r="N253" s="98">
        <f t="shared" si="24"/>
        <v>0</v>
      </c>
      <c r="O253" s="735">
        <f t="shared" si="15"/>
        <v>648</v>
      </c>
      <c r="P253" s="98">
        <f t="shared" si="16"/>
        <v>20</v>
      </c>
      <c r="Q253" s="98"/>
      <c r="R253" s="701"/>
    </row>
    <row r="254" spans="1:18" s="445" customFormat="1" ht="24" customHeight="1" x14ac:dyDescent="0.25">
      <c r="A254" s="707">
        <v>26</v>
      </c>
      <c r="B254" s="900" t="s">
        <v>45</v>
      </c>
      <c r="C254" s="900"/>
      <c r="D254" s="701"/>
      <c r="E254" s="104"/>
      <c r="F254" s="495"/>
      <c r="G254" s="493"/>
      <c r="H254" s="195"/>
      <c r="I254" s="98"/>
      <c r="J254" s="98"/>
      <c r="K254" s="98"/>
      <c r="L254" s="98"/>
      <c r="M254" s="98"/>
      <c r="N254" s="98"/>
      <c r="O254" s="735"/>
      <c r="P254" s="98"/>
      <c r="Q254" s="98"/>
      <c r="R254" s="701"/>
    </row>
    <row r="255" spans="1:18" s="445" customFormat="1" ht="24" customHeight="1" x14ac:dyDescent="0.25">
      <c r="A255" s="901" t="s">
        <v>3158</v>
      </c>
      <c r="B255" s="900" t="s">
        <v>47</v>
      </c>
      <c r="C255" s="706" t="s">
        <v>175</v>
      </c>
      <c r="D255" s="701"/>
      <c r="E255" s="104">
        <v>560</v>
      </c>
      <c r="F255" s="495">
        <v>1700</v>
      </c>
      <c r="G255" s="493">
        <v>1700</v>
      </c>
      <c r="H255" s="195">
        <v>3</v>
      </c>
      <c r="I255" s="98">
        <v>1680</v>
      </c>
      <c r="J255" s="495">
        <v>1700</v>
      </c>
      <c r="K255" s="495"/>
      <c r="L255" s="482">
        <v>1500</v>
      </c>
      <c r="M255" s="98">
        <f t="shared" ref="M255:M260" si="25">(L255-I255)/I255*100</f>
        <v>-10.714285714285714</v>
      </c>
      <c r="N255" s="98">
        <f t="shared" ref="N255:N260" si="26">(L255-J255)/J255*100</f>
        <v>-11.76470588235294</v>
      </c>
      <c r="O255" s="735">
        <f>E255</f>
        <v>560</v>
      </c>
      <c r="P255" s="98">
        <f t="shared" si="16"/>
        <v>0</v>
      </c>
      <c r="Q255" s="98"/>
      <c r="R255" s="701"/>
    </row>
    <row r="256" spans="1:18" s="445" customFormat="1" ht="40.5" customHeight="1" x14ac:dyDescent="0.25">
      <c r="A256" s="901"/>
      <c r="B256" s="900"/>
      <c r="C256" s="900" t="s">
        <v>49</v>
      </c>
      <c r="D256" s="900"/>
      <c r="E256" s="104">
        <v>490</v>
      </c>
      <c r="F256" s="495">
        <v>1600</v>
      </c>
      <c r="G256" s="493">
        <v>1400</v>
      </c>
      <c r="H256" s="195">
        <v>2</v>
      </c>
      <c r="I256" s="98">
        <v>980</v>
      </c>
      <c r="J256" s="495">
        <v>1600</v>
      </c>
      <c r="K256" s="495"/>
      <c r="L256" s="482">
        <v>1300</v>
      </c>
      <c r="M256" s="98">
        <f t="shared" si="25"/>
        <v>32.653061224489797</v>
      </c>
      <c r="N256" s="98">
        <f t="shared" si="26"/>
        <v>-18.75</v>
      </c>
      <c r="O256" s="735">
        <f t="shared" ref="O256:O260" si="27">E256</f>
        <v>490</v>
      </c>
      <c r="P256" s="98">
        <f t="shared" si="16"/>
        <v>0</v>
      </c>
      <c r="Q256" s="98"/>
      <c r="R256" s="701"/>
    </row>
    <row r="257" spans="1:18" s="445" customFormat="1" ht="24" customHeight="1" x14ac:dyDescent="0.25">
      <c r="A257" s="901" t="s">
        <v>3205</v>
      </c>
      <c r="B257" s="900" t="s">
        <v>320</v>
      </c>
      <c r="C257" s="701" t="s">
        <v>175</v>
      </c>
      <c r="D257" s="701"/>
      <c r="E257" s="104">
        <v>410</v>
      </c>
      <c r="F257" s="495">
        <v>1300</v>
      </c>
      <c r="G257" s="493">
        <v>1300</v>
      </c>
      <c r="H257" s="195">
        <v>2.6</v>
      </c>
      <c r="I257" s="98">
        <v>1066</v>
      </c>
      <c r="J257" s="495">
        <v>1300</v>
      </c>
      <c r="K257" s="495"/>
      <c r="L257" s="482">
        <v>1300</v>
      </c>
      <c r="M257" s="98">
        <f t="shared" si="25"/>
        <v>21.951219512195124</v>
      </c>
      <c r="N257" s="98">
        <f t="shared" si="26"/>
        <v>0</v>
      </c>
      <c r="O257" s="735">
        <f t="shared" si="27"/>
        <v>410</v>
      </c>
      <c r="P257" s="98">
        <f t="shared" si="16"/>
        <v>0</v>
      </c>
      <c r="Q257" s="98"/>
      <c r="R257" s="701"/>
    </row>
    <row r="258" spans="1:18" s="445" customFormat="1" ht="34.5" customHeight="1" x14ac:dyDescent="0.25">
      <c r="A258" s="901"/>
      <c r="B258" s="900"/>
      <c r="C258" s="900" t="s">
        <v>49</v>
      </c>
      <c r="D258" s="900"/>
      <c r="E258" s="104">
        <v>400</v>
      </c>
      <c r="F258" s="495">
        <v>1200</v>
      </c>
      <c r="G258" s="493">
        <v>1300</v>
      </c>
      <c r="H258" s="195">
        <v>2.6</v>
      </c>
      <c r="I258" s="98">
        <v>1040</v>
      </c>
      <c r="J258" s="495">
        <v>1200</v>
      </c>
      <c r="K258" s="495"/>
      <c r="L258" s="482">
        <v>1200</v>
      </c>
      <c r="M258" s="98">
        <f t="shared" si="25"/>
        <v>15.384615384615385</v>
      </c>
      <c r="N258" s="98">
        <f t="shared" si="26"/>
        <v>0</v>
      </c>
      <c r="O258" s="735">
        <f t="shared" si="27"/>
        <v>400</v>
      </c>
      <c r="P258" s="98">
        <f t="shared" si="16"/>
        <v>0</v>
      </c>
      <c r="Q258" s="98"/>
      <c r="R258" s="701"/>
    </row>
    <row r="259" spans="1:18" s="445" customFormat="1" x14ac:dyDescent="0.25">
      <c r="A259" s="901" t="s">
        <v>3206</v>
      </c>
      <c r="B259" s="900" t="s">
        <v>53</v>
      </c>
      <c r="C259" s="701" t="s">
        <v>175</v>
      </c>
      <c r="D259" s="701"/>
      <c r="E259" s="104">
        <v>380</v>
      </c>
      <c r="F259" s="495">
        <v>1100</v>
      </c>
      <c r="G259" s="493">
        <v>1300</v>
      </c>
      <c r="H259" s="195">
        <v>2.4</v>
      </c>
      <c r="I259" s="98">
        <v>912</v>
      </c>
      <c r="J259" s="495">
        <v>1100</v>
      </c>
      <c r="K259" s="495"/>
      <c r="L259" s="482">
        <v>1200</v>
      </c>
      <c r="M259" s="98">
        <f t="shared" si="25"/>
        <v>31.578947368421051</v>
      </c>
      <c r="N259" s="98">
        <f t="shared" si="26"/>
        <v>9.0909090909090917</v>
      </c>
      <c r="O259" s="735">
        <f t="shared" si="27"/>
        <v>380</v>
      </c>
      <c r="P259" s="98">
        <f t="shared" si="16"/>
        <v>0</v>
      </c>
      <c r="Q259" s="98"/>
      <c r="R259" s="701"/>
    </row>
    <row r="260" spans="1:18" s="445" customFormat="1" ht="24.75" customHeight="1" x14ac:dyDescent="0.25">
      <c r="A260" s="901"/>
      <c r="B260" s="900"/>
      <c r="C260" s="900" t="s">
        <v>49</v>
      </c>
      <c r="D260" s="900"/>
      <c r="E260" s="104">
        <v>290</v>
      </c>
      <c r="F260" s="495">
        <v>1000</v>
      </c>
      <c r="G260" s="493">
        <v>1200</v>
      </c>
      <c r="H260" s="195">
        <v>2.1</v>
      </c>
      <c r="I260" s="98">
        <v>609</v>
      </c>
      <c r="J260" s="495">
        <v>1000</v>
      </c>
      <c r="K260" s="495"/>
      <c r="L260" s="482">
        <v>1000</v>
      </c>
      <c r="M260" s="98">
        <f t="shared" si="25"/>
        <v>64.203612479474543</v>
      </c>
      <c r="N260" s="98">
        <f t="shared" si="26"/>
        <v>0</v>
      </c>
      <c r="O260" s="735">
        <f t="shared" si="27"/>
        <v>290</v>
      </c>
      <c r="P260" s="98">
        <f t="shared" si="16"/>
        <v>0</v>
      </c>
      <c r="Q260" s="98"/>
      <c r="R260" s="701"/>
    </row>
    <row r="261" spans="1:18" s="445" customFormat="1" x14ac:dyDescent="0.25">
      <c r="A261" s="704" t="s">
        <v>869</v>
      </c>
      <c r="B261" s="946" t="s">
        <v>178</v>
      </c>
      <c r="C261" s="946"/>
      <c r="D261" s="716"/>
      <c r="E261" s="100"/>
      <c r="F261" s="100"/>
      <c r="G261" s="496"/>
      <c r="H261" s="96"/>
      <c r="I261" s="96"/>
      <c r="J261" s="96"/>
      <c r="K261" s="96"/>
      <c r="L261" s="96"/>
      <c r="M261" s="98"/>
      <c r="N261" s="98"/>
      <c r="O261" s="735"/>
      <c r="P261" s="98"/>
      <c r="Q261" s="98"/>
      <c r="R261" s="701"/>
    </row>
    <row r="262" spans="1:18" s="445" customFormat="1" ht="21.75" customHeight="1" x14ac:dyDescent="0.25">
      <c r="A262" s="901">
        <v>1</v>
      </c>
      <c r="B262" s="900" t="s">
        <v>18</v>
      </c>
      <c r="C262" s="701" t="s">
        <v>13</v>
      </c>
      <c r="D262" s="701" t="s">
        <v>179</v>
      </c>
      <c r="E262" s="98">
        <v>3900</v>
      </c>
      <c r="F262" s="497">
        <v>20000</v>
      </c>
      <c r="G262" s="493">
        <v>26000</v>
      </c>
      <c r="H262" s="195">
        <v>3</v>
      </c>
      <c r="I262" s="98">
        <v>11700</v>
      </c>
      <c r="J262" s="497">
        <v>20000</v>
      </c>
      <c r="K262" s="497"/>
      <c r="L262" s="482">
        <v>12500</v>
      </c>
      <c r="M262" s="98">
        <f>(L262-I262)/I262*100</f>
        <v>6.8376068376068382</v>
      </c>
      <c r="N262" s="98">
        <f>(L262-J262)/J262*100</f>
        <v>-37.5</v>
      </c>
      <c r="O262" s="735">
        <f>E262*1.5</f>
        <v>5850</v>
      </c>
      <c r="P262" s="98">
        <f t="shared" si="16"/>
        <v>50</v>
      </c>
      <c r="Q262" s="98"/>
      <c r="R262" s="701"/>
    </row>
    <row r="263" spans="1:18" s="445" customFormat="1" ht="24" customHeight="1" x14ac:dyDescent="0.25">
      <c r="A263" s="901"/>
      <c r="B263" s="900"/>
      <c r="C263" s="701" t="s">
        <v>179</v>
      </c>
      <c r="D263" s="701" t="s">
        <v>93</v>
      </c>
      <c r="E263" s="98">
        <v>3000</v>
      </c>
      <c r="F263" s="497">
        <v>18000</v>
      </c>
      <c r="G263" s="493">
        <v>20000</v>
      </c>
      <c r="H263" s="195">
        <v>3.6</v>
      </c>
      <c r="I263" s="98">
        <v>10800</v>
      </c>
      <c r="J263" s="497">
        <v>18000</v>
      </c>
      <c r="K263" s="497"/>
      <c r="L263" s="482">
        <v>12500</v>
      </c>
      <c r="M263" s="98">
        <f>(L263-I263)/I263*100</f>
        <v>15.74074074074074</v>
      </c>
      <c r="N263" s="98">
        <f>(L263-J263)/J263*100</f>
        <v>-30.555555555555557</v>
      </c>
      <c r="O263" s="735">
        <f>E263*1.5</f>
        <v>4500</v>
      </c>
      <c r="P263" s="98">
        <f t="shared" si="16"/>
        <v>50</v>
      </c>
      <c r="Q263" s="98"/>
      <c r="R263" s="701"/>
    </row>
    <row r="264" spans="1:18" s="445" customFormat="1" ht="39.75" customHeight="1" x14ac:dyDescent="0.25">
      <c r="A264" s="707">
        <v>2</v>
      </c>
      <c r="B264" s="701" t="s">
        <v>94</v>
      </c>
      <c r="C264" s="701" t="s">
        <v>18</v>
      </c>
      <c r="D264" s="701" t="s">
        <v>254</v>
      </c>
      <c r="E264" s="98">
        <v>2340</v>
      </c>
      <c r="F264" s="497">
        <v>12000</v>
      </c>
      <c r="G264" s="493">
        <v>26000</v>
      </c>
      <c r="H264" s="195">
        <v>2.5</v>
      </c>
      <c r="I264" s="98">
        <v>6250</v>
      </c>
      <c r="J264" s="497">
        <v>12000</v>
      </c>
      <c r="K264" s="497"/>
      <c r="L264" s="482">
        <v>6500</v>
      </c>
      <c r="M264" s="98">
        <f>(L264-I264)/I264*100</f>
        <v>4</v>
      </c>
      <c r="N264" s="98">
        <f>(L264-J264)/J264*100</f>
        <v>-45.833333333333329</v>
      </c>
      <c r="O264" s="735">
        <f>E264*1.3</f>
        <v>3042</v>
      </c>
      <c r="P264" s="98">
        <f t="shared" si="16"/>
        <v>30</v>
      </c>
      <c r="Q264" s="98"/>
      <c r="R264" s="701"/>
    </row>
    <row r="265" spans="1:18" s="445" customFormat="1" ht="25.5" customHeight="1" x14ac:dyDescent="0.25">
      <c r="A265" s="901">
        <v>3</v>
      </c>
      <c r="B265" s="900" t="s">
        <v>180</v>
      </c>
      <c r="C265" s="701" t="s">
        <v>18</v>
      </c>
      <c r="D265" s="701" t="s">
        <v>27</v>
      </c>
      <c r="E265" s="98">
        <v>1200</v>
      </c>
      <c r="F265" s="497">
        <v>11600</v>
      </c>
      <c r="G265" s="493">
        <v>16500</v>
      </c>
      <c r="H265" s="195">
        <v>2.1</v>
      </c>
      <c r="I265" s="98">
        <v>3570</v>
      </c>
      <c r="J265" s="497">
        <v>11600</v>
      </c>
      <c r="K265" s="497"/>
      <c r="L265" s="482">
        <v>4500</v>
      </c>
      <c r="M265" s="98">
        <f>(L265-I265)/I265*100</f>
        <v>26.05042016806723</v>
      </c>
      <c r="N265" s="98">
        <f>(L265-J265)/J265*100</f>
        <v>-61.206896551724135</v>
      </c>
      <c r="O265" s="735">
        <f t="shared" ref="O265:O328" si="28">E265*1.2</f>
        <v>1440</v>
      </c>
      <c r="P265" s="98">
        <f t="shared" si="16"/>
        <v>20</v>
      </c>
      <c r="Q265" s="98"/>
      <c r="R265" s="701"/>
    </row>
    <row r="266" spans="1:18" s="445" customFormat="1" x14ac:dyDescent="0.25">
      <c r="A266" s="901"/>
      <c r="B266" s="900"/>
      <c r="C266" s="701" t="s">
        <v>27</v>
      </c>
      <c r="D266" s="701" t="s">
        <v>181</v>
      </c>
      <c r="E266" s="98"/>
      <c r="F266" s="497"/>
      <c r="G266" s="493"/>
      <c r="H266" s="195"/>
      <c r="I266" s="98"/>
      <c r="J266" s="497"/>
      <c r="K266" s="497"/>
      <c r="L266" s="482"/>
      <c r="M266" s="98"/>
      <c r="N266" s="98"/>
      <c r="O266" s="735"/>
      <c r="P266" s="98"/>
      <c r="Q266" s="98"/>
      <c r="R266" s="701"/>
    </row>
    <row r="267" spans="1:18" s="445" customFormat="1" x14ac:dyDescent="0.25">
      <c r="A267" s="901"/>
      <c r="B267" s="900"/>
      <c r="C267" s="701"/>
      <c r="D267" s="701" t="s">
        <v>39</v>
      </c>
      <c r="E267" s="98">
        <v>1560</v>
      </c>
      <c r="F267" s="497">
        <v>7000</v>
      </c>
      <c r="G267" s="493">
        <v>6500</v>
      </c>
      <c r="H267" s="195">
        <v>1.9</v>
      </c>
      <c r="I267" s="98">
        <v>3230</v>
      </c>
      <c r="J267" s="497">
        <v>7000</v>
      </c>
      <c r="K267" s="497"/>
      <c r="L267" s="482">
        <v>4000</v>
      </c>
      <c r="M267" s="98">
        <f>(L267-I267)/I267*100</f>
        <v>23.839009287925698</v>
      </c>
      <c r="N267" s="98"/>
      <c r="O267" s="735">
        <f t="shared" si="28"/>
        <v>1872</v>
      </c>
      <c r="P267" s="98">
        <f t="shared" si="16"/>
        <v>20</v>
      </c>
      <c r="Q267" s="98"/>
      <c r="R267" s="701"/>
    </row>
    <row r="268" spans="1:18" s="445" customFormat="1" x14ac:dyDescent="0.25">
      <c r="A268" s="901"/>
      <c r="B268" s="900"/>
      <c r="C268" s="701"/>
      <c r="D268" s="701" t="s">
        <v>40</v>
      </c>
      <c r="E268" s="98"/>
      <c r="F268" s="497">
        <v>7000</v>
      </c>
      <c r="G268" s="493">
        <v>6500</v>
      </c>
      <c r="H268" s="195">
        <v>1.9</v>
      </c>
      <c r="I268" s="98">
        <v>3230</v>
      </c>
      <c r="J268" s="497">
        <v>7000</v>
      </c>
      <c r="K268" s="497"/>
      <c r="L268" s="482">
        <v>3900</v>
      </c>
      <c r="M268" s="98">
        <f>(L268-I268)/I268*100</f>
        <v>20.743034055727556</v>
      </c>
      <c r="N268" s="98"/>
      <c r="O268" s="735">
        <v>1560</v>
      </c>
      <c r="P268" s="98"/>
      <c r="Q268" s="98"/>
      <c r="R268" s="701"/>
    </row>
    <row r="269" spans="1:18" s="445" customFormat="1" ht="42.75" customHeight="1" x14ac:dyDescent="0.25">
      <c r="A269" s="901">
        <v>4</v>
      </c>
      <c r="B269" s="900" t="s">
        <v>182</v>
      </c>
      <c r="C269" s="701" t="s">
        <v>337</v>
      </c>
      <c r="D269" s="701" t="s">
        <v>408</v>
      </c>
      <c r="E269" s="98"/>
      <c r="F269" s="497"/>
      <c r="G269" s="493"/>
      <c r="H269" s="195"/>
      <c r="I269" s="98"/>
      <c r="J269" s="497"/>
      <c r="K269" s="497"/>
      <c r="L269" s="497"/>
      <c r="M269" s="98"/>
      <c r="N269" s="98"/>
      <c r="O269" s="735"/>
      <c r="P269" s="98"/>
      <c r="Q269" s="98"/>
      <c r="R269" s="701"/>
    </row>
    <row r="270" spans="1:18" s="445" customFormat="1" x14ac:dyDescent="0.25">
      <c r="A270" s="901"/>
      <c r="B270" s="900"/>
      <c r="C270" s="701"/>
      <c r="D270" s="701" t="s">
        <v>39</v>
      </c>
      <c r="E270" s="98">
        <v>2200</v>
      </c>
      <c r="F270" s="497">
        <v>13000</v>
      </c>
      <c r="G270" s="493">
        <v>20000</v>
      </c>
      <c r="H270" s="195">
        <v>2.1</v>
      </c>
      <c r="I270" s="98">
        <v>5250</v>
      </c>
      <c r="J270" s="497">
        <v>13000</v>
      </c>
      <c r="K270" s="497"/>
      <c r="L270" s="482">
        <v>6500</v>
      </c>
      <c r="M270" s="98">
        <f t="shared" ref="M270:M332" si="29">(L270-I270)/I270*100</f>
        <v>23.809523809523807</v>
      </c>
      <c r="N270" s="98"/>
      <c r="O270" s="735">
        <f t="shared" si="28"/>
        <v>2640</v>
      </c>
      <c r="P270" s="98">
        <f t="shared" ref="P270:P331" si="30">(O270-E270)/E270*100</f>
        <v>20</v>
      </c>
      <c r="Q270" s="98"/>
      <c r="R270" s="701"/>
    </row>
    <row r="271" spans="1:18" s="445" customFormat="1" x14ac:dyDescent="0.25">
      <c r="A271" s="901"/>
      <c r="B271" s="900"/>
      <c r="C271" s="701"/>
      <c r="D271" s="701" t="s">
        <v>40</v>
      </c>
      <c r="E271" s="98"/>
      <c r="F271" s="497">
        <v>13000</v>
      </c>
      <c r="G271" s="493">
        <v>20000</v>
      </c>
      <c r="H271" s="195">
        <v>2.1</v>
      </c>
      <c r="I271" s="98">
        <v>5250</v>
      </c>
      <c r="J271" s="497">
        <v>13000</v>
      </c>
      <c r="K271" s="497"/>
      <c r="L271" s="482">
        <v>6400</v>
      </c>
      <c r="M271" s="98">
        <f t="shared" si="29"/>
        <v>21.904761904761905</v>
      </c>
      <c r="N271" s="98"/>
      <c r="O271" s="735">
        <v>2200</v>
      </c>
      <c r="P271" s="98"/>
      <c r="Q271" s="98"/>
      <c r="R271" s="701"/>
    </row>
    <row r="272" spans="1:18" s="445" customFormat="1" ht="30" customHeight="1" x14ac:dyDescent="0.25">
      <c r="A272" s="901">
        <v>5</v>
      </c>
      <c r="B272" s="900" t="s">
        <v>183</v>
      </c>
      <c r="C272" s="701" t="s">
        <v>94</v>
      </c>
      <c r="D272" s="701" t="s">
        <v>338</v>
      </c>
      <c r="E272" s="98">
        <v>1040</v>
      </c>
      <c r="F272" s="497">
        <v>5000</v>
      </c>
      <c r="G272" s="493">
        <v>4500</v>
      </c>
      <c r="H272" s="195">
        <v>2.4</v>
      </c>
      <c r="I272" s="98">
        <v>2880</v>
      </c>
      <c r="J272" s="497">
        <v>5000</v>
      </c>
      <c r="K272" s="497"/>
      <c r="L272" s="482">
        <v>3500</v>
      </c>
      <c r="M272" s="98">
        <f t="shared" si="29"/>
        <v>21.527777777777779</v>
      </c>
      <c r="N272" s="98">
        <f t="shared" ref="N272:N332" si="31">(L272-J272)/J272*100</f>
        <v>-30</v>
      </c>
      <c r="O272" s="735">
        <f t="shared" si="28"/>
        <v>1248</v>
      </c>
      <c r="P272" s="98">
        <f t="shared" si="30"/>
        <v>20</v>
      </c>
      <c r="Q272" s="98"/>
      <c r="R272" s="701"/>
    </row>
    <row r="273" spans="1:18" s="445" customFormat="1" ht="24.75" customHeight="1" x14ac:dyDescent="0.25">
      <c r="A273" s="901"/>
      <c r="B273" s="900"/>
      <c r="C273" s="701" t="s">
        <v>338</v>
      </c>
      <c r="D273" s="701" t="s">
        <v>409</v>
      </c>
      <c r="E273" s="104">
        <v>600</v>
      </c>
      <c r="F273" s="497">
        <v>2500</v>
      </c>
      <c r="G273" s="493">
        <v>2500</v>
      </c>
      <c r="H273" s="195">
        <v>1.5</v>
      </c>
      <c r="I273" s="98">
        <v>900</v>
      </c>
      <c r="J273" s="497">
        <v>2500</v>
      </c>
      <c r="K273" s="497"/>
      <c r="L273" s="482">
        <v>1800</v>
      </c>
      <c r="M273" s="98">
        <f t="shared" si="29"/>
        <v>100</v>
      </c>
      <c r="N273" s="98">
        <f t="shared" si="31"/>
        <v>-28.000000000000004</v>
      </c>
      <c r="O273" s="735">
        <f t="shared" si="28"/>
        <v>720</v>
      </c>
      <c r="P273" s="98">
        <f t="shared" si="30"/>
        <v>20</v>
      </c>
      <c r="Q273" s="98"/>
      <c r="R273" s="701"/>
    </row>
    <row r="274" spans="1:18" s="445" customFormat="1" ht="42.75" customHeight="1" x14ac:dyDescent="0.25">
      <c r="A274" s="883">
        <v>6</v>
      </c>
      <c r="B274" s="883" t="s">
        <v>185</v>
      </c>
      <c r="C274" s="701" t="s">
        <v>186</v>
      </c>
      <c r="D274" s="701" t="s">
        <v>339</v>
      </c>
      <c r="E274" s="98"/>
      <c r="F274" s="497"/>
      <c r="G274" s="493"/>
      <c r="H274" s="195"/>
      <c r="I274" s="98"/>
      <c r="J274" s="497"/>
      <c r="K274" s="497"/>
      <c r="L274" s="482"/>
      <c r="M274" s="98"/>
      <c r="N274" s="98"/>
      <c r="O274" s="735"/>
      <c r="P274" s="98"/>
      <c r="Q274" s="98"/>
      <c r="R274" s="701"/>
    </row>
    <row r="275" spans="1:18" s="445" customFormat="1" x14ac:dyDescent="0.25">
      <c r="A275" s="884"/>
      <c r="B275" s="884"/>
      <c r="C275" s="701"/>
      <c r="D275" s="701" t="s">
        <v>39</v>
      </c>
      <c r="E275" s="98">
        <v>1040</v>
      </c>
      <c r="F275" s="497">
        <v>7500</v>
      </c>
      <c r="G275" s="493">
        <v>7000</v>
      </c>
      <c r="H275" s="195">
        <v>2</v>
      </c>
      <c r="I275" s="98">
        <v>3000</v>
      </c>
      <c r="J275" s="497">
        <v>7500</v>
      </c>
      <c r="K275" s="497"/>
      <c r="L275" s="482">
        <v>5000</v>
      </c>
      <c r="M275" s="98">
        <f t="shared" si="29"/>
        <v>66.666666666666657</v>
      </c>
      <c r="N275" s="98"/>
      <c r="O275" s="735">
        <f>E275*1.3</f>
        <v>1352</v>
      </c>
      <c r="P275" s="98">
        <f t="shared" si="30"/>
        <v>30</v>
      </c>
      <c r="Q275" s="98"/>
      <c r="R275" s="701"/>
    </row>
    <row r="276" spans="1:18" s="445" customFormat="1" x14ac:dyDescent="0.25">
      <c r="A276" s="884"/>
      <c r="B276" s="884"/>
      <c r="C276" s="701"/>
      <c r="D276" s="701" t="s">
        <v>40</v>
      </c>
      <c r="E276" s="98"/>
      <c r="F276" s="497">
        <v>7500</v>
      </c>
      <c r="G276" s="493">
        <v>7000</v>
      </c>
      <c r="H276" s="195">
        <v>2</v>
      </c>
      <c r="I276" s="98">
        <v>3000</v>
      </c>
      <c r="J276" s="497">
        <v>7500</v>
      </c>
      <c r="K276" s="497"/>
      <c r="L276" s="482">
        <v>4900</v>
      </c>
      <c r="M276" s="98">
        <f t="shared" si="29"/>
        <v>63.333333333333329</v>
      </c>
      <c r="N276" s="98"/>
      <c r="O276" s="735">
        <v>1040</v>
      </c>
      <c r="P276" s="98"/>
      <c r="Q276" s="98"/>
      <c r="R276" s="701"/>
    </row>
    <row r="277" spans="1:18" s="445" customFormat="1" ht="42.75" customHeight="1" x14ac:dyDescent="0.25">
      <c r="A277" s="884"/>
      <c r="B277" s="884"/>
      <c r="C277" s="701" t="s">
        <v>339</v>
      </c>
      <c r="D277" s="701" t="s">
        <v>424</v>
      </c>
      <c r="E277" s="104"/>
      <c r="F277" s="497"/>
      <c r="G277" s="493"/>
      <c r="H277" s="195"/>
      <c r="I277" s="98"/>
      <c r="J277" s="497"/>
      <c r="K277" s="497"/>
      <c r="L277" s="497"/>
      <c r="M277" s="98"/>
      <c r="N277" s="98"/>
      <c r="O277" s="735"/>
      <c r="P277" s="98"/>
      <c r="Q277" s="98"/>
      <c r="R277" s="701"/>
    </row>
    <row r="278" spans="1:18" s="445" customFormat="1" x14ac:dyDescent="0.25">
      <c r="A278" s="884"/>
      <c r="B278" s="884"/>
      <c r="C278" s="701"/>
      <c r="D278" s="701" t="s">
        <v>39</v>
      </c>
      <c r="E278" s="104">
        <v>600</v>
      </c>
      <c r="F278" s="497">
        <v>6000</v>
      </c>
      <c r="G278" s="493">
        <v>6500</v>
      </c>
      <c r="H278" s="195">
        <v>1.5</v>
      </c>
      <c r="I278" s="98">
        <v>1500</v>
      </c>
      <c r="J278" s="497">
        <v>6000</v>
      </c>
      <c r="K278" s="497"/>
      <c r="L278" s="482">
        <v>4000</v>
      </c>
      <c r="M278" s="98">
        <f t="shared" si="29"/>
        <v>166.66666666666669</v>
      </c>
      <c r="N278" s="98"/>
      <c r="O278" s="735">
        <f t="shared" si="28"/>
        <v>720</v>
      </c>
      <c r="P278" s="98">
        <f t="shared" si="30"/>
        <v>20</v>
      </c>
      <c r="Q278" s="98"/>
      <c r="R278" s="701"/>
    </row>
    <row r="279" spans="1:18" s="445" customFormat="1" x14ac:dyDescent="0.25">
      <c r="A279" s="884"/>
      <c r="B279" s="884"/>
      <c r="C279" s="701"/>
      <c r="D279" s="701" t="s">
        <v>40</v>
      </c>
      <c r="E279" s="104"/>
      <c r="F279" s="497">
        <v>6000</v>
      </c>
      <c r="G279" s="493">
        <v>6500</v>
      </c>
      <c r="H279" s="195">
        <v>1.5</v>
      </c>
      <c r="I279" s="98">
        <v>1500</v>
      </c>
      <c r="J279" s="497">
        <v>6000</v>
      </c>
      <c r="K279" s="497"/>
      <c r="L279" s="482">
        <v>3900</v>
      </c>
      <c r="M279" s="98">
        <f t="shared" si="29"/>
        <v>160</v>
      </c>
      <c r="N279" s="98"/>
      <c r="O279" s="735">
        <v>600</v>
      </c>
      <c r="P279" s="98"/>
      <c r="Q279" s="98"/>
      <c r="R279" s="701"/>
    </row>
    <row r="280" spans="1:18" s="445" customFormat="1" ht="39.75" customHeight="1" x14ac:dyDescent="0.25">
      <c r="A280" s="884"/>
      <c r="B280" s="884"/>
      <c r="C280" s="701" t="s">
        <v>424</v>
      </c>
      <c r="D280" s="701" t="s">
        <v>341</v>
      </c>
      <c r="E280" s="104"/>
      <c r="F280" s="497"/>
      <c r="G280" s="493"/>
      <c r="H280" s="195"/>
      <c r="I280" s="98"/>
      <c r="J280" s="497"/>
      <c r="K280" s="497"/>
      <c r="L280" s="482"/>
      <c r="M280" s="98"/>
      <c r="N280" s="98"/>
      <c r="O280" s="735"/>
      <c r="P280" s="98"/>
      <c r="Q280" s="98"/>
      <c r="R280" s="701"/>
    </row>
    <row r="281" spans="1:18" s="445" customFormat="1" x14ac:dyDescent="0.25">
      <c r="A281" s="884"/>
      <c r="B281" s="884"/>
      <c r="C281" s="701"/>
      <c r="D281" s="701" t="s">
        <v>39</v>
      </c>
      <c r="E281" s="104">
        <v>600</v>
      </c>
      <c r="F281" s="497">
        <v>5000</v>
      </c>
      <c r="G281" s="493">
        <v>5300</v>
      </c>
      <c r="H281" s="195">
        <v>1.5</v>
      </c>
      <c r="I281" s="98">
        <v>1500</v>
      </c>
      <c r="J281" s="497">
        <v>5000</v>
      </c>
      <c r="K281" s="497"/>
      <c r="L281" s="482">
        <v>4000</v>
      </c>
      <c r="M281" s="98">
        <f t="shared" si="29"/>
        <v>166.66666666666669</v>
      </c>
      <c r="N281" s="98"/>
      <c r="O281" s="735">
        <f t="shared" si="28"/>
        <v>720</v>
      </c>
      <c r="P281" s="98">
        <f t="shared" si="30"/>
        <v>20</v>
      </c>
      <c r="Q281" s="98"/>
      <c r="R281" s="701"/>
    </row>
    <row r="282" spans="1:18" s="445" customFormat="1" x14ac:dyDescent="0.25">
      <c r="A282" s="885"/>
      <c r="B282" s="885"/>
      <c r="C282" s="701"/>
      <c r="D282" s="701" t="s">
        <v>40</v>
      </c>
      <c r="E282" s="104"/>
      <c r="F282" s="497">
        <v>5000</v>
      </c>
      <c r="G282" s="493">
        <v>5300</v>
      </c>
      <c r="H282" s="195">
        <v>1.5</v>
      </c>
      <c r="I282" s="98">
        <v>1500</v>
      </c>
      <c r="J282" s="497">
        <v>5000</v>
      </c>
      <c r="K282" s="497"/>
      <c r="L282" s="482">
        <v>3900</v>
      </c>
      <c r="M282" s="98">
        <f t="shared" si="29"/>
        <v>160</v>
      </c>
      <c r="N282" s="98"/>
      <c r="O282" s="735">
        <v>600</v>
      </c>
      <c r="P282" s="98"/>
      <c r="Q282" s="98"/>
      <c r="R282" s="701"/>
    </row>
    <row r="283" spans="1:18" s="445" customFormat="1" ht="40.5" customHeight="1" x14ac:dyDescent="0.25">
      <c r="A283" s="883">
        <v>7</v>
      </c>
      <c r="B283" s="883" t="s">
        <v>253</v>
      </c>
      <c r="C283" s="701" t="s">
        <v>18</v>
      </c>
      <c r="D283" s="701" t="s">
        <v>187</v>
      </c>
      <c r="E283" s="98"/>
      <c r="F283" s="497"/>
      <c r="G283" s="493"/>
      <c r="H283" s="195"/>
      <c r="I283" s="98"/>
      <c r="J283" s="497"/>
      <c r="K283" s="497"/>
      <c r="L283" s="482"/>
      <c r="M283" s="98"/>
      <c r="N283" s="98"/>
      <c r="O283" s="735"/>
      <c r="P283" s="98"/>
      <c r="Q283" s="98"/>
      <c r="R283" s="701"/>
    </row>
    <row r="284" spans="1:18" s="445" customFormat="1" ht="18.75" customHeight="1" x14ac:dyDescent="0.25">
      <c r="A284" s="884"/>
      <c r="B284" s="884"/>
      <c r="C284" s="701"/>
      <c r="D284" s="701" t="s">
        <v>39</v>
      </c>
      <c r="E284" s="98">
        <v>2200</v>
      </c>
      <c r="F284" s="497">
        <v>9000</v>
      </c>
      <c r="G284" s="493">
        <v>9000</v>
      </c>
      <c r="H284" s="195">
        <v>2.9</v>
      </c>
      <c r="I284" s="98">
        <v>6380</v>
      </c>
      <c r="J284" s="497">
        <v>9000</v>
      </c>
      <c r="K284" s="497"/>
      <c r="L284" s="482">
        <v>5000</v>
      </c>
      <c r="M284" s="98">
        <f t="shared" si="29"/>
        <v>-21.630094043887148</v>
      </c>
      <c r="N284" s="98"/>
      <c r="O284" s="735">
        <f t="shared" si="28"/>
        <v>2640</v>
      </c>
      <c r="P284" s="98">
        <f t="shared" si="30"/>
        <v>20</v>
      </c>
      <c r="Q284" s="98"/>
      <c r="R284" s="701"/>
    </row>
    <row r="285" spans="1:18" s="445" customFormat="1" x14ac:dyDescent="0.25">
      <c r="A285" s="885"/>
      <c r="B285" s="885"/>
      <c r="C285" s="701"/>
      <c r="D285" s="701" t="s">
        <v>40</v>
      </c>
      <c r="E285" s="98"/>
      <c r="F285" s="497">
        <v>9000</v>
      </c>
      <c r="G285" s="493">
        <v>9000</v>
      </c>
      <c r="H285" s="195">
        <v>2.9</v>
      </c>
      <c r="I285" s="98">
        <v>6380</v>
      </c>
      <c r="J285" s="497">
        <v>9000</v>
      </c>
      <c r="K285" s="497"/>
      <c r="L285" s="482">
        <v>4800</v>
      </c>
      <c r="M285" s="98">
        <f t="shared" si="29"/>
        <v>-24.76489028213166</v>
      </c>
      <c r="N285" s="98"/>
      <c r="O285" s="735">
        <v>2200</v>
      </c>
      <c r="P285" s="98"/>
      <c r="Q285" s="98"/>
      <c r="R285" s="701"/>
    </row>
    <row r="286" spans="1:18" s="445" customFormat="1" ht="45" customHeight="1" x14ac:dyDescent="0.25">
      <c r="A286" s="901">
        <v>8</v>
      </c>
      <c r="B286" s="900" t="s">
        <v>188</v>
      </c>
      <c r="C286" s="701" t="s">
        <v>187</v>
      </c>
      <c r="D286" s="701" t="s">
        <v>189</v>
      </c>
      <c r="E286" s="104">
        <v>975</v>
      </c>
      <c r="F286" s="497">
        <v>3500</v>
      </c>
      <c r="G286" s="493">
        <v>3500</v>
      </c>
      <c r="H286" s="195">
        <v>1.8</v>
      </c>
      <c r="I286" s="98">
        <v>1755</v>
      </c>
      <c r="J286" s="497">
        <v>3500</v>
      </c>
      <c r="K286" s="497"/>
      <c r="L286" s="482">
        <v>2000</v>
      </c>
      <c r="M286" s="98">
        <f t="shared" si="29"/>
        <v>13.96011396011396</v>
      </c>
      <c r="N286" s="98">
        <f t="shared" si="31"/>
        <v>-42.857142857142854</v>
      </c>
      <c r="O286" s="735">
        <f t="shared" si="28"/>
        <v>1170</v>
      </c>
      <c r="P286" s="98">
        <f t="shared" si="30"/>
        <v>20</v>
      </c>
      <c r="Q286" s="98"/>
      <c r="R286" s="701"/>
    </row>
    <row r="287" spans="1:18" s="445" customFormat="1" ht="37.5" x14ac:dyDescent="0.25">
      <c r="A287" s="901"/>
      <c r="B287" s="900"/>
      <c r="C287" s="701" t="s">
        <v>189</v>
      </c>
      <c r="D287" s="701" t="s">
        <v>410</v>
      </c>
      <c r="E287" s="104">
        <v>520</v>
      </c>
      <c r="F287" s="497">
        <v>3800</v>
      </c>
      <c r="G287" s="493">
        <v>3800</v>
      </c>
      <c r="H287" s="195">
        <v>2.9</v>
      </c>
      <c r="I287" s="98">
        <v>3480</v>
      </c>
      <c r="J287" s="497">
        <v>3800</v>
      </c>
      <c r="K287" s="497"/>
      <c r="L287" s="482">
        <v>1500</v>
      </c>
      <c r="M287" s="98">
        <f t="shared" si="29"/>
        <v>-56.896551724137936</v>
      </c>
      <c r="N287" s="98">
        <f t="shared" si="31"/>
        <v>-60.526315789473685</v>
      </c>
      <c r="O287" s="735">
        <f t="shared" si="28"/>
        <v>624</v>
      </c>
      <c r="P287" s="98">
        <f t="shared" si="30"/>
        <v>20</v>
      </c>
      <c r="Q287" s="98"/>
      <c r="R287" s="701"/>
    </row>
    <row r="288" spans="1:18" s="445" customFormat="1" ht="18" customHeight="1" x14ac:dyDescent="0.25">
      <c r="A288" s="901">
        <v>9</v>
      </c>
      <c r="B288" s="900" t="s">
        <v>190</v>
      </c>
      <c r="C288" s="701" t="s">
        <v>448</v>
      </c>
      <c r="D288" s="701" t="s">
        <v>95</v>
      </c>
      <c r="E288" s="98"/>
      <c r="F288" s="497"/>
      <c r="G288" s="493"/>
      <c r="H288" s="195"/>
      <c r="I288" s="98"/>
      <c r="J288" s="497"/>
      <c r="K288" s="497"/>
      <c r="L288" s="482"/>
      <c r="M288" s="98"/>
      <c r="N288" s="98"/>
      <c r="O288" s="735"/>
      <c r="P288" s="98"/>
      <c r="Q288" s="98"/>
      <c r="R288" s="701"/>
    </row>
    <row r="289" spans="1:18" s="445" customFormat="1" x14ac:dyDescent="0.25">
      <c r="A289" s="901"/>
      <c r="B289" s="900"/>
      <c r="C289" s="701"/>
      <c r="D289" s="701" t="s">
        <v>39</v>
      </c>
      <c r="E289" s="98">
        <v>1950</v>
      </c>
      <c r="F289" s="497">
        <v>9000</v>
      </c>
      <c r="G289" s="493">
        <v>9000</v>
      </c>
      <c r="H289" s="195">
        <v>1.4</v>
      </c>
      <c r="I289" s="98">
        <v>3500</v>
      </c>
      <c r="J289" s="497">
        <v>9000</v>
      </c>
      <c r="K289" s="497"/>
      <c r="L289" s="482">
        <v>10000</v>
      </c>
      <c r="M289" s="98">
        <f t="shared" si="29"/>
        <v>185.71428571428572</v>
      </c>
      <c r="N289" s="98"/>
      <c r="O289" s="735">
        <f>E289*1.5</f>
        <v>2925</v>
      </c>
      <c r="P289" s="98">
        <f t="shared" si="30"/>
        <v>50</v>
      </c>
      <c r="Q289" s="98"/>
      <c r="R289" s="701"/>
    </row>
    <row r="290" spans="1:18" s="445" customFormat="1" x14ac:dyDescent="0.25">
      <c r="A290" s="901"/>
      <c r="B290" s="900"/>
      <c r="C290" s="701"/>
      <c r="D290" s="701" t="s">
        <v>40</v>
      </c>
      <c r="E290" s="98"/>
      <c r="F290" s="497">
        <v>9000</v>
      </c>
      <c r="G290" s="493">
        <v>9000</v>
      </c>
      <c r="H290" s="195">
        <v>1.4</v>
      </c>
      <c r="I290" s="98">
        <v>3500</v>
      </c>
      <c r="J290" s="497">
        <v>9000</v>
      </c>
      <c r="K290" s="497"/>
      <c r="L290" s="482">
        <v>9800</v>
      </c>
      <c r="M290" s="98">
        <f t="shared" si="29"/>
        <v>180</v>
      </c>
      <c r="N290" s="98"/>
      <c r="O290" s="735">
        <f>O289-500</f>
        <v>2425</v>
      </c>
      <c r="P290" s="98"/>
      <c r="Q290" s="98"/>
      <c r="R290" s="701"/>
    </row>
    <row r="291" spans="1:18" s="445" customFormat="1" x14ac:dyDescent="0.25">
      <c r="A291" s="901"/>
      <c r="B291" s="900"/>
      <c r="C291" s="701" t="s">
        <v>95</v>
      </c>
      <c r="D291" s="701" t="s">
        <v>191</v>
      </c>
      <c r="E291" s="98"/>
      <c r="F291" s="497"/>
      <c r="G291" s="493"/>
      <c r="H291" s="195"/>
      <c r="I291" s="98"/>
      <c r="J291" s="497"/>
      <c r="K291" s="497"/>
      <c r="L291" s="482"/>
      <c r="M291" s="98"/>
      <c r="N291" s="98"/>
      <c r="O291" s="735"/>
      <c r="P291" s="98"/>
      <c r="Q291" s="98"/>
      <c r="R291" s="701"/>
    </row>
    <row r="292" spans="1:18" s="445" customFormat="1" x14ac:dyDescent="0.25">
      <c r="A292" s="901"/>
      <c r="B292" s="900"/>
      <c r="C292" s="701"/>
      <c r="D292" s="701" t="s">
        <v>39</v>
      </c>
      <c r="E292" s="98">
        <v>1950</v>
      </c>
      <c r="F292" s="497"/>
      <c r="G292" s="493"/>
      <c r="H292" s="195">
        <v>1.4</v>
      </c>
      <c r="I292" s="98">
        <v>3500</v>
      </c>
      <c r="J292" s="497">
        <v>4000</v>
      </c>
      <c r="K292" s="497"/>
      <c r="L292" s="482">
        <v>7000</v>
      </c>
      <c r="M292" s="98">
        <f t="shared" si="29"/>
        <v>100</v>
      </c>
      <c r="N292" s="98"/>
      <c r="O292" s="735">
        <f>E292*1.3</f>
        <v>2535</v>
      </c>
      <c r="P292" s="98">
        <f t="shared" si="30"/>
        <v>30</v>
      </c>
      <c r="Q292" s="98"/>
      <c r="R292" s="701"/>
    </row>
    <row r="293" spans="1:18" s="445" customFormat="1" x14ac:dyDescent="0.25">
      <c r="A293" s="901"/>
      <c r="B293" s="900"/>
      <c r="C293" s="701"/>
      <c r="D293" s="701" t="s">
        <v>40</v>
      </c>
      <c r="E293" s="98"/>
      <c r="F293" s="497"/>
      <c r="G293" s="493"/>
      <c r="H293" s="195">
        <v>1.4</v>
      </c>
      <c r="I293" s="98">
        <v>3500</v>
      </c>
      <c r="J293" s="497">
        <v>4000</v>
      </c>
      <c r="K293" s="497"/>
      <c r="L293" s="482">
        <v>6800</v>
      </c>
      <c r="M293" s="98">
        <f t="shared" si="29"/>
        <v>94.285714285714278</v>
      </c>
      <c r="N293" s="98"/>
      <c r="O293" s="735">
        <f>O292-500</f>
        <v>2035</v>
      </c>
      <c r="P293" s="98"/>
      <c r="Q293" s="98"/>
      <c r="R293" s="701"/>
    </row>
    <row r="294" spans="1:18" s="445" customFormat="1" x14ac:dyDescent="0.25">
      <c r="A294" s="901"/>
      <c r="B294" s="900"/>
      <c r="C294" s="701" t="s">
        <v>191</v>
      </c>
      <c r="D294" s="701" t="s">
        <v>192</v>
      </c>
      <c r="E294" s="98"/>
      <c r="F294" s="497"/>
      <c r="G294" s="493"/>
      <c r="H294" s="195"/>
      <c r="I294" s="98"/>
      <c r="J294" s="497"/>
      <c r="K294" s="497"/>
      <c r="L294" s="497"/>
      <c r="M294" s="98"/>
      <c r="N294" s="98"/>
      <c r="O294" s="735"/>
      <c r="P294" s="98"/>
      <c r="Q294" s="98"/>
      <c r="R294" s="701"/>
    </row>
    <row r="295" spans="1:18" s="445" customFormat="1" x14ac:dyDescent="0.25">
      <c r="A295" s="901"/>
      <c r="B295" s="900"/>
      <c r="C295" s="701"/>
      <c r="D295" s="701" t="s">
        <v>39</v>
      </c>
      <c r="E295" s="98">
        <v>1400</v>
      </c>
      <c r="F295" s="497">
        <v>3750</v>
      </c>
      <c r="G295" s="493">
        <v>3750</v>
      </c>
      <c r="H295" s="195">
        <v>1.7</v>
      </c>
      <c r="I295" s="98">
        <v>2550</v>
      </c>
      <c r="J295" s="497">
        <v>3750</v>
      </c>
      <c r="K295" s="497"/>
      <c r="L295" s="482">
        <v>5000</v>
      </c>
      <c r="M295" s="98">
        <f t="shared" si="29"/>
        <v>96.078431372549019</v>
      </c>
      <c r="N295" s="98"/>
      <c r="O295" s="735">
        <f t="shared" si="28"/>
        <v>1680</v>
      </c>
      <c r="P295" s="98">
        <f t="shared" si="30"/>
        <v>20</v>
      </c>
      <c r="Q295" s="98"/>
      <c r="R295" s="701"/>
    </row>
    <row r="296" spans="1:18" s="445" customFormat="1" x14ac:dyDescent="0.25">
      <c r="A296" s="901"/>
      <c r="B296" s="900"/>
      <c r="C296" s="701"/>
      <c r="D296" s="701" t="s">
        <v>40</v>
      </c>
      <c r="E296" s="98"/>
      <c r="F296" s="497">
        <v>3750</v>
      </c>
      <c r="G296" s="493">
        <v>3750</v>
      </c>
      <c r="H296" s="195">
        <v>1.7</v>
      </c>
      <c r="I296" s="98">
        <v>2550</v>
      </c>
      <c r="J296" s="497">
        <v>3750</v>
      </c>
      <c r="K296" s="497"/>
      <c r="L296" s="482">
        <v>4900</v>
      </c>
      <c r="M296" s="98">
        <f t="shared" si="29"/>
        <v>92.156862745098039</v>
      </c>
      <c r="N296" s="98"/>
      <c r="O296" s="735">
        <v>1400</v>
      </c>
      <c r="P296" s="98"/>
      <c r="Q296" s="98"/>
      <c r="R296" s="701"/>
    </row>
    <row r="297" spans="1:18" s="445" customFormat="1" ht="67.5" customHeight="1" x14ac:dyDescent="0.25">
      <c r="A297" s="707">
        <v>10</v>
      </c>
      <c r="B297" s="701" t="s">
        <v>457</v>
      </c>
      <c r="C297" s="701" t="s">
        <v>18</v>
      </c>
      <c r="D297" s="701" t="s">
        <v>193</v>
      </c>
      <c r="E297" s="98">
        <v>2080</v>
      </c>
      <c r="F297" s="497">
        <v>8500</v>
      </c>
      <c r="G297" s="493">
        <v>8500</v>
      </c>
      <c r="H297" s="195">
        <v>1.9</v>
      </c>
      <c r="I297" s="98">
        <v>4370</v>
      </c>
      <c r="J297" s="497">
        <v>8500</v>
      </c>
      <c r="K297" s="497"/>
      <c r="L297" s="482">
        <v>4000</v>
      </c>
      <c r="M297" s="98">
        <f t="shared" si="29"/>
        <v>-8.4668192219679632</v>
      </c>
      <c r="N297" s="98">
        <f t="shared" si="31"/>
        <v>-52.941176470588239</v>
      </c>
      <c r="O297" s="735">
        <f t="shared" si="28"/>
        <v>2496</v>
      </c>
      <c r="P297" s="98">
        <f t="shared" si="30"/>
        <v>20</v>
      </c>
      <c r="Q297" s="98"/>
      <c r="R297" s="701"/>
    </row>
    <row r="298" spans="1:18" s="494" customFormat="1" ht="64.5" customHeight="1" x14ac:dyDescent="0.25">
      <c r="A298" s="901">
        <v>11</v>
      </c>
      <c r="B298" s="900" t="s">
        <v>193</v>
      </c>
      <c r="C298" s="701" t="s">
        <v>411</v>
      </c>
      <c r="D298" s="701" t="s">
        <v>447</v>
      </c>
      <c r="E298" s="98"/>
      <c r="F298" s="497"/>
      <c r="G298" s="493"/>
      <c r="H298" s="195"/>
      <c r="I298" s="98"/>
      <c r="J298" s="497"/>
      <c r="K298" s="497"/>
      <c r="L298" s="482"/>
      <c r="M298" s="98"/>
      <c r="N298" s="98"/>
      <c r="O298" s="735"/>
      <c r="P298" s="98"/>
      <c r="Q298" s="98"/>
      <c r="R298" s="701"/>
    </row>
    <row r="299" spans="1:18" s="494" customFormat="1" x14ac:dyDescent="0.25">
      <c r="A299" s="901"/>
      <c r="B299" s="900"/>
      <c r="C299" s="701"/>
      <c r="D299" s="701" t="s">
        <v>39</v>
      </c>
      <c r="E299" s="98">
        <v>2080</v>
      </c>
      <c r="F299" s="497">
        <v>7000</v>
      </c>
      <c r="G299" s="493">
        <v>7000</v>
      </c>
      <c r="H299" s="195">
        <v>1.2</v>
      </c>
      <c r="I299" s="98">
        <v>2760</v>
      </c>
      <c r="J299" s="497">
        <v>7000</v>
      </c>
      <c r="K299" s="497"/>
      <c r="L299" s="482">
        <v>4000</v>
      </c>
      <c r="M299" s="98">
        <f t="shared" si="29"/>
        <v>44.927536231884055</v>
      </c>
      <c r="N299" s="98"/>
      <c r="O299" s="735">
        <f t="shared" si="28"/>
        <v>2496</v>
      </c>
      <c r="P299" s="98">
        <f t="shared" si="30"/>
        <v>20</v>
      </c>
      <c r="Q299" s="98"/>
      <c r="R299" s="701"/>
    </row>
    <row r="300" spans="1:18" s="494" customFormat="1" x14ac:dyDescent="0.25">
      <c r="A300" s="901"/>
      <c r="B300" s="900"/>
      <c r="C300" s="701"/>
      <c r="D300" s="701" t="s">
        <v>40</v>
      </c>
      <c r="E300" s="98"/>
      <c r="F300" s="497">
        <v>7000</v>
      </c>
      <c r="G300" s="493">
        <v>7000</v>
      </c>
      <c r="H300" s="195">
        <v>1.2</v>
      </c>
      <c r="I300" s="98">
        <v>2760</v>
      </c>
      <c r="J300" s="497">
        <v>7000</v>
      </c>
      <c r="K300" s="497"/>
      <c r="L300" s="482">
        <v>3900</v>
      </c>
      <c r="M300" s="98">
        <f t="shared" si="29"/>
        <v>41.304347826086953</v>
      </c>
      <c r="N300" s="98"/>
      <c r="O300" s="735">
        <v>2080</v>
      </c>
      <c r="P300" s="98"/>
      <c r="Q300" s="98"/>
      <c r="R300" s="701"/>
    </row>
    <row r="301" spans="1:18" s="445" customFormat="1" ht="44.25" customHeight="1" x14ac:dyDescent="0.25">
      <c r="A301" s="707">
        <v>12</v>
      </c>
      <c r="B301" s="701" t="s">
        <v>194</v>
      </c>
      <c r="C301" s="701" t="s">
        <v>193</v>
      </c>
      <c r="D301" s="701" t="s">
        <v>195</v>
      </c>
      <c r="E301" s="98">
        <v>1820</v>
      </c>
      <c r="F301" s="497">
        <v>6000</v>
      </c>
      <c r="G301" s="493">
        <v>6500</v>
      </c>
      <c r="H301" s="195">
        <v>1.4</v>
      </c>
      <c r="I301" s="98">
        <v>2800</v>
      </c>
      <c r="J301" s="497">
        <v>6000</v>
      </c>
      <c r="K301" s="497"/>
      <c r="L301" s="482">
        <v>4000</v>
      </c>
      <c r="M301" s="98">
        <f t="shared" si="29"/>
        <v>42.857142857142854</v>
      </c>
      <c r="N301" s="98">
        <f t="shared" si="31"/>
        <v>-33.333333333333329</v>
      </c>
      <c r="O301" s="735">
        <f t="shared" si="28"/>
        <v>2184</v>
      </c>
      <c r="P301" s="98">
        <f t="shared" si="30"/>
        <v>20</v>
      </c>
      <c r="Q301" s="98"/>
      <c r="R301" s="701"/>
    </row>
    <row r="302" spans="1:18" s="445" customFormat="1" ht="47.25" customHeight="1" x14ac:dyDescent="0.25">
      <c r="A302" s="707">
        <v>13</v>
      </c>
      <c r="B302" s="701" t="s">
        <v>27</v>
      </c>
      <c r="C302" s="701" t="s">
        <v>196</v>
      </c>
      <c r="D302" s="701" t="s">
        <v>342</v>
      </c>
      <c r="E302" s="98">
        <v>2080</v>
      </c>
      <c r="F302" s="497">
        <v>6000</v>
      </c>
      <c r="G302" s="493">
        <v>7000</v>
      </c>
      <c r="H302" s="195">
        <v>1.2</v>
      </c>
      <c r="I302" s="98">
        <v>2760</v>
      </c>
      <c r="J302" s="497">
        <v>6000</v>
      </c>
      <c r="K302" s="497"/>
      <c r="L302" s="482">
        <v>4000</v>
      </c>
      <c r="M302" s="98">
        <f t="shared" si="29"/>
        <v>44.927536231884055</v>
      </c>
      <c r="N302" s="98">
        <f t="shared" si="31"/>
        <v>-33.333333333333329</v>
      </c>
      <c r="O302" s="735">
        <f t="shared" si="28"/>
        <v>2496</v>
      </c>
      <c r="P302" s="98">
        <f t="shared" si="30"/>
        <v>20</v>
      </c>
      <c r="Q302" s="98"/>
      <c r="R302" s="701"/>
    </row>
    <row r="303" spans="1:18" s="445" customFormat="1" ht="37.5" x14ac:dyDescent="0.25">
      <c r="A303" s="901">
        <v>14</v>
      </c>
      <c r="B303" s="900" t="s">
        <v>197</v>
      </c>
      <c r="C303" s="701" t="s">
        <v>190</v>
      </c>
      <c r="D303" s="701" t="s">
        <v>343</v>
      </c>
      <c r="E303" s="98"/>
      <c r="F303" s="497"/>
      <c r="G303" s="493"/>
      <c r="H303" s="195"/>
      <c r="I303" s="98"/>
      <c r="J303" s="497"/>
      <c r="K303" s="497"/>
      <c r="L303" s="482"/>
      <c r="M303" s="98"/>
      <c r="N303" s="98"/>
      <c r="O303" s="735"/>
      <c r="P303" s="98"/>
      <c r="Q303" s="98"/>
      <c r="R303" s="701"/>
    </row>
    <row r="304" spans="1:18" s="445" customFormat="1" x14ac:dyDescent="0.25">
      <c r="A304" s="901"/>
      <c r="B304" s="900"/>
      <c r="C304" s="701"/>
      <c r="D304" s="701" t="s">
        <v>39</v>
      </c>
      <c r="E304" s="98">
        <v>1100</v>
      </c>
      <c r="F304" s="497">
        <v>5000</v>
      </c>
      <c r="G304" s="493">
        <v>5000</v>
      </c>
      <c r="H304" s="195">
        <v>1.3</v>
      </c>
      <c r="I304" s="98">
        <v>1100</v>
      </c>
      <c r="J304" s="497">
        <v>5000</v>
      </c>
      <c r="K304" s="497"/>
      <c r="L304" s="482">
        <v>2500</v>
      </c>
      <c r="M304" s="98">
        <f t="shared" si="29"/>
        <v>127.27272727272727</v>
      </c>
      <c r="N304" s="98"/>
      <c r="O304" s="735">
        <f t="shared" si="28"/>
        <v>1320</v>
      </c>
      <c r="P304" s="98">
        <f t="shared" si="30"/>
        <v>20</v>
      </c>
      <c r="Q304" s="98"/>
      <c r="R304" s="701"/>
    </row>
    <row r="305" spans="1:18" s="445" customFormat="1" x14ac:dyDescent="0.25">
      <c r="A305" s="901"/>
      <c r="B305" s="900"/>
      <c r="C305" s="701"/>
      <c r="D305" s="701" t="s">
        <v>40</v>
      </c>
      <c r="E305" s="98"/>
      <c r="F305" s="497">
        <v>5000</v>
      </c>
      <c r="G305" s="493">
        <v>5000</v>
      </c>
      <c r="H305" s="195">
        <v>1.3</v>
      </c>
      <c r="I305" s="98">
        <v>1100</v>
      </c>
      <c r="J305" s="497">
        <v>5000</v>
      </c>
      <c r="K305" s="497"/>
      <c r="L305" s="482">
        <v>2400</v>
      </c>
      <c r="M305" s="98">
        <f t="shared" si="29"/>
        <v>118.18181818181819</v>
      </c>
      <c r="N305" s="98"/>
      <c r="O305" s="735">
        <v>1100</v>
      </c>
      <c r="P305" s="98"/>
      <c r="Q305" s="98"/>
      <c r="R305" s="701"/>
    </row>
    <row r="306" spans="1:18" s="445" customFormat="1" ht="44.25" customHeight="1" x14ac:dyDescent="0.25">
      <c r="A306" s="707">
        <v>15</v>
      </c>
      <c r="B306" s="701" t="s">
        <v>198</v>
      </c>
      <c r="C306" s="701" t="s">
        <v>95</v>
      </c>
      <c r="D306" s="701" t="s">
        <v>119</v>
      </c>
      <c r="E306" s="98">
        <v>1560</v>
      </c>
      <c r="F306" s="497">
        <v>4000</v>
      </c>
      <c r="G306" s="493">
        <v>4000</v>
      </c>
      <c r="H306" s="195">
        <v>1.6</v>
      </c>
      <c r="I306" s="98">
        <v>2880</v>
      </c>
      <c r="J306" s="497">
        <v>4000</v>
      </c>
      <c r="K306" s="497"/>
      <c r="L306" s="482">
        <v>3500</v>
      </c>
      <c r="M306" s="98">
        <f t="shared" si="29"/>
        <v>21.527777777777779</v>
      </c>
      <c r="N306" s="98">
        <f t="shared" si="31"/>
        <v>-12.5</v>
      </c>
      <c r="O306" s="735">
        <f t="shared" si="28"/>
        <v>1872</v>
      </c>
      <c r="P306" s="98">
        <f t="shared" si="30"/>
        <v>20</v>
      </c>
      <c r="Q306" s="98"/>
      <c r="R306" s="701"/>
    </row>
    <row r="307" spans="1:18" s="445" customFormat="1" ht="39.75" customHeight="1" x14ac:dyDescent="0.25">
      <c r="A307" s="707">
        <v>16</v>
      </c>
      <c r="B307" s="701" t="s">
        <v>344</v>
      </c>
      <c r="C307" s="701" t="s">
        <v>117</v>
      </c>
      <c r="D307" s="701" t="s">
        <v>118</v>
      </c>
      <c r="E307" s="98">
        <v>1560</v>
      </c>
      <c r="F307" s="497">
        <v>3000</v>
      </c>
      <c r="G307" s="493">
        <v>3500</v>
      </c>
      <c r="H307" s="195">
        <v>1.6</v>
      </c>
      <c r="I307" s="98">
        <v>2880</v>
      </c>
      <c r="J307" s="497">
        <v>3000</v>
      </c>
      <c r="K307" s="497"/>
      <c r="L307" s="482">
        <v>3000</v>
      </c>
      <c r="M307" s="98">
        <f t="shared" si="29"/>
        <v>4.1666666666666661</v>
      </c>
      <c r="N307" s="98">
        <f t="shared" si="31"/>
        <v>0</v>
      </c>
      <c r="O307" s="735">
        <f t="shared" si="28"/>
        <v>1872</v>
      </c>
      <c r="P307" s="98">
        <f t="shared" si="30"/>
        <v>20</v>
      </c>
      <c r="Q307" s="98"/>
      <c r="R307" s="701"/>
    </row>
    <row r="308" spans="1:18" s="445" customFormat="1" ht="32.25" customHeight="1" x14ac:dyDescent="0.25">
      <c r="A308" s="901">
        <v>17</v>
      </c>
      <c r="B308" s="900" t="s">
        <v>345</v>
      </c>
      <c r="C308" s="701" t="s">
        <v>120</v>
      </c>
      <c r="D308" s="701" t="s">
        <v>199</v>
      </c>
      <c r="E308" s="98"/>
      <c r="F308" s="497"/>
      <c r="G308" s="493"/>
      <c r="H308" s="195"/>
      <c r="I308" s="98"/>
      <c r="J308" s="497"/>
      <c r="K308" s="497"/>
      <c r="L308" s="482"/>
      <c r="M308" s="98"/>
      <c r="N308" s="98"/>
      <c r="O308" s="735"/>
      <c r="P308" s="98"/>
      <c r="Q308" s="98"/>
      <c r="R308" s="701"/>
    </row>
    <row r="309" spans="1:18" s="445" customFormat="1" x14ac:dyDescent="0.25">
      <c r="A309" s="901"/>
      <c r="B309" s="900"/>
      <c r="C309" s="701"/>
      <c r="D309" s="701" t="s">
        <v>39</v>
      </c>
      <c r="E309" s="98">
        <v>1430</v>
      </c>
      <c r="F309" s="497">
        <v>4000</v>
      </c>
      <c r="G309" s="493">
        <v>3400</v>
      </c>
      <c r="H309" s="195">
        <v>1.5</v>
      </c>
      <c r="I309" s="98">
        <v>2550</v>
      </c>
      <c r="J309" s="497">
        <v>4000</v>
      </c>
      <c r="K309" s="497"/>
      <c r="L309" s="482">
        <v>2700</v>
      </c>
      <c r="M309" s="98">
        <f t="shared" si="29"/>
        <v>5.8823529411764701</v>
      </c>
      <c r="N309" s="98"/>
      <c r="O309" s="735">
        <f t="shared" si="28"/>
        <v>1716</v>
      </c>
      <c r="P309" s="98">
        <f t="shared" si="30"/>
        <v>20</v>
      </c>
      <c r="Q309" s="98"/>
      <c r="R309" s="701"/>
    </row>
    <row r="310" spans="1:18" s="445" customFormat="1" x14ac:dyDescent="0.25">
      <c r="A310" s="901"/>
      <c r="B310" s="900"/>
      <c r="C310" s="701"/>
      <c r="D310" s="701" t="s">
        <v>40</v>
      </c>
      <c r="E310" s="98"/>
      <c r="F310" s="497">
        <v>4000</v>
      </c>
      <c r="G310" s="493">
        <v>3400</v>
      </c>
      <c r="H310" s="195">
        <v>1.5</v>
      </c>
      <c r="I310" s="98">
        <v>2550</v>
      </c>
      <c r="J310" s="497">
        <v>4000</v>
      </c>
      <c r="K310" s="497"/>
      <c r="L310" s="482">
        <v>2600</v>
      </c>
      <c r="M310" s="98">
        <f t="shared" si="29"/>
        <v>1.9607843137254901</v>
      </c>
      <c r="N310" s="98"/>
      <c r="O310" s="735">
        <v>1430</v>
      </c>
      <c r="P310" s="98"/>
      <c r="Q310" s="98"/>
      <c r="R310" s="701"/>
    </row>
    <row r="311" spans="1:18" s="445" customFormat="1" ht="25.5" customHeight="1" x14ac:dyDescent="0.25">
      <c r="A311" s="901">
        <v>18</v>
      </c>
      <c r="B311" s="900" t="s">
        <v>200</v>
      </c>
      <c r="C311" s="701" t="s">
        <v>95</v>
      </c>
      <c r="D311" s="701" t="s">
        <v>201</v>
      </c>
      <c r="E311" s="98">
        <v>1560</v>
      </c>
      <c r="F311" s="497">
        <v>4800</v>
      </c>
      <c r="G311" s="493">
        <v>4800</v>
      </c>
      <c r="H311" s="195">
        <v>1.6</v>
      </c>
      <c r="I311" s="98">
        <v>2880</v>
      </c>
      <c r="J311" s="497">
        <v>4800</v>
      </c>
      <c r="K311" s="497"/>
      <c r="L311" s="482">
        <v>3500</v>
      </c>
      <c r="M311" s="98">
        <f t="shared" si="29"/>
        <v>21.527777777777779</v>
      </c>
      <c r="N311" s="98">
        <f t="shared" si="31"/>
        <v>-27.083333333333332</v>
      </c>
      <c r="O311" s="735">
        <f t="shared" si="28"/>
        <v>1872</v>
      </c>
      <c r="P311" s="98">
        <f t="shared" si="30"/>
        <v>20</v>
      </c>
      <c r="Q311" s="98"/>
      <c r="R311" s="701"/>
    </row>
    <row r="312" spans="1:18" s="445" customFormat="1" ht="21.75" customHeight="1" x14ac:dyDescent="0.25">
      <c r="A312" s="901"/>
      <c r="B312" s="900"/>
      <c r="C312" s="701" t="s">
        <v>201</v>
      </c>
      <c r="D312" s="701" t="s">
        <v>202</v>
      </c>
      <c r="E312" s="98">
        <v>1300</v>
      </c>
      <c r="F312" s="497">
        <v>4000</v>
      </c>
      <c r="G312" s="493">
        <v>4000</v>
      </c>
      <c r="H312" s="195">
        <v>1.2</v>
      </c>
      <c r="I312" s="98">
        <v>1920</v>
      </c>
      <c r="J312" s="497">
        <v>4000</v>
      </c>
      <c r="K312" s="497"/>
      <c r="L312" s="482">
        <v>2000</v>
      </c>
      <c r="M312" s="98">
        <f t="shared" si="29"/>
        <v>4.1666666666666661</v>
      </c>
      <c r="N312" s="98">
        <f t="shared" si="31"/>
        <v>-50</v>
      </c>
      <c r="O312" s="735">
        <f t="shared" si="28"/>
        <v>1560</v>
      </c>
      <c r="P312" s="98">
        <f t="shared" si="30"/>
        <v>20</v>
      </c>
      <c r="Q312" s="98"/>
      <c r="R312" s="701"/>
    </row>
    <row r="313" spans="1:18" s="445" customFormat="1" ht="41.25" customHeight="1" x14ac:dyDescent="0.25">
      <c r="A313" s="707">
        <v>19</v>
      </c>
      <c r="B313" s="701" t="s">
        <v>120</v>
      </c>
      <c r="C313" s="701" t="s">
        <v>200</v>
      </c>
      <c r="D313" s="701" t="s">
        <v>125</v>
      </c>
      <c r="E313" s="98">
        <v>1300</v>
      </c>
      <c r="F313" s="497">
        <v>3500</v>
      </c>
      <c r="G313" s="493">
        <v>3500</v>
      </c>
      <c r="H313" s="195">
        <v>1.2</v>
      </c>
      <c r="I313" s="98">
        <v>1920</v>
      </c>
      <c r="J313" s="497">
        <v>3500</v>
      </c>
      <c r="K313" s="497"/>
      <c r="L313" s="482">
        <v>2000</v>
      </c>
      <c r="M313" s="98">
        <f t="shared" si="29"/>
        <v>4.1666666666666661</v>
      </c>
      <c r="N313" s="98">
        <f t="shared" si="31"/>
        <v>-42.857142857142854</v>
      </c>
      <c r="O313" s="735">
        <f t="shared" si="28"/>
        <v>1560</v>
      </c>
      <c r="P313" s="98">
        <f t="shared" si="30"/>
        <v>20</v>
      </c>
      <c r="Q313" s="98"/>
      <c r="R313" s="701"/>
    </row>
    <row r="314" spans="1:18" s="445" customFormat="1" ht="40.5" customHeight="1" x14ac:dyDescent="0.25">
      <c r="A314" s="707">
        <v>20</v>
      </c>
      <c r="B314" s="701" t="s">
        <v>119</v>
      </c>
      <c r="C314" s="701" t="s">
        <v>116</v>
      </c>
      <c r="D314" s="701" t="s">
        <v>346</v>
      </c>
      <c r="E314" s="98">
        <v>1300</v>
      </c>
      <c r="F314" s="497">
        <v>4000</v>
      </c>
      <c r="G314" s="493">
        <v>3500</v>
      </c>
      <c r="H314" s="195">
        <v>1.5</v>
      </c>
      <c r="I314" s="98">
        <v>2400</v>
      </c>
      <c r="J314" s="497">
        <v>4000</v>
      </c>
      <c r="K314" s="497"/>
      <c r="L314" s="482">
        <v>2000</v>
      </c>
      <c r="M314" s="98">
        <f t="shared" si="29"/>
        <v>-16.666666666666664</v>
      </c>
      <c r="N314" s="98">
        <f t="shared" si="31"/>
        <v>-50</v>
      </c>
      <c r="O314" s="735">
        <f t="shared" si="28"/>
        <v>1560</v>
      </c>
      <c r="P314" s="98">
        <f t="shared" si="30"/>
        <v>20</v>
      </c>
      <c r="Q314" s="98"/>
      <c r="R314" s="701"/>
    </row>
    <row r="315" spans="1:18" s="445" customFormat="1" ht="35.25" customHeight="1" x14ac:dyDescent="0.25">
      <c r="A315" s="707">
        <v>21</v>
      </c>
      <c r="B315" s="701" t="s">
        <v>331</v>
      </c>
      <c r="C315" s="701" t="s">
        <v>120</v>
      </c>
      <c r="D315" s="701" t="s">
        <v>122</v>
      </c>
      <c r="E315" s="98">
        <v>1300</v>
      </c>
      <c r="F315" s="497">
        <v>4000</v>
      </c>
      <c r="G315" s="493">
        <v>3500</v>
      </c>
      <c r="H315" s="195">
        <v>1.2</v>
      </c>
      <c r="I315" s="98">
        <v>1920</v>
      </c>
      <c r="J315" s="497">
        <v>4000</v>
      </c>
      <c r="K315" s="497"/>
      <c r="L315" s="482">
        <v>2000</v>
      </c>
      <c r="M315" s="98">
        <f t="shared" si="29"/>
        <v>4.1666666666666661</v>
      </c>
      <c r="N315" s="98">
        <f t="shared" si="31"/>
        <v>-50</v>
      </c>
      <c r="O315" s="735">
        <f t="shared" si="28"/>
        <v>1560</v>
      </c>
      <c r="P315" s="98">
        <f t="shared" si="30"/>
        <v>20</v>
      </c>
      <c r="Q315" s="98"/>
      <c r="R315" s="701"/>
    </row>
    <row r="316" spans="1:18" s="445" customFormat="1" ht="39.75" customHeight="1" x14ac:dyDescent="0.25">
      <c r="A316" s="707">
        <v>22</v>
      </c>
      <c r="B316" s="701" t="s">
        <v>121</v>
      </c>
      <c r="C316" s="701" t="s">
        <v>116</v>
      </c>
      <c r="D316" s="701" t="s">
        <v>120</v>
      </c>
      <c r="E316" s="98">
        <v>1170</v>
      </c>
      <c r="F316" s="497">
        <v>4000</v>
      </c>
      <c r="G316" s="493">
        <v>3400</v>
      </c>
      <c r="H316" s="195">
        <v>1.2</v>
      </c>
      <c r="I316" s="98">
        <v>1680</v>
      </c>
      <c r="J316" s="497">
        <v>4000</v>
      </c>
      <c r="K316" s="497"/>
      <c r="L316" s="482">
        <v>2000</v>
      </c>
      <c r="M316" s="98">
        <f t="shared" si="29"/>
        <v>19.047619047619047</v>
      </c>
      <c r="N316" s="98">
        <f t="shared" si="31"/>
        <v>-50</v>
      </c>
      <c r="O316" s="735">
        <f t="shared" si="28"/>
        <v>1404</v>
      </c>
      <c r="P316" s="98">
        <f t="shared" si="30"/>
        <v>20</v>
      </c>
      <c r="Q316" s="98"/>
      <c r="R316" s="701"/>
    </row>
    <row r="317" spans="1:18" s="445" customFormat="1" ht="44.25" customHeight="1" x14ac:dyDescent="0.25">
      <c r="A317" s="707">
        <v>23</v>
      </c>
      <c r="B317" s="701" t="s">
        <v>347</v>
      </c>
      <c r="C317" s="701" t="s">
        <v>348</v>
      </c>
      <c r="D317" s="701" t="s">
        <v>202</v>
      </c>
      <c r="E317" s="98">
        <v>1300</v>
      </c>
      <c r="F317" s="497">
        <v>3500</v>
      </c>
      <c r="G317" s="493">
        <v>3500</v>
      </c>
      <c r="H317" s="195">
        <v>1.3</v>
      </c>
      <c r="I317" s="98">
        <v>2080</v>
      </c>
      <c r="J317" s="497">
        <v>3500</v>
      </c>
      <c r="K317" s="497"/>
      <c r="L317" s="482">
        <v>2000</v>
      </c>
      <c r="M317" s="98">
        <f t="shared" si="29"/>
        <v>-3.8461538461538463</v>
      </c>
      <c r="N317" s="98">
        <f t="shared" si="31"/>
        <v>-42.857142857142854</v>
      </c>
      <c r="O317" s="735">
        <f t="shared" si="28"/>
        <v>1560</v>
      </c>
      <c r="P317" s="98">
        <f t="shared" si="30"/>
        <v>20</v>
      </c>
      <c r="Q317" s="98"/>
      <c r="R317" s="701"/>
    </row>
    <row r="318" spans="1:18" s="445" customFormat="1" ht="27" customHeight="1" x14ac:dyDescent="0.25">
      <c r="A318" s="707">
        <v>24</v>
      </c>
      <c r="B318" s="701" t="s">
        <v>125</v>
      </c>
      <c r="C318" s="701" t="s">
        <v>120</v>
      </c>
      <c r="D318" s="701" t="s">
        <v>392</v>
      </c>
      <c r="E318" s="98">
        <v>1300</v>
      </c>
      <c r="F318" s="497">
        <v>3200</v>
      </c>
      <c r="G318" s="493">
        <v>3500</v>
      </c>
      <c r="H318" s="195">
        <v>1.2</v>
      </c>
      <c r="I318" s="98">
        <v>1920</v>
      </c>
      <c r="J318" s="497">
        <v>3200</v>
      </c>
      <c r="K318" s="497"/>
      <c r="L318" s="482">
        <v>2000</v>
      </c>
      <c r="M318" s="98">
        <f t="shared" si="29"/>
        <v>4.1666666666666661</v>
      </c>
      <c r="N318" s="98">
        <f t="shared" si="31"/>
        <v>-37.5</v>
      </c>
      <c r="O318" s="735">
        <f t="shared" si="28"/>
        <v>1560</v>
      </c>
      <c r="P318" s="98">
        <f t="shared" si="30"/>
        <v>20</v>
      </c>
      <c r="Q318" s="98"/>
      <c r="R318" s="701"/>
    </row>
    <row r="319" spans="1:18" s="445" customFormat="1" ht="28.5" customHeight="1" x14ac:dyDescent="0.25">
      <c r="A319" s="707">
        <v>25</v>
      </c>
      <c r="B319" s="701" t="s">
        <v>95</v>
      </c>
      <c r="C319" s="701" t="s">
        <v>254</v>
      </c>
      <c r="D319" s="701" t="s">
        <v>201</v>
      </c>
      <c r="E319" s="98">
        <v>1560</v>
      </c>
      <c r="F319" s="497">
        <v>6700</v>
      </c>
      <c r="G319" s="493">
        <v>6200</v>
      </c>
      <c r="H319" s="195">
        <v>1.6</v>
      </c>
      <c r="I319" s="98">
        <v>2880</v>
      </c>
      <c r="J319" s="497">
        <v>6700</v>
      </c>
      <c r="K319" s="497"/>
      <c r="L319" s="482">
        <v>5000</v>
      </c>
      <c r="M319" s="98">
        <f t="shared" si="29"/>
        <v>73.611111111111114</v>
      </c>
      <c r="N319" s="98">
        <f t="shared" si="31"/>
        <v>-25.373134328358208</v>
      </c>
      <c r="O319" s="735">
        <f t="shared" si="28"/>
        <v>1872</v>
      </c>
      <c r="P319" s="98">
        <f t="shared" si="30"/>
        <v>20</v>
      </c>
      <c r="Q319" s="98"/>
      <c r="R319" s="701"/>
    </row>
    <row r="320" spans="1:18" s="445" customFormat="1" ht="45" customHeight="1" x14ac:dyDescent="0.25">
      <c r="A320" s="707">
        <v>26</v>
      </c>
      <c r="B320" s="701" t="s">
        <v>124</v>
      </c>
      <c r="C320" s="701" t="s">
        <v>125</v>
      </c>
      <c r="D320" s="701" t="s">
        <v>203</v>
      </c>
      <c r="E320" s="98">
        <v>1300</v>
      </c>
      <c r="F320" s="497">
        <v>4000</v>
      </c>
      <c r="G320" s="493">
        <v>3500</v>
      </c>
      <c r="H320" s="195">
        <v>1.2</v>
      </c>
      <c r="I320" s="98">
        <v>1920</v>
      </c>
      <c r="J320" s="497">
        <v>4000</v>
      </c>
      <c r="K320" s="497"/>
      <c r="L320" s="482">
        <v>2000</v>
      </c>
      <c r="M320" s="98">
        <f t="shared" si="29"/>
        <v>4.1666666666666661</v>
      </c>
      <c r="N320" s="98">
        <f t="shared" si="31"/>
        <v>-50</v>
      </c>
      <c r="O320" s="735">
        <f t="shared" si="28"/>
        <v>1560</v>
      </c>
      <c r="P320" s="98">
        <f t="shared" si="30"/>
        <v>20</v>
      </c>
      <c r="Q320" s="98"/>
      <c r="R320" s="701"/>
    </row>
    <row r="321" spans="1:18" s="445" customFormat="1" ht="25.5" customHeight="1" x14ac:dyDescent="0.25">
      <c r="A321" s="901">
        <v>27</v>
      </c>
      <c r="B321" s="900" t="s">
        <v>349</v>
      </c>
      <c r="C321" s="701" t="s">
        <v>95</v>
      </c>
      <c r="D321" s="701" t="s">
        <v>201</v>
      </c>
      <c r="E321" s="98">
        <v>1560</v>
      </c>
      <c r="F321" s="497">
        <v>4400</v>
      </c>
      <c r="G321" s="493">
        <v>4400</v>
      </c>
      <c r="H321" s="195">
        <v>1.3</v>
      </c>
      <c r="I321" s="98">
        <v>2340</v>
      </c>
      <c r="J321" s="497">
        <v>4400</v>
      </c>
      <c r="K321" s="497"/>
      <c r="L321" s="482">
        <v>2500</v>
      </c>
      <c r="M321" s="98">
        <f t="shared" si="29"/>
        <v>6.8376068376068382</v>
      </c>
      <c r="N321" s="98">
        <f t="shared" si="31"/>
        <v>-43.18181818181818</v>
      </c>
      <c r="O321" s="735">
        <f t="shared" si="28"/>
        <v>1872</v>
      </c>
      <c r="P321" s="98">
        <f t="shared" si="30"/>
        <v>20</v>
      </c>
      <c r="Q321" s="98"/>
      <c r="R321" s="701"/>
    </row>
    <row r="322" spans="1:18" s="445" customFormat="1" ht="25.5" customHeight="1" x14ac:dyDescent="0.25">
      <c r="A322" s="901"/>
      <c r="B322" s="900"/>
      <c r="C322" s="701" t="s">
        <v>201</v>
      </c>
      <c r="D322" s="701" t="s">
        <v>350</v>
      </c>
      <c r="E322" s="98">
        <v>1560</v>
      </c>
      <c r="F322" s="497">
        <v>4000</v>
      </c>
      <c r="G322" s="493">
        <v>4000</v>
      </c>
      <c r="H322" s="195">
        <v>1.2</v>
      </c>
      <c r="I322" s="98">
        <v>2160</v>
      </c>
      <c r="J322" s="497">
        <v>4000</v>
      </c>
      <c r="K322" s="497"/>
      <c r="L322" s="482">
        <v>2500</v>
      </c>
      <c r="M322" s="98">
        <f t="shared" si="29"/>
        <v>15.74074074074074</v>
      </c>
      <c r="N322" s="98">
        <f t="shared" si="31"/>
        <v>-37.5</v>
      </c>
      <c r="O322" s="735">
        <f t="shared" si="28"/>
        <v>1872</v>
      </c>
      <c r="P322" s="98">
        <f t="shared" si="30"/>
        <v>20</v>
      </c>
      <c r="Q322" s="98"/>
      <c r="R322" s="701"/>
    </row>
    <row r="323" spans="1:18" s="445" customFormat="1" ht="42.75" customHeight="1" x14ac:dyDescent="0.25">
      <c r="A323" s="707">
        <v>28</v>
      </c>
      <c r="B323" s="701" t="s">
        <v>201</v>
      </c>
      <c r="C323" s="701" t="s">
        <v>254</v>
      </c>
      <c r="D323" s="701" t="s">
        <v>351</v>
      </c>
      <c r="E323" s="98">
        <v>1560</v>
      </c>
      <c r="F323" s="497">
        <v>6000</v>
      </c>
      <c r="G323" s="493">
        <v>6000</v>
      </c>
      <c r="H323" s="195">
        <v>1.6</v>
      </c>
      <c r="I323" s="98">
        <v>2880</v>
      </c>
      <c r="J323" s="497">
        <v>6000</v>
      </c>
      <c r="K323" s="497"/>
      <c r="L323" s="482">
        <v>2500</v>
      </c>
      <c r="M323" s="98">
        <f t="shared" si="29"/>
        <v>-13.194444444444445</v>
      </c>
      <c r="N323" s="98">
        <f t="shared" si="31"/>
        <v>-58.333333333333336</v>
      </c>
      <c r="O323" s="735">
        <f t="shared" si="28"/>
        <v>1872</v>
      </c>
      <c r="P323" s="98">
        <f t="shared" si="30"/>
        <v>20</v>
      </c>
      <c r="Q323" s="98"/>
      <c r="R323" s="701"/>
    </row>
    <row r="324" spans="1:18" s="445" customFormat="1" ht="37.5" x14ac:dyDescent="0.25">
      <c r="A324" s="707">
        <v>29</v>
      </c>
      <c r="B324" s="701" t="s">
        <v>202</v>
      </c>
      <c r="C324" s="701" t="s">
        <v>352</v>
      </c>
      <c r="D324" s="701" t="s">
        <v>350</v>
      </c>
      <c r="E324" s="98">
        <v>1560</v>
      </c>
      <c r="F324" s="497">
        <v>3500</v>
      </c>
      <c r="G324" s="493">
        <v>3500</v>
      </c>
      <c r="H324" s="195">
        <v>1.3</v>
      </c>
      <c r="I324" s="98">
        <v>2340</v>
      </c>
      <c r="J324" s="497">
        <v>3500</v>
      </c>
      <c r="K324" s="497"/>
      <c r="L324" s="482">
        <v>2500</v>
      </c>
      <c r="M324" s="98">
        <f t="shared" si="29"/>
        <v>6.8376068376068382</v>
      </c>
      <c r="N324" s="98">
        <f t="shared" si="31"/>
        <v>-28.571428571428569</v>
      </c>
      <c r="O324" s="735">
        <f t="shared" si="28"/>
        <v>1872</v>
      </c>
      <c r="P324" s="98">
        <f t="shared" si="30"/>
        <v>20</v>
      </c>
      <c r="Q324" s="98"/>
      <c r="R324" s="701"/>
    </row>
    <row r="325" spans="1:18" s="445" customFormat="1" ht="37.5" x14ac:dyDescent="0.25">
      <c r="A325" s="707">
        <v>30</v>
      </c>
      <c r="B325" s="701" t="s">
        <v>350</v>
      </c>
      <c r="C325" s="701" t="s">
        <v>254</v>
      </c>
      <c r="D325" s="701" t="s">
        <v>353</v>
      </c>
      <c r="E325" s="98">
        <v>1560</v>
      </c>
      <c r="F325" s="497">
        <v>4400</v>
      </c>
      <c r="G325" s="493">
        <v>4400</v>
      </c>
      <c r="H325" s="195">
        <v>1.6</v>
      </c>
      <c r="I325" s="98">
        <v>2880</v>
      </c>
      <c r="J325" s="497">
        <v>4400</v>
      </c>
      <c r="K325" s="497"/>
      <c r="L325" s="482">
        <v>3500</v>
      </c>
      <c r="M325" s="98">
        <f t="shared" si="29"/>
        <v>21.527777777777779</v>
      </c>
      <c r="N325" s="98">
        <f t="shared" si="31"/>
        <v>-20.454545454545457</v>
      </c>
      <c r="O325" s="735">
        <f t="shared" si="28"/>
        <v>1872</v>
      </c>
      <c r="P325" s="98">
        <f t="shared" si="30"/>
        <v>20</v>
      </c>
      <c r="Q325" s="98"/>
      <c r="R325" s="701"/>
    </row>
    <row r="326" spans="1:18" s="445" customFormat="1" ht="24" customHeight="1" x14ac:dyDescent="0.25">
      <c r="A326" s="707">
        <v>31</v>
      </c>
      <c r="B326" s="701" t="s">
        <v>354</v>
      </c>
      <c r="C326" s="701" t="s">
        <v>201</v>
      </c>
      <c r="D326" s="701" t="s">
        <v>204</v>
      </c>
      <c r="E326" s="98">
        <v>1300</v>
      </c>
      <c r="F326" s="497">
        <v>3600</v>
      </c>
      <c r="G326" s="493">
        <v>3600</v>
      </c>
      <c r="H326" s="195">
        <v>1.2</v>
      </c>
      <c r="I326" s="98">
        <v>1920</v>
      </c>
      <c r="J326" s="497">
        <v>3600</v>
      </c>
      <c r="K326" s="497"/>
      <c r="L326" s="482">
        <v>2500</v>
      </c>
      <c r="M326" s="98">
        <f t="shared" si="29"/>
        <v>30.208333333333332</v>
      </c>
      <c r="N326" s="98">
        <f t="shared" si="31"/>
        <v>-30.555555555555557</v>
      </c>
      <c r="O326" s="735">
        <f t="shared" si="28"/>
        <v>1560</v>
      </c>
      <c r="P326" s="98">
        <f t="shared" si="30"/>
        <v>20</v>
      </c>
      <c r="Q326" s="98"/>
      <c r="R326" s="701"/>
    </row>
    <row r="327" spans="1:18" s="445" customFormat="1" ht="21.75" customHeight="1" x14ac:dyDescent="0.25">
      <c r="A327" s="707">
        <v>32</v>
      </c>
      <c r="B327" s="701" t="s">
        <v>205</v>
      </c>
      <c r="C327" s="701" t="s">
        <v>349</v>
      </c>
      <c r="D327" s="701" t="s">
        <v>350</v>
      </c>
      <c r="E327" s="98">
        <v>1300</v>
      </c>
      <c r="F327" s="497">
        <v>3600</v>
      </c>
      <c r="G327" s="493">
        <v>3600</v>
      </c>
      <c r="H327" s="195">
        <v>1.2</v>
      </c>
      <c r="I327" s="98">
        <v>1920</v>
      </c>
      <c r="J327" s="497">
        <v>3600</v>
      </c>
      <c r="K327" s="497"/>
      <c r="L327" s="482">
        <v>2500</v>
      </c>
      <c r="M327" s="98">
        <f t="shared" si="29"/>
        <v>30.208333333333332</v>
      </c>
      <c r="N327" s="98">
        <f t="shared" si="31"/>
        <v>-30.555555555555557</v>
      </c>
      <c r="O327" s="735">
        <f t="shared" si="28"/>
        <v>1560</v>
      </c>
      <c r="P327" s="98">
        <f t="shared" si="30"/>
        <v>20</v>
      </c>
      <c r="Q327" s="98"/>
      <c r="R327" s="701"/>
    </row>
    <row r="328" spans="1:18" s="445" customFormat="1" ht="23.25" customHeight="1" x14ac:dyDescent="0.25">
      <c r="A328" s="707">
        <v>33</v>
      </c>
      <c r="B328" s="701" t="s">
        <v>204</v>
      </c>
      <c r="C328" s="701" t="s">
        <v>205</v>
      </c>
      <c r="D328" s="701" t="s">
        <v>350</v>
      </c>
      <c r="E328" s="98">
        <v>1300</v>
      </c>
      <c r="F328" s="497">
        <v>3200</v>
      </c>
      <c r="G328" s="493">
        <v>3200</v>
      </c>
      <c r="H328" s="195">
        <v>1.2</v>
      </c>
      <c r="I328" s="98">
        <v>1920</v>
      </c>
      <c r="J328" s="497">
        <v>3200</v>
      </c>
      <c r="K328" s="497"/>
      <c r="L328" s="482">
        <v>2500</v>
      </c>
      <c r="M328" s="98">
        <f t="shared" si="29"/>
        <v>30.208333333333332</v>
      </c>
      <c r="N328" s="98">
        <f t="shared" si="31"/>
        <v>-21.875</v>
      </c>
      <c r="O328" s="735">
        <f t="shared" si="28"/>
        <v>1560</v>
      </c>
      <c r="P328" s="98">
        <f t="shared" si="30"/>
        <v>20</v>
      </c>
      <c r="Q328" s="98"/>
      <c r="R328" s="701"/>
    </row>
    <row r="329" spans="1:18" s="445" customFormat="1" ht="37.5" x14ac:dyDescent="0.25">
      <c r="A329" s="707">
        <v>34</v>
      </c>
      <c r="B329" s="701" t="s">
        <v>206</v>
      </c>
      <c r="C329" s="701" t="s">
        <v>204</v>
      </c>
      <c r="D329" s="701" t="s">
        <v>350</v>
      </c>
      <c r="E329" s="98">
        <v>1300</v>
      </c>
      <c r="F329" s="497">
        <v>3300</v>
      </c>
      <c r="G329" s="493">
        <v>3300</v>
      </c>
      <c r="H329" s="195">
        <v>1.2</v>
      </c>
      <c r="I329" s="98">
        <v>1920</v>
      </c>
      <c r="J329" s="497">
        <v>3300</v>
      </c>
      <c r="K329" s="497"/>
      <c r="L329" s="482">
        <v>2500</v>
      </c>
      <c r="M329" s="98">
        <f t="shared" si="29"/>
        <v>30.208333333333332</v>
      </c>
      <c r="N329" s="98">
        <f t="shared" si="31"/>
        <v>-24.242424242424242</v>
      </c>
      <c r="O329" s="735">
        <f t="shared" ref="O329:O378" si="32">E329*1.2</f>
        <v>1560</v>
      </c>
      <c r="P329" s="98">
        <f t="shared" si="30"/>
        <v>20</v>
      </c>
      <c r="Q329" s="98"/>
      <c r="R329" s="701"/>
    </row>
    <row r="330" spans="1:18" s="445" customFormat="1" x14ac:dyDescent="0.25">
      <c r="A330" s="707">
        <v>35</v>
      </c>
      <c r="B330" s="701" t="s">
        <v>207</v>
      </c>
      <c r="C330" s="701" t="s">
        <v>206</v>
      </c>
      <c r="D330" s="701" t="s">
        <v>202</v>
      </c>
      <c r="E330" s="98">
        <v>1300</v>
      </c>
      <c r="F330" s="497">
        <v>3600</v>
      </c>
      <c r="G330" s="493">
        <v>3600</v>
      </c>
      <c r="H330" s="195">
        <v>1.2</v>
      </c>
      <c r="I330" s="98">
        <v>1920</v>
      </c>
      <c r="J330" s="497">
        <v>3600</v>
      </c>
      <c r="K330" s="497"/>
      <c r="L330" s="482">
        <v>2500</v>
      </c>
      <c r="M330" s="98">
        <f t="shared" si="29"/>
        <v>30.208333333333332</v>
      </c>
      <c r="N330" s="98">
        <f t="shared" si="31"/>
        <v>-30.555555555555557</v>
      </c>
      <c r="O330" s="735">
        <f t="shared" si="32"/>
        <v>1560</v>
      </c>
      <c r="P330" s="98">
        <f t="shared" si="30"/>
        <v>20</v>
      </c>
      <c r="Q330" s="98"/>
      <c r="R330" s="701"/>
    </row>
    <row r="331" spans="1:18" s="445" customFormat="1" x14ac:dyDescent="0.25">
      <c r="A331" s="707">
        <v>36</v>
      </c>
      <c r="B331" s="701" t="s">
        <v>208</v>
      </c>
      <c r="C331" s="701" t="s">
        <v>206</v>
      </c>
      <c r="D331" s="701" t="s">
        <v>350</v>
      </c>
      <c r="E331" s="98">
        <v>1300</v>
      </c>
      <c r="F331" s="497">
        <v>3200</v>
      </c>
      <c r="G331" s="493">
        <v>3200</v>
      </c>
      <c r="H331" s="195">
        <v>1.2</v>
      </c>
      <c r="I331" s="98">
        <v>1920</v>
      </c>
      <c r="J331" s="497">
        <v>3200</v>
      </c>
      <c r="K331" s="497"/>
      <c r="L331" s="482">
        <v>2500</v>
      </c>
      <c r="M331" s="98">
        <f t="shared" si="29"/>
        <v>30.208333333333332</v>
      </c>
      <c r="N331" s="98">
        <f t="shared" si="31"/>
        <v>-21.875</v>
      </c>
      <c r="O331" s="735">
        <f t="shared" si="32"/>
        <v>1560</v>
      </c>
      <c r="P331" s="98">
        <f t="shared" si="30"/>
        <v>20</v>
      </c>
      <c r="Q331" s="98"/>
      <c r="R331" s="701"/>
    </row>
    <row r="332" spans="1:18" s="445" customFormat="1" ht="44.25" customHeight="1" x14ac:dyDescent="0.25">
      <c r="A332" s="707">
        <v>37</v>
      </c>
      <c r="B332" s="900" t="s">
        <v>446</v>
      </c>
      <c r="C332" s="900"/>
      <c r="D332" s="900"/>
      <c r="E332" s="98">
        <v>1000</v>
      </c>
      <c r="F332" s="497">
        <v>2800</v>
      </c>
      <c r="G332" s="493">
        <v>2300</v>
      </c>
      <c r="H332" s="195">
        <v>1.7</v>
      </c>
      <c r="I332" s="98">
        <v>2210</v>
      </c>
      <c r="J332" s="497">
        <v>2800</v>
      </c>
      <c r="K332" s="497"/>
      <c r="L332" s="482">
        <v>2500</v>
      </c>
      <c r="M332" s="98">
        <f t="shared" si="29"/>
        <v>13.122171945701359</v>
      </c>
      <c r="N332" s="98">
        <f t="shared" si="31"/>
        <v>-10.714285714285714</v>
      </c>
      <c r="O332" s="735">
        <f t="shared" si="32"/>
        <v>1200</v>
      </c>
      <c r="P332" s="98">
        <f t="shared" ref="P332:P394" si="33">(O332-E332)/E332*100</f>
        <v>20</v>
      </c>
      <c r="Q332" s="98"/>
      <c r="R332" s="701"/>
    </row>
    <row r="333" spans="1:18" s="445" customFormat="1" ht="56.25" x14ac:dyDescent="0.25">
      <c r="A333" s="707">
        <v>38</v>
      </c>
      <c r="B333" s="701" t="s">
        <v>209</v>
      </c>
      <c r="C333" s="701" t="s">
        <v>18</v>
      </c>
      <c r="D333" s="701" t="s">
        <v>210</v>
      </c>
      <c r="E333" s="104">
        <v>870</v>
      </c>
      <c r="F333" s="497">
        <v>3000</v>
      </c>
      <c r="G333" s="493">
        <v>3300</v>
      </c>
      <c r="H333" s="195">
        <v>1.6</v>
      </c>
      <c r="I333" s="98">
        <v>1600</v>
      </c>
      <c r="J333" s="497">
        <v>3000</v>
      </c>
      <c r="K333" s="497"/>
      <c r="L333" s="482">
        <v>1500</v>
      </c>
      <c r="M333" s="98">
        <f t="shared" ref="M333:M394" si="34">(L333-I333)/I333*100</f>
        <v>-6.25</v>
      </c>
      <c r="N333" s="98">
        <f t="shared" ref="N333:N394" si="35">(L333-J333)/J333*100</f>
        <v>-50</v>
      </c>
      <c r="O333" s="735">
        <f t="shared" si="32"/>
        <v>1044</v>
      </c>
      <c r="P333" s="98">
        <f t="shared" si="33"/>
        <v>20</v>
      </c>
      <c r="Q333" s="98"/>
      <c r="R333" s="701"/>
    </row>
    <row r="334" spans="1:18" s="445" customFormat="1" x14ac:dyDescent="0.25">
      <c r="A334" s="901">
        <v>39</v>
      </c>
      <c r="B334" s="900" t="s">
        <v>43</v>
      </c>
      <c r="C334" s="701" t="s">
        <v>211</v>
      </c>
      <c r="D334" s="701" t="s">
        <v>184</v>
      </c>
      <c r="E334" s="98"/>
      <c r="F334" s="497"/>
      <c r="G334" s="493"/>
      <c r="H334" s="195"/>
      <c r="I334" s="98"/>
      <c r="J334" s="497"/>
      <c r="K334" s="497"/>
      <c r="L334" s="482"/>
      <c r="M334" s="98"/>
      <c r="N334" s="98"/>
      <c r="O334" s="735"/>
      <c r="P334" s="98"/>
      <c r="Q334" s="98"/>
      <c r="R334" s="701"/>
    </row>
    <row r="335" spans="1:18" s="445" customFormat="1" x14ac:dyDescent="0.25">
      <c r="A335" s="901"/>
      <c r="B335" s="900"/>
      <c r="C335" s="701"/>
      <c r="D335" s="701" t="s">
        <v>39</v>
      </c>
      <c r="E335" s="98">
        <v>3100</v>
      </c>
      <c r="F335" s="497">
        <v>13500</v>
      </c>
      <c r="G335" s="493">
        <v>13500</v>
      </c>
      <c r="H335" s="195">
        <v>2.7</v>
      </c>
      <c r="I335" s="98">
        <v>8370</v>
      </c>
      <c r="J335" s="497">
        <v>13500</v>
      </c>
      <c r="K335" s="497"/>
      <c r="L335" s="482">
        <v>8500</v>
      </c>
      <c r="M335" s="98">
        <f t="shared" si="34"/>
        <v>1.5531660692951015</v>
      </c>
      <c r="N335" s="98">
        <f t="shared" si="35"/>
        <v>-37.037037037037038</v>
      </c>
      <c r="O335" s="735">
        <f>E335*1.5</f>
        <v>4650</v>
      </c>
      <c r="P335" s="98">
        <f t="shared" si="33"/>
        <v>50</v>
      </c>
      <c r="Q335" s="98"/>
      <c r="R335" s="701"/>
    </row>
    <row r="336" spans="1:18" s="445" customFormat="1" x14ac:dyDescent="0.25">
      <c r="A336" s="901"/>
      <c r="B336" s="900"/>
      <c r="C336" s="701"/>
      <c r="D336" s="701" t="s">
        <v>40</v>
      </c>
      <c r="E336" s="98">
        <v>3100</v>
      </c>
      <c r="F336" s="497">
        <v>13500</v>
      </c>
      <c r="G336" s="493">
        <v>13500</v>
      </c>
      <c r="H336" s="195">
        <v>2.7</v>
      </c>
      <c r="I336" s="98">
        <v>8370</v>
      </c>
      <c r="J336" s="497">
        <v>13500</v>
      </c>
      <c r="K336" s="497"/>
      <c r="L336" s="482">
        <v>8000</v>
      </c>
      <c r="M336" s="98">
        <f t="shared" si="34"/>
        <v>-4.4205495818399045</v>
      </c>
      <c r="N336" s="98">
        <f t="shared" si="35"/>
        <v>-40.74074074074074</v>
      </c>
      <c r="O336" s="735">
        <f>O335-500</f>
        <v>4150</v>
      </c>
      <c r="P336" s="98">
        <f t="shared" si="33"/>
        <v>33.87096774193548</v>
      </c>
      <c r="Q336" s="98"/>
      <c r="R336" s="701"/>
    </row>
    <row r="337" spans="1:18" s="445" customFormat="1" ht="38.25" customHeight="1" x14ac:dyDescent="0.25">
      <c r="A337" s="901">
        <v>40</v>
      </c>
      <c r="B337" s="900" t="s">
        <v>34</v>
      </c>
      <c r="C337" s="701" t="s">
        <v>410</v>
      </c>
      <c r="D337" s="701" t="s">
        <v>212</v>
      </c>
      <c r="E337" s="104">
        <v>540</v>
      </c>
      <c r="F337" s="497">
        <v>2500</v>
      </c>
      <c r="G337" s="493">
        <v>2500</v>
      </c>
      <c r="H337" s="195">
        <v>1.7</v>
      </c>
      <c r="I337" s="98">
        <v>918</v>
      </c>
      <c r="J337" s="497">
        <v>2500</v>
      </c>
      <c r="K337" s="497"/>
      <c r="L337" s="482">
        <v>1200</v>
      </c>
      <c r="M337" s="98">
        <f t="shared" si="34"/>
        <v>30.718954248366014</v>
      </c>
      <c r="N337" s="98">
        <f t="shared" si="35"/>
        <v>-52</v>
      </c>
      <c r="O337" s="735">
        <f t="shared" si="32"/>
        <v>648</v>
      </c>
      <c r="P337" s="98">
        <f t="shared" si="33"/>
        <v>20</v>
      </c>
      <c r="Q337" s="98"/>
      <c r="R337" s="701"/>
    </row>
    <row r="338" spans="1:18" s="445" customFormat="1" ht="38.25" customHeight="1" x14ac:dyDescent="0.25">
      <c r="A338" s="901"/>
      <c r="B338" s="900"/>
      <c r="C338" s="701" t="s">
        <v>410</v>
      </c>
      <c r="D338" s="701" t="s">
        <v>36</v>
      </c>
      <c r="E338" s="104">
        <v>540</v>
      </c>
      <c r="F338" s="497">
        <v>1300</v>
      </c>
      <c r="G338" s="493">
        <v>1300</v>
      </c>
      <c r="H338" s="195">
        <v>1.7</v>
      </c>
      <c r="I338" s="98">
        <v>918</v>
      </c>
      <c r="J338" s="497">
        <v>1300</v>
      </c>
      <c r="K338" s="497"/>
      <c r="L338" s="482">
        <v>800</v>
      </c>
      <c r="M338" s="98">
        <f t="shared" si="34"/>
        <v>-12.854030501089325</v>
      </c>
      <c r="N338" s="98">
        <f t="shared" si="35"/>
        <v>-38.461538461538467</v>
      </c>
      <c r="O338" s="735">
        <f t="shared" si="32"/>
        <v>648</v>
      </c>
      <c r="P338" s="98">
        <f t="shared" si="33"/>
        <v>20</v>
      </c>
      <c r="Q338" s="98"/>
      <c r="R338" s="701"/>
    </row>
    <row r="339" spans="1:18" s="445" customFormat="1" ht="38.25" customHeight="1" x14ac:dyDescent="0.25">
      <c r="A339" s="707">
        <v>41</v>
      </c>
      <c r="B339" s="701" t="s">
        <v>213</v>
      </c>
      <c r="C339" s="701" t="s">
        <v>214</v>
      </c>
      <c r="D339" s="701" t="s">
        <v>433</v>
      </c>
      <c r="E339" s="98">
        <v>1690</v>
      </c>
      <c r="F339" s="497">
        <v>8000</v>
      </c>
      <c r="G339" s="493">
        <v>8000</v>
      </c>
      <c r="H339" s="195">
        <v>1.2</v>
      </c>
      <c r="I339" s="98">
        <v>2160</v>
      </c>
      <c r="J339" s="497">
        <v>8000</v>
      </c>
      <c r="K339" s="497"/>
      <c r="L339" s="482">
        <v>3000</v>
      </c>
      <c r="M339" s="98">
        <f t="shared" si="34"/>
        <v>38.888888888888893</v>
      </c>
      <c r="N339" s="98">
        <f t="shared" si="35"/>
        <v>-62.5</v>
      </c>
      <c r="O339" s="735">
        <f t="shared" si="32"/>
        <v>2028</v>
      </c>
      <c r="P339" s="98">
        <f t="shared" si="33"/>
        <v>20</v>
      </c>
      <c r="Q339" s="98"/>
      <c r="R339" s="701"/>
    </row>
    <row r="340" spans="1:18" s="445" customFormat="1" x14ac:dyDescent="0.25">
      <c r="A340" s="901">
        <v>42</v>
      </c>
      <c r="B340" s="900" t="s">
        <v>215</v>
      </c>
      <c r="C340" s="701" t="s">
        <v>38</v>
      </c>
      <c r="D340" s="701"/>
      <c r="E340" s="104"/>
      <c r="F340" s="497"/>
      <c r="G340" s="493"/>
      <c r="H340" s="195"/>
      <c r="I340" s="98"/>
      <c r="J340" s="98"/>
      <c r="K340" s="98"/>
      <c r="L340" s="98"/>
      <c r="M340" s="98"/>
      <c r="N340" s="98"/>
      <c r="O340" s="735"/>
      <c r="P340" s="98"/>
      <c r="Q340" s="98"/>
      <c r="R340" s="701"/>
    </row>
    <row r="341" spans="1:18" s="445" customFormat="1" x14ac:dyDescent="0.25">
      <c r="A341" s="901"/>
      <c r="B341" s="900"/>
      <c r="C341" s="701" t="s">
        <v>39</v>
      </c>
      <c r="D341" s="701"/>
      <c r="E341" s="98">
        <v>1430</v>
      </c>
      <c r="F341" s="497">
        <v>3500</v>
      </c>
      <c r="G341" s="493">
        <v>3500</v>
      </c>
      <c r="H341" s="195">
        <v>1.2</v>
      </c>
      <c r="I341" s="98">
        <v>1716</v>
      </c>
      <c r="J341" s="497">
        <v>3500</v>
      </c>
      <c r="K341" s="497"/>
      <c r="L341" s="482">
        <v>1750</v>
      </c>
      <c r="M341" s="98">
        <f t="shared" si="34"/>
        <v>1.9813519813519813</v>
      </c>
      <c r="N341" s="98">
        <f t="shared" si="35"/>
        <v>-50</v>
      </c>
      <c r="O341" s="735">
        <f t="shared" si="32"/>
        <v>1716</v>
      </c>
      <c r="P341" s="98">
        <f t="shared" si="33"/>
        <v>20</v>
      </c>
      <c r="Q341" s="98"/>
      <c r="R341" s="701"/>
    </row>
    <row r="342" spans="1:18" s="445" customFormat="1" x14ac:dyDescent="0.25">
      <c r="A342" s="901"/>
      <c r="B342" s="900"/>
      <c r="C342" s="701" t="s">
        <v>40</v>
      </c>
      <c r="D342" s="701"/>
      <c r="E342" s="98">
        <v>1250</v>
      </c>
      <c r="F342" s="497">
        <v>2500</v>
      </c>
      <c r="G342" s="493">
        <v>2500</v>
      </c>
      <c r="H342" s="195">
        <v>1.2</v>
      </c>
      <c r="I342" s="98">
        <v>1500</v>
      </c>
      <c r="J342" s="497">
        <v>2500</v>
      </c>
      <c r="K342" s="497"/>
      <c r="L342" s="482">
        <v>1550</v>
      </c>
      <c r="M342" s="98">
        <f t="shared" si="34"/>
        <v>3.3333333333333335</v>
      </c>
      <c r="N342" s="98">
        <f t="shared" si="35"/>
        <v>-38</v>
      </c>
      <c r="O342" s="735">
        <v>1250</v>
      </c>
      <c r="P342" s="98">
        <f t="shared" si="33"/>
        <v>0</v>
      </c>
      <c r="Q342" s="98"/>
      <c r="R342" s="701"/>
    </row>
    <row r="343" spans="1:18" s="445" customFormat="1" ht="24.6" customHeight="1" x14ac:dyDescent="0.25">
      <c r="A343" s="901">
        <v>43</v>
      </c>
      <c r="B343" s="900" t="s">
        <v>216</v>
      </c>
      <c r="C343" s="900" t="s">
        <v>217</v>
      </c>
      <c r="D343" s="900"/>
      <c r="E343" s="98">
        <v>1724</v>
      </c>
      <c r="F343" s="497">
        <v>5500</v>
      </c>
      <c r="G343" s="493">
        <v>5500</v>
      </c>
      <c r="H343" s="195">
        <v>1.1000000000000001</v>
      </c>
      <c r="I343" s="98">
        <v>1896.4</v>
      </c>
      <c r="J343" s="497">
        <v>5500</v>
      </c>
      <c r="K343" s="497"/>
      <c r="L343" s="482">
        <v>3000</v>
      </c>
      <c r="M343" s="98">
        <f t="shared" si="34"/>
        <v>58.194473739717353</v>
      </c>
      <c r="N343" s="98">
        <f t="shared" si="35"/>
        <v>-45.454545454545453</v>
      </c>
      <c r="O343" s="735">
        <f t="shared" si="32"/>
        <v>2068.7999999999997</v>
      </c>
      <c r="P343" s="98">
        <f t="shared" si="33"/>
        <v>19.999999999999986</v>
      </c>
      <c r="Q343" s="98"/>
      <c r="R343" s="701"/>
    </row>
    <row r="344" spans="1:18" s="445" customFormat="1" x14ac:dyDescent="0.25">
      <c r="A344" s="901"/>
      <c r="B344" s="900"/>
      <c r="C344" s="701" t="s">
        <v>38</v>
      </c>
      <c r="D344" s="701"/>
      <c r="E344" s="104"/>
      <c r="F344" s="497"/>
      <c r="G344" s="493"/>
      <c r="H344" s="195"/>
      <c r="I344" s="98"/>
      <c r="J344" s="98"/>
      <c r="K344" s="98"/>
      <c r="L344" s="482"/>
      <c r="M344" s="98"/>
      <c r="N344" s="98"/>
      <c r="O344" s="735"/>
      <c r="P344" s="98"/>
      <c r="Q344" s="98"/>
      <c r="R344" s="701"/>
    </row>
    <row r="345" spans="1:18" s="445" customFormat="1" x14ac:dyDescent="0.25">
      <c r="A345" s="901"/>
      <c r="B345" s="900"/>
      <c r="C345" s="701" t="s">
        <v>39</v>
      </c>
      <c r="D345" s="701"/>
      <c r="E345" s="98">
        <v>1437</v>
      </c>
      <c r="F345" s="497">
        <v>4300</v>
      </c>
      <c r="G345" s="493">
        <v>4300</v>
      </c>
      <c r="H345" s="195">
        <v>1</v>
      </c>
      <c r="I345" s="98">
        <v>1437</v>
      </c>
      <c r="J345" s="497">
        <v>4300</v>
      </c>
      <c r="K345" s="497"/>
      <c r="L345" s="482">
        <v>2000</v>
      </c>
      <c r="M345" s="98">
        <f t="shared" si="34"/>
        <v>39.178844815588029</v>
      </c>
      <c r="N345" s="98">
        <f t="shared" si="35"/>
        <v>-53.488372093023251</v>
      </c>
      <c r="O345" s="735">
        <f t="shared" si="32"/>
        <v>1724.3999999999999</v>
      </c>
      <c r="P345" s="98">
        <f t="shared" si="33"/>
        <v>19.999999999999989</v>
      </c>
      <c r="Q345" s="98"/>
      <c r="R345" s="701"/>
    </row>
    <row r="346" spans="1:18" s="445" customFormat="1" x14ac:dyDescent="0.25">
      <c r="A346" s="901"/>
      <c r="B346" s="900"/>
      <c r="C346" s="701" t="s">
        <v>40</v>
      </c>
      <c r="D346" s="701"/>
      <c r="E346" s="98">
        <v>1400</v>
      </c>
      <c r="F346" s="497">
        <v>3300</v>
      </c>
      <c r="G346" s="493">
        <v>3300</v>
      </c>
      <c r="H346" s="195">
        <v>1</v>
      </c>
      <c r="I346" s="98">
        <v>1400</v>
      </c>
      <c r="J346" s="497">
        <v>3300</v>
      </c>
      <c r="K346" s="497"/>
      <c r="L346" s="482">
        <v>1900</v>
      </c>
      <c r="M346" s="98">
        <f t="shared" si="34"/>
        <v>35.714285714285715</v>
      </c>
      <c r="N346" s="98">
        <f t="shared" si="35"/>
        <v>-42.424242424242422</v>
      </c>
      <c r="O346" s="735">
        <v>1400</v>
      </c>
      <c r="P346" s="98">
        <f t="shared" si="33"/>
        <v>0</v>
      </c>
      <c r="Q346" s="98"/>
      <c r="R346" s="701"/>
    </row>
    <row r="347" spans="1:18" s="445" customFormat="1" x14ac:dyDescent="0.25">
      <c r="A347" s="707">
        <v>44</v>
      </c>
      <c r="B347" s="900" t="s">
        <v>45</v>
      </c>
      <c r="C347" s="900"/>
      <c r="D347" s="701"/>
      <c r="E347" s="104"/>
      <c r="F347" s="497"/>
      <c r="G347" s="493"/>
      <c r="H347" s="195"/>
      <c r="I347" s="98"/>
      <c r="J347" s="497"/>
      <c r="K347" s="497"/>
      <c r="L347" s="497"/>
      <c r="M347" s="98"/>
      <c r="N347" s="98"/>
      <c r="O347" s="735"/>
      <c r="P347" s="98"/>
      <c r="Q347" s="98"/>
      <c r="R347" s="701"/>
    </row>
    <row r="348" spans="1:18" s="445" customFormat="1" ht="23.25" customHeight="1" x14ac:dyDescent="0.25">
      <c r="A348" s="901" t="s">
        <v>419</v>
      </c>
      <c r="B348" s="900" t="s">
        <v>355</v>
      </c>
      <c r="C348" s="706" t="s">
        <v>218</v>
      </c>
      <c r="D348" s="701"/>
      <c r="E348" s="104">
        <v>500</v>
      </c>
      <c r="F348" s="497">
        <v>1500</v>
      </c>
      <c r="G348" s="493">
        <v>1500</v>
      </c>
      <c r="H348" s="195">
        <v>2.6</v>
      </c>
      <c r="I348" s="98">
        <v>1300</v>
      </c>
      <c r="J348" s="497">
        <v>1500</v>
      </c>
      <c r="K348" s="497"/>
      <c r="L348" s="482">
        <v>1000</v>
      </c>
      <c r="M348" s="98">
        <f t="shared" si="34"/>
        <v>-23.076923076923077</v>
      </c>
      <c r="N348" s="98">
        <f t="shared" si="35"/>
        <v>-33.333333333333329</v>
      </c>
      <c r="O348" s="735">
        <f>E348</f>
        <v>500</v>
      </c>
      <c r="P348" s="98">
        <f t="shared" si="33"/>
        <v>0</v>
      </c>
      <c r="Q348" s="98"/>
      <c r="R348" s="701"/>
    </row>
    <row r="349" spans="1:18" s="445" customFormat="1" x14ac:dyDescent="0.25">
      <c r="A349" s="901"/>
      <c r="B349" s="900"/>
      <c r="C349" s="900" t="s">
        <v>49</v>
      </c>
      <c r="D349" s="900"/>
      <c r="E349" s="104">
        <v>500</v>
      </c>
      <c r="F349" s="497">
        <v>1000</v>
      </c>
      <c r="G349" s="493">
        <v>1000</v>
      </c>
      <c r="H349" s="195">
        <v>1.8</v>
      </c>
      <c r="I349" s="98">
        <v>900</v>
      </c>
      <c r="J349" s="497">
        <v>1000</v>
      </c>
      <c r="K349" s="497"/>
      <c r="L349" s="482">
        <v>800</v>
      </c>
      <c r="M349" s="98">
        <f t="shared" si="34"/>
        <v>-11.111111111111111</v>
      </c>
      <c r="N349" s="98">
        <f t="shared" si="35"/>
        <v>-20</v>
      </c>
      <c r="O349" s="735">
        <f t="shared" ref="O349:O353" si="36">E349</f>
        <v>500</v>
      </c>
      <c r="P349" s="98">
        <f t="shared" si="33"/>
        <v>0</v>
      </c>
      <c r="Q349" s="98"/>
      <c r="R349" s="701"/>
    </row>
    <row r="350" spans="1:18" s="445" customFormat="1" ht="23.25" customHeight="1" x14ac:dyDescent="0.25">
      <c r="A350" s="901" t="s">
        <v>420</v>
      </c>
      <c r="B350" s="900" t="s">
        <v>320</v>
      </c>
      <c r="C350" s="701" t="s">
        <v>218</v>
      </c>
      <c r="D350" s="701"/>
      <c r="E350" s="104">
        <v>370</v>
      </c>
      <c r="F350" s="497">
        <v>1000</v>
      </c>
      <c r="G350" s="493">
        <v>1000</v>
      </c>
      <c r="H350" s="195">
        <v>2.1</v>
      </c>
      <c r="I350" s="98">
        <v>777</v>
      </c>
      <c r="J350" s="497">
        <v>1000</v>
      </c>
      <c r="K350" s="497"/>
      <c r="L350" s="482">
        <v>800</v>
      </c>
      <c r="M350" s="98">
        <f t="shared" si="34"/>
        <v>2.9601029601029603</v>
      </c>
      <c r="N350" s="98">
        <f t="shared" si="35"/>
        <v>-20</v>
      </c>
      <c r="O350" s="735">
        <f t="shared" si="36"/>
        <v>370</v>
      </c>
      <c r="P350" s="98">
        <f t="shared" si="33"/>
        <v>0</v>
      </c>
      <c r="Q350" s="98"/>
      <c r="R350" s="701"/>
    </row>
    <row r="351" spans="1:18" s="445" customFormat="1" x14ac:dyDescent="0.25">
      <c r="A351" s="901"/>
      <c r="B351" s="900"/>
      <c r="C351" s="900" t="s">
        <v>49</v>
      </c>
      <c r="D351" s="900"/>
      <c r="E351" s="104">
        <v>330</v>
      </c>
      <c r="F351" s="497">
        <v>850</v>
      </c>
      <c r="G351" s="493">
        <v>1000</v>
      </c>
      <c r="H351" s="195">
        <v>1.7</v>
      </c>
      <c r="I351" s="98">
        <v>561</v>
      </c>
      <c r="J351" s="497">
        <v>850</v>
      </c>
      <c r="K351" s="497"/>
      <c r="L351" s="482">
        <v>650</v>
      </c>
      <c r="M351" s="98">
        <f t="shared" si="34"/>
        <v>15.86452762923351</v>
      </c>
      <c r="N351" s="98">
        <f t="shared" si="35"/>
        <v>-23.52941176470588</v>
      </c>
      <c r="O351" s="735">
        <f t="shared" si="36"/>
        <v>330</v>
      </c>
      <c r="P351" s="98">
        <f t="shared" si="33"/>
        <v>0</v>
      </c>
      <c r="Q351" s="98"/>
      <c r="R351" s="701"/>
    </row>
    <row r="352" spans="1:18" s="445" customFormat="1" ht="21.75" customHeight="1" x14ac:dyDescent="0.25">
      <c r="A352" s="901" t="s">
        <v>421</v>
      </c>
      <c r="B352" s="900" t="s">
        <v>251</v>
      </c>
      <c r="C352" s="701" t="s">
        <v>218</v>
      </c>
      <c r="D352" s="701"/>
      <c r="E352" s="104">
        <v>300</v>
      </c>
      <c r="F352" s="497">
        <v>800</v>
      </c>
      <c r="G352" s="493">
        <v>1000</v>
      </c>
      <c r="H352" s="195">
        <v>2.2999999999999998</v>
      </c>
      <c r="I352" s="98">
        <v>690</v>
      </c>
      <c r="J352" s="497">
        <v>800</v>
      </c>
      <c r="K352" s="497"/>
      <c r="L352" s="482">
        <v>650</v>
      </c>
      <c r="M352" s="98">
        <f t="shared" si="34"/>
        <v>-5.7971014492753623</v>
      </c>
      <c r="N352" s="98">
        <f t="shared" si="35"/>
        <v>-18.75</v>
      </c>
      <c r="O352" s="735">
        <f t="shared" si="36"/>
        <v>300</v>
      </c>
      <c r="P352" s="98">
        <f t="shared" si="33"/>
        <v>0</v>
      </c>
      <c r="Q352" s="98"/>
      <c r="R352" s="701"/>
    </row>
    <row r="353" spans="1:18" s="445" customFormat="1" x14ac:dyDescent="0.25">
      <c r="A353" s="901"/>
      <c r="B353" s="900"/>
      <c r="C353" s="900" t="s">
        <v>49</v>
      </c>
      <c r="D353" s="900"/>
      <c r="E353" s="104">
        <v>300</v>
      </c>
      <c r="F353" s="497">
        <v>750</v>
      </c>
      <c r="G353" s="493">
        <v>1000</v>
      </c>
      <c r="H353" s="195">
        <v>2.2999999999999998</v>
      </c>
      <c r="I353" s="98">
        <v>690</v>
      </c>
      <c r="J353" s="497">
        <v>750</v>
      </c>
      <c r="K353" s="497"/>
      <c r="L353" s="482">
        <v>600</v>
      </c>
      <c r="M353" s="98">
        <f t="shared" si="34"/>
        <v>-13.043478260869565</v>
      </c>
      <c r="N353" s="98">
        <f t="shared" si="35"/>
        <v>-20</v>
      </c>
      <c r="O353" s="735">
        <f t="shared" si="36"/>
        <v>300</v>
      </c>
      <c r="P353" s="98">
        <f t="shared" si="33"/>
        <v>0</v>
      </c>
      <c r="Q353" s="98"/>
      <c r="R353" s="701"/>
    </row>
    <row r="354" spans="1:18" s="445" customFormat="1" ht="21.75" customHeight="1" x14ac:dyDescent="0.25">
      <c r="A354" s="901">
        <v>45</v>
      </c>
      <c r="B354" s="900" t="s">
        <v>58</v>
      </c>
      <c r="C354" s="701" t="s">
        <v>39</v>
      </c>
      <c r="D354" s="701"/>
      <c r="E354" s="104">
        <v>500</v>
      </c>
      <c r="F354" s="497">
        <v>1700</v>
      </c>
      <c r="G354" s="493">
        <v>1700</v>
      </c>
      <c r="H354" s="195">
        <v>2.2000000000000002</v>
      </c>
      <c r="I354" s="98">
        <v>1100</v>
      </c>
      <c r="J354" s="497">
        <v>1700</v>
      </c>
      <c r="K354" s="497"/>
      <c r="L354" s="482">
        <v>1500</v>
      </c>
      <c r="M354" s="98">
        <f t="shared" si="34"/>
        <v>36.363636363636367</v>
      </c>
      <c r="N354" s="98">
        <f t="shared" si="35"/>
        <v>-11.76470588235294</v>
      </c>
      <c r="O354" s="735">
        <f t="shared" si="32"/>
        <v>600</v>
      </c>
      <c r="P354" s="98">
        <f t="shared" si="33"/>
        <v>20</v>
      </c>
      <c r="Q354" s="98"/>
      <c r="R354" s="701"/>
    </row>
    <row r="355" spans="1:18" s="445" customFormat="1" ht="19.5" customHeight="1" x14ac:dyDescent="0.25">
      <c r="A355" s="901"/>
      <c r="B355" s="900"/>
      <c r="C355" s="701" t="s">
        <v>40</v>
      </c>
      <c r="D355" s="701"/>
      <c r="E355" s="104">
        <v>450</v>
      </c>
      <c r="F355" s="497">
        <v>1500</v>
      </c>
      <c r="G355" s="493">
        <v>1000</v>
      </c>
      <c r="H355" s="195">
        <v>2.1</v>
      </c>
      <c r="I355" s="98">
        <v>945</v>
      </c>
      <c r="J355" s="497">
        <v>1500</v>
      </c>
      <c r="K355" s="497"/>
      <c r="L355" s="482">
        <v>1400</v>
      </c>
      <c r="M355" s="98">
        <f t="shared" si="34"/>
        <v>48.148148148148145</v>
      </c>
      <c r="N355" s="98">
        <f t="shared" si="35"/>
        <v>-6.666666666666667</v>
      </c>
      <c r="O355" s="735">
        <f t="shared" si="32"/>
        <v>540</v>
      </c>
      <c r="P355" s="98">
        <f t="shared" si="33"/>
        <v>20</v>
      </c>
      <c r="Q355" s="98"/>
      <c r="R355" s="701"/>
    </row>
    <row r="356" spans="1:18" s="445" customFormat="1" ht="37.5" x14ac:dyDescent="0.25">
      <c r="A356" s="901">
        <v>46</v>
      </c>
      <c r="B356" s="900" t="s">
        <v>219</v>
      </c>
      <c r="C356" s="701" t="s">
        <v>220</v>
      </c>
      <c r="D356" s="701" t="s">
        <v>272</v>
      </c>
      <c r="E356" s="104"/>
      <c r="F356" s="497"/>
      <c r="G356" s="493"/>
      <c r="H356" s="195"/>
      <c r="I356" s="98"/>
      <c r="J356" s="98"/>
      <c r="K356" s="98"/>
      <c r="L356" s="98"/>
      <c r="M356" s="98"/>
      <c r="N356" s="98"/>
      <c r="O356" s="735"/>
      <c r="P356" s="98"/>
      <c r="Q356" s="98"/>
      <c r="R356" s="701"/>
    </row>
    <row r="357" spans="1:18" s="445" customFormat="1" ht="21.75" customHeight="1" x14ac:dyDescent="0.25">
      <c r="A357" s="901"/>
      <c r="B357" s="900"/>
      <c r="C357" s="701" t="s">
        <v>39</v>
      </c>
      <c r="D357" s="701"/>
      <c r="E357" s="104">
        <v>700</v>
      </c>
      <c r="F357" s="497">
        <v>2000</v>
      </c>
      <c r="G357" s="493">
        <v>2000</v>
      </c>
      <c r="H357" s="195">
        <v>1.4</v>
      </c>
      <c r="I357" s="98">
        <v>979.99999999999989</v>
      </c>
      <c r="J357" s="497">
        <v>2000</v>
      </c>
      <c r="K357" s="497"/>
      <c r="L357" s="482">
        <v>2000</v>
      </c>
      <c r="M357" s="98">
        <f t="shared" si="34"/>
        <v>104.08163265306125</v>
      </c>
      <c r="N357" s="98">
        <f t="shared" si="35"/>
        <v>0</v>
      </c>
      <c r="O357" s="735">
        <f t="shared" si="32"/>
        <v>840</v>
      </c>
      <c r="P357" s="98">
        <f t="shared" si="33"/>
        <v>20</v>
      </c>
      <c r="Q357" s="98"/>
      <c r="R357" s="701"/>
    </row>
    <row r="358" spans="1:18" s="445" customFormat="1" ht="21.75" customHeight="1" x14ac:dyDescent="0.25">
      <c r="A358" s="901"/>
      <c r="B358" s="900"/>
      <c r="C358" s="701" t="s">
        <v>40</v>
      </c>
      <c r="D358" s="701"/>
      <c r="E358" s="104">
        <v>650</v>
      </c>
      <c r="F358" s="497">
        <v>1700</v>
      </c>
      <c r="G358" s="493">
        <v>1700</v>
      </c>
      <c r="H358" s="195">
        <v>1.4</v>
      </c>
      <c r="I358" s="98">
        <v>909.99999999999989</v>
      </c>
      <c r="J358" s="497">
        <v>1700</v>
      </c>
      <c r="K358" s="497"/>
      <c r="L358" s="482">
        <v>1700</v>
      </c>
      <c r="M358" s="98">
        <f t="shared" si="34"/>
        <v>86.813186813186832</v>
      </c>
      <c r="N358" s="98">
        <f t="shared" si="35"/>
        <v>0</v>
      </c>
      <c r="O358" s="735">
        <v>650</v>
      </c>
      <c r="P358" s="98">
        <f t="shared" si="33"/>
        <v>0</v>
      </c>
      <c r="Q358" s="98"/>
      <c r="R358" s="701"/>
    </row>
    <row r="359" spans="1:18" s="445" customFormat="1" x14ac:dyDescent="0.25">
      <c r="A359" s="901">
        <v>47</v>
      </c>
      <c r="B359" s="900" t="s">
        <v>221</v>
      </c>
      <c r="C359" s="701" t="s">
        <v>139</v>
      </c>
      <c r="D359" s="701" t="s">
        <v>22</v>
      </c>
      <c r="E359" s="104"/>
      <c r="F359" s="497"/>
      <c r="G359" s="493"/>
      <c r="H359" s="195"/>
      <c r="I359" s="98"/>
      <c r="J359" s="98"/>
      <c r="K359" s="98"/>
      <c r="L359" s="482"/>
      <c r="M359" s="98"/>
      <c r="N359" s="98"/>
      <c r="O359" s="735"/>
      <c r="P359" s="98"/>
      <c r="Q359" s="98"/>
      <c r="R359" s="701"/>
    </row>
    <row r="360" spans="1:18" s="445" customFormat="1" x14ac:dyDescent="0.25">
      <c r="A360" s="901"/>
      <c r="B360" s="900"/>
      <c r="C360" s="701" t="s">
        <v>39</v>
      </c>
      <c r="D360" s="701"/>
      <c r="E360" s="104">
        <v>860</v>
      </c>
      <c r="F360" s="497">
        <v>1700</v>
      </c>
      <c r="G360" s="493">
        <v>1700</v>
      </c>
      <c r="H360" s="195">
        <v>1.1000000000000001</v>
      </c>
      <c r="I360" s="98">
        <v>946.00000000000011</v>
      </c>
      <c r="J360" s="497">
        <v>1700</v>
      </c>
      <c r="K360" s="497"/>
      <c r="L360" s="482">
        <v>1700</v>
      </c>
      <c r="M360" s="98">
        <f t="shared" si="34"/>
        <v>79.704016913319222</v>
      </c>
      <c r="N360" s="98">
        <f t="shared" si="35"/>
        <v>0</v>
      </c>
      <c r="O360" s="735">
        <f t="shared" si="32"/>
        <v>1032</v>
      </c>
      <c r="P360" s="98">
        <f t="shared" si="33"/>
        <v>20</v>
      </c>
      <c r="Q360" s="98"/>
      <c r="R360" s="701"/>
    </row>
    <row r="361" spans="1:18" s="445" customFormat="1" x14ac:dyDescent="0.25">
      <c r="A361" s="901"/>
      <c r="B361" s="900"/>
      <c r="C361" s="701" t="s">
        <v>40</v>
      </c>
      <c r="D361" s="701"/>
      <c r="E361" s="104">
        <v>800</v>
      </c>
      <c r="F361" s="497">
        <v>1300</v>
      </c>
      <c r="G361" s="493">
        <v>1300</v>
      </c>
      <c r="H361" s="195">
        <v>1.1000000000000001</v>
      </c>
      <c r="I361" s="98">
        <f>E361*H361</f>
        <v>880.00000000000011</v>
      </c>
      <c r="J361" s="497">
        <v>1300</v>
      </c>
      <c r="K361" s="497"/>
      <c r="L361" s="482">
        <v>1300</v>
      </c>
      <c r="M361" s="98">
        <f t="shared" si="34"/>
        <v>47.727272727272705</v>
      </c>
      <c r="N361" s="98">
        <f t="shared" si="35"/>
        <v>0</v>
      </c>
      <c r="O361" s="735">
        <v>800</v>
      </c>
      <c r="P361" s="98">
        <f t="shared" si="33"/>
        <v>0</v>
      </c>
      <c r="Q361" s="98"/>
      <c r="R361" s="701"/>
    </row>
    <row r="362" spans="1:18" s="445" customFormat="1" ht="37.5" x14ac:dyDescent="0.25">
      <c r="A362" s="707">
        <v>48</v>
      </c>
      <c r="B362" s="701" t="s">
        <v>222</v>
      </c>
      <c r="C362" s="701" t="s">
        <v>445</v>
      </c>
      <c r="D362" s="701" t="s">
        <v>33</v>
      </c>
      <c r="E362" s="104"/>
      <c r="F362" s="497">
        <v>5000</v>
      </c>
      <c r="G362" s="493">
        <v>5000</v>
      </c>
      <c r="H362" s="195"/>
      <c r="I362" s="98"/>
      <c r="J362" s="497">
        <v>5000</v>
      </c>
      <c r="K362" s="497"/>
      <c r="L362" s="482">
        <v>2500</v>
      </c>
      <c r="M362" s="98"/>
      <c r="N362" s="98">
        <f t="shared" si="35"/>
        <v>-50</v>
      </c>
      <c r="O362" s="735">
        <v>720</v>
      </c>
      <c r="P362" s="98"/>
      <c r="Q362" s="98"/>
      <c r="R362" s="711" t="s">
        <v>271</v>
      </c>
    </row>
    <row r="363" spans="1:18" s="445" customFormat="1" x14ac:dyDescent="0.25">
      <c r="A363" s="707">
        <v>49</v>
      </c>
      <c r="B363" s="900" t="s">
        <v>881</v>
      </c>
      <c r="C363" s="900"/>
      <c r="D363" s="900"/>
      <c r="E363" s="104"/>
      <c r="F363" s="497"/>
      <c r="G363" s="493"/>
      <c r="H363" s="195"/>
      <c r="I363" s="98"/>
      <c r="J363" s="497">
        <v>1000</v>
      </c>
      <c r="K363" s="497"/>
      <c r="L363" s="482">
        <v>1000</v>
      </c>
      <c r="M363" s="98"/>
      <c r="N363" s="98">
        <f t="shared" si="35"/>
        <v>0</v>
      </c>
      <c r="O363" s="735">
        <v>1000</v>
      </c>
      <c r="P363" s="98"/>
      <c r="Q363" s="98"/>
      <c r="R363" s="711" t="s">
        <v>271</v>
      </c>
    </row>
    <row r="364" spans="1:18" s="445" customFormat="1" ht="21.6" customHeight="1" x14ac:dyDescent="0.25">
      <c r="A364" s="704" t="s">
        <v>874</v>
      </c>
      <c r="B364" s="946" t="s">
        <v>872</v>
      </c>
      <c r="C364" s="946"/>
      <c r="D364" s="716"/>
      <c r="E364" s="100"/>
      <c r="F364" s="164"/>
      <c r="G364" s="83"/>
      <c r="H364" s="346"/>
      <c r="I364" s="346"/>
      <c r="J364" s="346"/>
      <c r="K364" s="346"/>
      <c r="L364" s="346"/>
      <c r="M364" s="98"/>
      <c r="N364" s="98"/>
      <c r="O364" s="735"/>
      <c r="P364" s="98"/>
      <c r="Q364" s="98"/>
      <c r="R364" s="701"/>
    </row>
    <row r="365" spans="1:18" s="445" customFormat="1" x14ac:dyDescent="0.25">
      <c r="A365" s="901">
        <v>1</v>
      </c>
      <c r="B365" s="900" t="s">
        <v>9</v>
      </c>
      <c r="C365" s="701" t="s">
        <v>223</v>
      </c>
      <c r="D365" s="701" t="s">
        <v>224</v>
      </c>
      <c r="E365" s="104">
        <v>540</v>
      </c>
      <c r="F365" s="83">
        <v>2000</v>
      </c>
      <c r="G365" s="83">
        <v>2500</v>
      </c>
      <c r="H365" s="131">
        <v>2.8</v>
      </c>
      <c r="I365" s="83">
        <v>1512</v>
      </c>
      <c r="J365" s="83">
        <v>2000</v>
      </c>
      <c r="K365" s="83"/>
      <c r="L365" s="482">
        <v>1200</v>
      </c>
      <c r="M365" s="98">
        <f t="shared" si="34"/>
        <v>-20.634920634920633</v>
      </c>
      <c r="N365" s="98">
        <f t="shared" si="35"/>
        <v>-40</v>
      </c>
      <c r="O365" s="735">
        <f t="shared" si="32"/>
        <v>648</v>
      </c>
      <c r="P365" s="98">
        <f t="shared" si="33"/>
        <v>20</v>
      </c>
      <c r="Q365" s="98"/>
      <c r="R365" s="701"/>
    </row>
    <row r="366" spans="1:18" s="445" customFormat="1" ht="40.5" customHeight="1" x14ac:dyDescent="0.25">
      <c r="A366" s="901"/>
      <c r="B366" s="900"/>
      <c r="C366" s="701" t="s">
        <v>224</v>
      </c>
      <c r="D366" s="701" t="s">
        <v>225</v>
      </c>
      <c r="E366" s="104">
        <v>700</v>
      </c>
      <c r="F366" s="83">
        <v>2400</v>
      </c>
      <c r="G366" s="83">
        <v>3200</v>
      </c>
      <c r="H366" s="131">
        <v>2.5</v>
      </c>
      <c r="I366" s="83">
        <v>1750</v>
      </c>
      <c r="J366" s="83">
        <v>2400</v>
      </c>
      <c r="K366" s="83"/>
      <c r="L366" s="482">
        <v>1750</v>
      </c>
      <c r="M366" s="98">
        <f t="shared" si="34"/>
        <v>0</v>
      </c>
      <c r="N366" s="98">
        <f t="shared" si="35"/>
        <v>-27.083333333333332</v>
      </c>
      <c r="O366" s="735">
        <f t="shared" si="32"/>
        <v>840</v>
      </c>
      <c r="P366" s="98">
        <f t="shared" si="33"/>
        <v>20</v>
      </c>
      <c r="Q366" s="98"/>
      <c r="R366" s="701"/>
    </row>
    <row r="367" spans="1:18" s="445" customFormat="1" ht="40.5" customHeight="1" x14ac:dyDescent="0.25">
      <c r="A367" s="901"/>
      <c r="B367" s="900"/>
      <c r="C367" s="701" t="s">
        <v>225</v>
      </c>
      <c r="D367" s="701" t="s">
        <v>226</v>
      </c>
      <c r="E367" s="98">
        <v>1000</v>
      </c>
      <c r="F367" s="83">
        <v>2400</v>
      </c>
      <c r="G367" s="83">
        <v>2400</v>
      </c>
      <c r="H367" s="131">
        <v>1.6</v>
      </c>
      <c r="I367" s="83">
        <v>1600</v>
      </c>
      <c r="J367" s="83">
        <v>2400</v>
      </c>
      <c r="K367" s="83"/>
      <c r="L367" s="482">
        <v>1500</v>
      </c>
      <c r="M367" s="98">
        <f t="shared" si="34"/>
        <v>-6.25</v>
      </c>
      <c r="N367" s="98">
        <f t="shared" si="35"/>
        <v>-37.5</v>
      </c>
      <c r="O367" s="735">
        <f t="shared" si="32"/>
        <v>1200</v>
      </c>
      <c r="P367" s="98">
        <f t="shared" si="33"/>
        <v>20</v>
      </c>
      <c r="Q367" s="98"/>
      <c r="R367" s="701"/>
    </row>
    <row r="368" spans="1:18" s="445" customFormat="1" ht="45" customHeight="1" x14ac:dyDescent="0.25">
      <c r="A368" s="901">
        <v>2</v>
      </c>
      <c r="B368" s="900" t="s">
        <v>227</v>
      </c>
      <c r="C368" s="701" t="s">
        <v>371</v>
      </c>
      <c r="D368" s="701" t="s">
        <v>883</v>
      </c>
      <c r="E368" s="104">
        <v>270</v>
      </c>
      <c r="F368" s="83">
        <v>750</v>
      </c>
      <c r="G368" s="83">
        <v>1600</v>
      </c>
      <c r="H368" s="131">
        <v>2.2000000000000002</v>
      </c>
      <c r="I368" s="83">
        <v>594</v>
      </c>
      <c r="J368" s="83">
        <v>750</v>
      </c>
      <c r="K368" s="83"/>
      <c r="L368" s="83">
        <v>700</v>
      </c>
      <c r="M368" s="98">
        <f t="shared" si="34"/>
        <v>17.845117845117844</v>
      </c>
      <c r="N368" s="98">
        <f t="shared" si="35"/>
        <v>-6.666666666666667</v>
      </c>
      <c r="O368" s="735">
        <f t="shared" si="32"/>
        <v>324</v>
      </c>
      <c r="P368" s="98">
        <f t="shared" si="33"/>
        <v>20</v>
      </c>
      <c r="Q368" s="98"/>
      <c r="R368" s="701"/>
    </row>
    <row r="369" spans="1:18" s="445" customFormat="1" ht="30" customHeight="1" x14ac:dyDescent="0.25">
      <c r="A369" s="901"/>
      <c r="B369" s="900"/>
      <c r="C369" s="701" t="s">
        <v>883</v>
      </c>
      <c r="D369" s="701" t="s">
        <v>383</v>
      </c>
      <c r="E369" s="104">
        <v>270</v>
      </c>
      <c r="F369" s="83">
        <v>750</v>
      </c>
      <c r="G369" s="83">
        <v>1600</v>
      </c>
      <c r="H369" s="131">
        <v>2.2000000000000002</v>
      </c>
      <c r="I369" s="83">
        <v>594</v>
      </c>
      <c r="J369" s="83">
        <v>750</v>
      </c>
      <c r="K369" s="83"/>
      <c r="L369" s="83">
        <v>500</v>
      </c>
      <c r="M369" s="98">
        <f t="shared" si="34"/>
        <v>-15.824915824915825</v>
      </c>
      <c r="N369" s="98"/>
      <c r="O369" s="735">
        <f t="shared" si="32"/>
        <v>324</v>
      </c>
      <c r="P369" s="98">
        <f t="shared" si="33"/>
        <v>20</v>
      </c>
      <c r="Q369" s="98"/>
      <c r="R369" s="701"/>
    </row>
    <row r="370" spans="1:18" s="445" customFormat="1" ht="38.450000000000003" customHeight="1" x14ac:dyDescent="0.25">
      <c r="A370" s="901"/>
      <c r="B370" s="900"/>
      <c r="C370" s="701" t="s">
        <v>274</v>
      </c>
      <c r="D370" s="701" t="s">
        <v>884</v>
      </c>
      <c r="E370" s="104">
        <v>270</v>
      </c>
      <c r="F370" s="83">
        <v>750</v>
      </c>
      <c r="G370" s="83">
        <v>1500</v>
      </c>
      <c r="H370" s="131">
        <v>2.1</v>
      </c>
      <c r="I370" s="83">
        <v>567</v>
      </c>
      <c r="J370" s="83">
        <v>750</v>
      </c>
      <c r="K370" s="83"/>
      <c r="L370" s="83">
        <v>700</v>
      </c>
      <c r="M370" s="98">
        <f t="shared" si="34"/>
        <v>23.456790123456788</v>
      </c>
      <c r="N370" s="98">
        <f t="shared" si="35"/>
        <v>-6.666666666666667</v>
      </c>
      <c r="O370" s="735">
        <f t="shared" si="32"/>
        <v>324</v>
      </c>
      <c r="P370" s="98">
        <f t="shared" si="33"/>
        <v>20</v>
      </c>
      <c r="Q370" s="98"/>
      <c r="R370" s="701"/>
    </row>
    <row r="371" spans="1:18" s="445" customFormat="1" ht="38.450000000000003" customHeight="1" x14ac:dyDescent="0.25">
      <c r="A371" s="901"/>
      <c r="B371" s="900"/>
      <c r="C371" s="701" t="s">
        <v>884</v>
      </c>
      <c r="D371" s="701" t="s">
        <v>383</v>
      </c>
      <c r="E371" s="104">
        <v>270</v>
      </c>
      <c r="F371" s="83">
        <v>750</v>
      </c>
      <c r="G371" s="83">
        <v>1500</v>
      </c>
      <c r="H371" s="131">
        <v>2.1</v>
      </c>
      <c r="I371" s="83">
        <v>567</v>
      </c>
      <c r="J371" s="83">
        <v>750</v>
      </c>
      <c r="K371" s="83"/>
      <c r="L371" s="83">
        <v>500</v>
      </c>
      <c r="M371" s="98">
        <f t="shared" si="34"/>
        <v>-11.816578483245149</v>
      </c>
      <c r="N371" s="98"/>
      <c r="O371" s="735">
        <f t="shared" si="32"/>
        <v>324</v>
      </c>
      <c r="P371" s="98">
        <f t="shared" si="33"/>
        <v>20</v>
      </c>
      <c r="Q371" s="98"/>
      <c r="R371" s="701"/>
    </row>
    <row r="372" spans="1:18" s="445" customFormat="1" ht="42.75" customHeight="1" x14ac:dyDescent="0.25">
      <c r="A372" s="901"/>
      <c r="B372" s="900"/>
      <c r="C372" s="701" t="s">
        <v>9</v>
      </c>
      <c r="D372" s="701" t="s">
        <v>228</v>
      </c>
      <c r="E372" s="104">
        <v>270</v>
      </c>
      <c r="F372" s="83">
        <v>750</v>
      </c>
      <c r="G372" s="83">
        <v>1300</v>
      </c>
      <c r="H372" s="131">
        <v>2.1</v>
      </c>
      <c r="I372" s="83">
        <v>567</v>
      </c>
      <c r="J372" s="83">
        <v>750</v>
      </c>
      <c r="K372" s="83"/>
      <c r="L372" s="482">
        <v>500</v>
      </c>
      <c r="M372" s="98">
        <f t="shared" si="34"/>
        <v>-11.816578483245149</v>
      </c>
      <c r="N372" s="98">
        <f t="shared" si="35"/>
        <v>-33.333333333333329</v>
      </c>
      <c r="O372" s="735">
        <f t="shared" si="32"/>
        <v>324</v>
      </c>
      <c r="P372" s="98">
        <f t="shared" si="33"/>
        <v>20</v>
      </c>
      <c r="Q372" s="98"/>
      <c r="R372" s="701"/>
    </row>
    <row r="373" spans="1:18" s="445" customFormat="1" ht="25.5" customHeight="1" x14ac:dyDescent="0.25">
      <c r="A373" s="901"/>
      <c r="B373" s="900"/>
      <c r="C373" s="900" t="s">
        <v>416</v>
      </c>
      <c r="D373" s="900"/>
      <c r="E373" s="104">
        <v>360</v>
      </c>
      <c r="F373" s="83">
        <v>1600</v>
      </c>
      <c r="G373" s="83">
        <v>3500</v>
      </c>
      <c r="H373" s="131">
        <v>3.8</v>
      </c>
      <c r="I373" s="83">
        <v>1368</v>
      </c>
      <c r="J373" s="83">
        <v>1600</v>
      </c>
      <c r="K373" s="83"/>
      <c r="L373" s="482">
        <v>1000</v>
      </c>
      <c r="M373" s="98">
        <f t="shared" si="34"/>
        <v>-26.900584795321635</v>
      </c>
      <c r="N373" s="98">
        <f t="shared" si="35"/>
        <v>-37.5</v>
      </c>
      <c r="O373" s="735">
        <f t="shared" si="32"/>
        <v>432</v>
      </c>
      <c r="P373" s="98">
        <f t="shared" si="33"/>
        <v>20</v>
      </c>
      <c r="Q373" s="98"/>
      <c r="R373" s="701"/>
    </row>
    <row r="374" spans="1:18" s="445" customFormat="1" ht="40.5" customHeight="1" x14ac:dyDescent="0.25">
      <c r="A374" s="901"/>
      <c r="B374" s="900"/>
      <c r="C374" s="701" t="s">
        <v>229</v>
      </c>
      <c r="D374" s="701" t="s">
        <v>885</v>
      </c>
      <c r="E374" s="104"/>
      <c r="F374" s="83"/>
      <c r="G374" s="83"/>
      <c r="H374" s="131"/>
      <c r="I374" s="83"/>
      <c r="J374" s="83"/>
      <c r="K374" s="83"/>
      <c r="L374" s="482"/>
      <c r="M374" s="98"/>
      <c r="N374" s="98"/>
      <c r="O374" s="735"/>
      <c r="P374" s="98"/>
      <c r="Q374" s="98"/>
      <c r="R374" s="701"/>
    </row>
    <row r="375" spans="1:18" s="445" customFormat="1" ht="25.5" customHeight="1" x14ac:dyDescent="0.25">
      <c r="A375" s="901"/>
      <c r="B375" s="900"/>
      <c r="C375" s="701"/>
      <c r="D375" s="701" t="s">
        <v>39</v>
      </c>
      <c r="E375" s="104">
        <v>290</v>
      </c>
      <c r="F375" s="83">
        <v>1200</v>
      </c>
      <c r="G375" s="83">
        <v>1400</v>
      </c>
      <c r="H375" s="131">
        <v>2</v>
      </c>
      <c r="I375" s="83">
        <v>580</v>
      </c>
      <c r="J375" s="83">
        <v>1200</v>
      </c>
      <c r="K375" s="83"/>
      <c r="L375" s="482">
        <v>800</v>
      </c>
      <c r="M375" s="98">
        <f t="shared" si="34"/>
        <v>37.931034482758619</v>
      </c>
      <c r="N375" s="98"/>
      <c r="O375" s="735">
        <f t="shared" si="32"/>
        <v>348</v>
      </c>
      <c r="P375" s="98">
        <f t="shared" si="33"/>
        <v>20</v>
      </c>
      <c r="Q375" s="98"/>
      <c r="R375" s="701"/>
    </row>
    <row r="376" spans="1:18" s="445" customFormat="1" ht="25.5" customHeight="1" x14ac:dyDescent="0.25">
      <c r="A376" s="901"/>
      <c r="B376" s="900"/>
      <c r="C376" s="701"/>
      <c r="D376" s="701" t="s">
        <v>40</v>
      </c>
      <c r="E376" s="104"/>
      <c r="F376" s="83">
        <v>1200</v>
      </c>
      <c r="G376" s="83">
        <v>1400</v>
      </c>
      <c r="H376" s="131">
        <v>2</v>
      </c>
      <c r="I376" s="83">
        <v>580</v>
      </c>
      <c r="J376" s="83">
        <v>1200</v>
      </c>
      <c r="K376" s="83"/>
      <c r="L376" s="482">
        <v>680</v>
      </c>
      <c r="M376" s="98">
        <f t="shared" si="34"/>
        <v>17.241379310344829</v>
      </c>
      <c r="N376" s="98"/>
      <c r="O376" s="736">
        <v>290</v>
      </c>
      <c r="P376" s="98"/>
      <c r="Q376" s="98"/>
      <c r="R376" s="701"/>
    </row>
    <row r="377" spans="1:18" s="445" customFormat="1" ht="40.5" customHeight="1" x14ac:dyDescent="0.25">
      <c r="A377" s="901"/>
      <c r="B377" s="900"/>
      <c r="C377" s="701" t="s">
        <v>229</v>
      </c>
      <c r="D377" s="701" t="s">
        <v>458</v>
      </c>
      <c r="E377" s="104"/>
      <c r="F377" s="83"/>
      <c r="G377" s="83"/>
      <c r="H377" s="131"/>
      <c r="I377" s="83"/>
      <c r="J377" s="83"/>
      <c r="K377" s="83"/>
      <c r="L377" s="482"/>
      <c r="M377" s="98"/>
      <c r="N377" s="98"/>
      <c r="O377" s="735"/>
      <c r="P377" s="98"/>
      <c r="Q377" s="98"/>
      <c r="R377" s="701"/>
    </row>
    <row r="378" spans="1:18" s="445" customFormat="1" x14ac:dyDescent="0.25">
      <c r="A378" s="901"/>
      <c r="B378" s="900"/>
      <c r="C378" s="701"/>
      <c r="D378" s="701" t="s">
        <v>39</v>
      </c>
      <c r="E378" s="104">
        <v>290</v>
      </c>
      <c r="F378" s="83">
        <v>1200</v>
      </c>
      <c r="G378" s="83">
        <v>1400</v>
      </c>
      <c r="H378" s="131">
        <v>2</v>
      </c>
      <c r="I378" s="83">
        <v>580</v>
      </c>
      <c r="J378" s="83">
        <v>1200</v>
      </c>
      <c r="K378" s="83"/>
      <c r="L378" s="482">
        <v>500</v>
      </c>
      <c r="M378" s="98">
        <f t="shared" si="34"/>
        <v>-13.793103448275861</v>
      </c>
      <c r="N378" s="98"/>
      <c r="O378" s="735">
        <f t="shared" si="32"/>
        <v>348</v>
      </c>
      <c r="P378" s="98">
        <f t="shared" si="33"/>
        <v>20</v>
      </c>
      <c r="Q378" s="98"/>
      <c r="R378" s="701"/>
    </row>
    <row r="379" spans="1:18" s="445" customFormat="1" x14ac:dyDescent="0.25">
      <c r="A379" s="901"/>
      <c r="B379" s="900"/>
      <c r="C379" s="701"/>
      <c r="D379" s="701" t="s">
        <v>40</v>
      </c>
      <c r="E379" s="104"/>
      <c r="F379" s="83">
        <v>1200</v>
      </c>
      <c r="G379" s="83">
        <v>1400</v>
      </c>
      <c r="H379" s="131">
        <v>2</v>
      </c>
      <c r="I379" s="83">
        <v>580</v>
      </c>
      <c r="J379" s="83">
        <v>1200</v>
      </c>
      <c r="K379" s="83"/>
      <c r="L379" s="482">
        <v>430</v>
      </c>
      <c r="M379" s="98">
        <f t="shared" si="34"/>
        <v>-25.862068965517242</v>
      </c>
      <c r="N379" s="98"/>
      <c r="O379" s="736">
        <v>290</v>
      </c>
      <c r="P379" s="98"/>
      <c r="Q379" s="98"/>
      <c r="R379" s="701"/>
    </row>
    <row r="380" spans="1:18" s="445" customFormat="1" x14ac:dyDescent="0.25">
      <c r="A380" s="901">
        <v>3</v>
      </c>
      <c r="B380" s="900" t="s">
        <v>886</v>
      </c>
      <c r="C380" s="701" t="s">
        <v>417</v>
      </c>
      <c r="D380" s="701" t="s">
        <v>887</v>
      </c>
      <c r="E380" s="104"/>
      <c r="F380" s="164">
        <v>820</v>
      </c>
      <c r="G380" s="83">
        <v>820</v>
      </c>
      <c r="H380" s="83"/>
      <c r="I380" s="83"/>
      <c r="J380" s="164">
        <v>820</v>
      </c>
      <c r="K380" s="164"/>
      <c r="L380" s="482">
        <v>600</v>
      </c>
      <c r="M380" s="98"/>
      <c r="N380" s="98">
        <f t="shared" si="35"/>
        <v>-26.829268292682929</v>
      </c>
      <c r="O380" s="735">
        <v>400</v>
      </c>
      <c r="P380" s="98"/>
      <c r="Q380" s="98"/>
      <c r="R380" s="701"/>
    </row>
    <row r="381" spans="1:18" s="445" customFormat="1" x14ac:dyDescent="0.25">
      <c r="A381" s="901"/>
      <c r="B381" s="900"/>
      <c r="C381" s="701" t="s">
        <v>887</v>
      </c>
      <c r="D381" s="701" t="s">
        <v>888</v>
      </c>
      <c r="E381" s="104"/>
      <c r="F381" s="164">
        <v>820</v>
      </c>
      <c r="G381" s="83">
        <v>820</v>
      </c>
      <c r="H381" s="83"/>
      <c r="I381" s="83"/>
      <c r="J381" s="164"/>
      <c r="K381" s="164"/>
      <c r="L381" s="482">
        <v>400</v>
      </c>
      <c r="M381" s="98"/>
      <c r="N381" s="98"/>
      <c r="O381" s="735">
        <v>300</v>
      </c>
      <c r="P381" s="98"/>
      <c r="Q381" s="98"/>
      <c r="R381" s="701" t="s">
        <v>131</v>
      </c>
    </row>
    <row r="382" spans="1:18" s="445" customFormat="1" x14ac:dyDescent="0.25">
      <c r="A382" s="901"/>
      <c r="B382" s="900"/>
      <c r="C382" s="701" t="s">
        <v>888</v>
      </c>
      <c r="D382" s="701" t="s">
        <v>889</v>
      </c>
      <c r="E382" s="104"/>
      <c r="F382" s="164">
        <v>820</v>
      </c>
      <c r="G382" s="83">
        <v>820</v>
      </c>
      <c r="H382" s="83"/>
      <c r="I382" s="83"/>
      <c r="J382" s="164"/>
      <c r="K382" s="164"/>
      <c r="L382" s="482">
        <v>500</v>
      </c>
      <c r="M382" s="98"/>
      <c r="N382" s="98"/>
      <c r="O382" s="735">
        <v>350</v>
      </c>
      <c r="P382" s="98"/>
      <c r="Q382" s="98"/>
      <c r="R382" s="701" t="s">
        <v>131</v>
      </c>
    </row>
    <row r="383" spans="1:18" s="445" customFormat="1" ht="37.5" x14ac:dyDescent="0.25">
      <c r="A383" s="901"/>
      <c r="B383" s="900"/>
      <c r="C383" s="701" t="s">
        <v>889</v>
      </c>
      <c r="D383" s="701" t="s">
        <v>890</v>
      </c>
      <c r="E383" s="104"/>
      <c r="F383" s="164">
        <v>820</v>
      </c>
      <c r="G383" s="83">
        <v>820</v>
      </c>
      <c r="H383" s="83"/>
      <c r="I383" s="83"/>
      <c r="J383" s="164"/>
      <c r="K383" s="164"/>
      <c r="L383" s="482">
        <v>400</v>
      </c>
      <c r="M383" s="98"/>
      <c r="N383" s="98"/>
      <c r="O383" s="735">
        <v>300</v>
      </c>
      <c r="P383" s="98"/>
      <c r="Q383" s="98"/>
      <c r="R383" s="701" t="s">
        <v>131</v>
      </c>
    </row>
    <row r="384" spans="1:18" s="445" customFormat="1" ht="66.75" customHeight="1" x14ac:dyDescent="0.25">
      <c r="A384" s="707">
        <v>4</v>
      </c>
      <c r="B384" s="706" t="s">
        <v>891</v>
      </c>
      <c r="C384" s="701" t="s">
        <v>3192</v>
      </c>
      <c r="D384" s="701" t="s">
        <v>284</v>
      </c>
      <c r="E384" s="104"/>
      <c r="F384" s="164"/>
      <c r="G384" s="83"/>
      <c r="H384" s="83"/>
      <c r="I384" s="83"/>
      <c r="J384" s="164"/>
      <c r="K384" s="164"/>
      <c r="L384" s="482">
        <v>350</v>
      </c>
      <c r="M384" s="98"/>
      <c r="N384" s="98"/>
      <c r="O384" s="735">
        <v>300</v>
      </c>
      <c r="P384" s="98"/>
      <c r="Q384" s="98"/>
      <c r="R384" s="701" t="s">
        <v>131</v>
      </c>
    </row>
    <row r="385" spans="1:18" s="445" customFormat="1" ht="26.25" customHeight="1" x14ac:dyDescent="0.25">
      <c r="A385" s="901">
        <v>5</v>
      </c>
      <c r="B385" s="900" t="s">
        <v>230</v>
      </c>
      <c r="C385" s="701" t="s">
        <v>231</v>
      </c>
      <c r="D385" s="701" t="s">
        <v>459</v>
      </c>
      <c r="E385" s="104">
        <v>280</v>
      </c>
      <c r="F385" s="164">
        <v>1200</v>
      </c>
      <c r="G385" s="83">
        <v>1600</v>
      </c>
      <c r="H385" s="131">
        <v>2</v>
      </c>
      <c r="I385" s="83">
        <v>560</v>
      </c>
      <c r="J385" s="164">
        <v>1200</v>
      </c>
      <c r="K385" s="164"/>
      <c r="L385" s="482">
        <v>800</v>
      </c>
      <c r="M385" s="98">
        <f t="shared" si="34"/>
        <v>42.857142857142854</v>
      </c>
      <c r="N385" s="98">
        <f t="shared" si="35"/>
        <v>-33.333333333333329</v>
      </c>
      <c r="O385" s="735">
        <f t="shared" ref="O385:O387" si="37">E385*1.2</f>
        <v>336</v>
      </c>
      <c r="P385" s="98">
        <f t="shared" si="33"/>
        <v>20</v>
      </c>
      <c r="Q385" s="98"/>
      <c r="R385" s="701"/>
    </row>
    <row r="386" spans="1:18" s="445" customFormat="1" ht="37.5" x14ac:dyDescent="0.25">
      <c r="A386" s="901"/>
      <c r="B386" s="900"/>
      <c r="C386" s="701" t="s">
        <v>228</v>
      </c>
      <c r="D386" s="701" t="s">
        <v>232</v>
      </c>
      <c r="E386" s="104">
        <v>210</v>
      </c>
      <c r="F386" s="164">
        <v>500</v>
      </c>
      <c r="G386" s="83">
        <v>1500</v>
      </c>
      <c r="H386" s="131">
        <v>2</v>
      </c>
      <c r="I386" s="83">
        <v>420</v>
      </c>
      <c r="J386" s="164">
        <v>500</v>
      </c>
      <c r="K386" s="164"/>
      <c r="L386" s="482">
        <v>400</v>
      </c>
      <c r="M386" s="98">
        <f t="shared" si="34"/>
        <v>-4.7619047619047619</v>
      </c>
      <c r="N386" s="98">
        <f t="shared" si="35"/>
        <v>-20</v>
      </c>
      <c r="O386" s="735">
        <f t="shared" si="37"/>
        <v>252</v>
      </c>
      <c r="P386" s="98">
        <f t="shared" si="33"/>
        <v>20</v>
      </c>
      <c r="Q386" s="98"/>
      <c r="R386" s="701"/>
    </row>
    <row r="387" spans="1:18" s="445" customFormat="1" ht="29.25" customHeight="1" x14ac:dyDescent="0.25">
      <c r="A387" s="901"/>
      <c r="B387" s="900"/>
      <c r="C387" s="701" t="s">
        <v>3193</v>
      </c>
      <c r="D387" s="701" t="s">
        <v>3194</v>
      </c>
      <c r="E387" s="104">
        <v>210</v>
      </c>
      <c r="F387" s="164">
        <v>500</v>
      </c>
      <c r="G387" s="83">
        <v>1600</v>
      </c>
      <c r="H387" s="131">
        <v>2</v>
      </c>
      <c r="I387" s="83">
        <v>420</v>
      </c>
      <c r="J387" s="164">
        <v>500</v>
      </c>
      <c r="K387" s="164"/>
      <c r="L387" s="482">
        <v>400</v>
      </c>
      <c r="M387" s="98">
        <f t="shared" si="34"/>
        <v>-4.7619047619047619</v>
      </c>
      <c r="N387" s="98">
        <f t="shared" si="35"/>
        <v>-20</v>
      </c>
      <c r="O387" s="735">
        <f t="shared" si="37"/>
        <v>252</v>
      </c>
      <c r="P387" s="98">
        <f t="shared" si="33"/>
        <v>20</v>
      </c>
      <c r="Q387" s="98"/>
      <c r="R387" s="701"/>
    </row>
    <row r="388" spans="1:18" s="445" customFormat="1" ht="37.9" customHeight="1" x14ac:dyDescent="0.25">
      <c r="A388" s="901"/>
      <c r="B388" s="900"/>
      <c r="C388" s="900" t="s">
        <v>3195</v>
      </c>
      <c r="D388" s="900"/>
      <c r="E388" s="104">
        <v>210</v>
      </c>
      <c r="F388" s="164">
        <v>400</v>
      </c>
      <c r="G388" s="83">
        <v>1000</v>
      </c>
      <c r="H388" s="131">
        <v>1.8</v>
      </c>
      <c r="I388" s="83">
        <v>378</v>
      </c>
      <c r="J388" s="164">
        <v>400</v>
      </c>
      <c r="K388" s="164"/>
      <c r="L388" s="482">
        <v>300</v>
      </c>
      <c r="M388" s="98">
        <f t="shared" si="34"/>
        <v>-20.634920634920633</v>
      </c>
      <c r="N388" s="98">
        <f t="shared" si="35"/>
        <v>-25</v>
      </c>
      <c r="O388" s="735">
        <f>E388</f>
        <v>210</v>
      </c>
      <c r="P388" s="98">
        <f t="shared" si="33"/>
        <v>0</v>
      </c>
      <c r="Q388" s="98"/>
      <c r="R388" s="701"/>
    </row>
    <row r="389" spans="1:18" s="445" customFormat="1" ht="37.9" customHeight="1" x14ac:dyDescent="0.25">
      <c r="A389" s="901"/>
      <c r="B389" s="900"/>
      <c r="C389" s="900" t="s">
        <v>3196</v>
      </c>
      <c r="D389" s="900"/>
      <c r="E389" s="104">
        <v>170</v>
      </c>
      <c r="F389" s="164">
        <v>370</v>
      </c>
      <c r="G389" s="83">
        <v>900</v>
      </c>
      <c r="H389" s="131">
        <v>2</v>
      </c>
      <c r="I389" s="83">
        <v>340</v>
      </c>
      <c r="J389" s="164">
        <v>370</v>
      </c>
      <c r="K389" s="164"/>
      <c r="L389" s="482">
        <v>250</v>
      </c>
      <c r="M389" s="98">
        <f t="shared" si="34"/>
        <v>-26.47058823529412</v>
      </c>
      <c r="N389" s="98">
        <f t="shared" si="35"/>
        <v>-32.432432432432435</v>
      </c>
      <c r="O389" s="735">
        <f>E389</f>
        <v>170</v>
      </c>
      <c r="P389" s="98">
        <f t="shared" si="33"/>
        <v>0</v>
      </c>
      <c r="Q389" s="98"/>
      <c r="R389" s="701"/>
    </row>
    <row r="390" spans="1:18" s="445" customFormat="1" ht="33" customHeight="1" x14ac:dyDescent="0.25">
      <c r="A390" s="901">
        <v>6</v>
      </c>
      <c r="B390" s="900" t="s">
        <v>277</v>
      </c>
      <c r="C390" s="701" t="s">
        <v>39</v>
      </c>
      <c r="D390" s="701"/>
      <c r="E390" s="104">
        <v>260</v>
      </c>
      <c r="F390" s="164">
        <v>390</v>
      </c>
      <c r="G390" s="83">
        <v>800</v>
      </c>
      <c r="H390" s="131">
        <v>1.5</v>
      </c>
      <c r="I390" s="83">
        <v>390</v>
      </c>
      <c r="J390" s="164">
        <v>390</v>
      </c>
      <c r="K390" s="164"/>
      <c r="L390" s="83">
        <v>650</v>
      </c>
      <c r="M390" s="98">
        <f t="shared" si="34"/>
        <v>66.666666666666657</v>
      </c>
      <c r="N390" s="98"/>
      <c r="O390" s="735">
        <v>260</v>
      </c>
      <c r="P390" s="98">
        <f t="shared" si="33"/>
        <v>0</v>
      </c>
      <c r="Q390" s="98"/>
      <c r="R390" s="701"/>
    </row>
    <row r="391" spans="1:18" s="445" customFormat="1" ht="52.5" customHeight="1" x14ac:dyDescent="0.25">
      <c r="A391" s="901"/>
      <c r="B391" s="900"/>
      <c r="C391" s="701" t="s">
        <v>40</v>
      </c>
      <c r="D391" s="701"/>
      <c r="E391" s="104"/>
      <c r="F391" s="164">
        <v>390</v>
      </c>
      <c r="G391" s="83">
        <v>800</v>
      </c>
      <c r="H391" s="131">
        <v>1.5</v>
      </c>
      <c r="I391" s="83">
        <v>390</v>
      </c>
      <c r="J391" s="164">
        <v>390</v>
      </c>
      <c r="K391" s="164"/>
      <c r="L391" s="83">
        <v>600</v>
      </c>
      <c r="M391" s="98">
        <f t="shared" si="34"/>
        <v>53.846153846153847</v>
      </c>
      <c r="N391" s="98"/>
      <c r="O391" s="735">
        <v>160</v>
      </c>
      <c r="P391" s="98"/>
      <c r="Q391" s="98"/>
      <c r="R391" s="701"/>
    </row>
    <row r="392" spans="1:18" s="445" customFormat="1" ht="42.75" customHeight="1" x14ac:dyDescent="0.25">
      <c r="A392" s="901">
        <v>7</v>
      </c>
      <c r="B392" s="900" t="s">
        <v>58</v>
      </c>
      <c r="C392" s="105" t="s">
        <v>893</v>
      </c>
      <c r="D392" s="706" t="s">
        <v>894</v>
      </c>
      <c r="E392" s="104"/>
      <c r="F392" s="164"/>
      <c r="G392" s="83"/>
      <c r="H392" s="131"/>
      <c r="I392" s="83"/>
      <c r="J392" s="164"/>
      <c r="K392" s="164"/>
      <c r="L392" s="83"/>
      <c r="M392" s="98"/>
      <c r="N392" s="98"/>
      <c r="O392" s="737"/>
      <c r="P392" s="98"/>
      <c r="Q392" s="98"/>
      <c r="R392" s="701"/>
    </row>
    <row r="393" spans="1:18" s="445" customFormat="1" ht="18.75" customHeight="1" x14ac:dyDescent="0.25">
      <c r="A393" s="901"/>
      <c r="B393" s="900"/>
      <c r="C393" s="105"/>
      <c r="D393" s="701" t="s">
        <v>39</v>
      </c>
      <c r="E393" s="104">
        <v>500</v>
      </c>
      <c r="F393" s="83">
        <v>1600</v>
      </c>
      <c r="G393" s="83">
        <v>2000</v>
      </c>
      <c r="H393" s="131">
        <v>2.9</v>
      </c>
      <c r="I393" s="83">
        <v>1450</v>
      </c>
      <c r="J393" s="83">
        <v>1600</v>
      </c>
      <c r="K393" s="83"/>
      <c r="L393" s="83">
        <v>1400</v>
      </c>
      <c r="M393" s="98">
        <f t="shared" si="34"/>
        <v>-3.4482758620689653</v>
      </c>
      <c r="N393" s="98">
        <f t="shared" si="35"/>
        <v>-12.5</v>
      </c>
      <c r="O393" s="735">
        <v>600</v>
      </c>
      <c r="P393" s="98">
        <f t="shared" si="33"/>
        <v>20</v>
      </c>
      <c r="Q393" s="98"/>
      <c r="R393" s="701"/>
    </row>
    <row r="394" spans="1:18" s="445" customFormat="1" x14ac:dyDescent="0.25">
      <c r="A394" s="901"/>
      <c r="B394" s="900"/>
      <c r="C394" s="105"/>
      <c r="D394" s="701" t="s">
        <v>40</v>
      </c>
      <c r="E394" s="104">
        <v>450</v>
      </c>
      <c r="F394" s="83">
        <v>1500</v>
      </c>
      <c r="G394" s="83">
        <v>1800</v>
      </c>
      <c r="H394" s="131">
        <v>2.8</v>
      </c>
      <c r="I394" s="83">
        <v>1260</v>
      </c>
      <c r="J394" s="83">
        <v>1500</v>
      </c>
      <c r="K394" s="83"/>
      <c r="L394" s="83">
        <v>1200</v>
      </c>
      <c r="M394" s="98">
        <f t="shared" si="34"/>
        <v>-4.7619047619047619</v>
      </c>
      <c r="N394" s="98">
        <f t="shared" si="35"/>
        <v>-20</v>
      </c>
      <c r="O394" s="736">
        <v>450</v>
      </c>
      <c r="P394" s="98">
        <f t="shared" si="33"/>
        <v>0</v>
      </c>
      <c r="Q394" s="98"/>
      <c r="R394" s="701"/>
    </row>
    <row r="395" spans="1:18" ht="42" customHeight="1" x14ac:dyDescent="0.25">
      <c r="A395" s="901"/>
      <c r="B395" s="900"/>
      <c r="C395" s="706" t="s">
        <v>894</v>
      </c>
      <c r="D395" s="706" t="s">
        <v>895</v>
      </c>
      <c r="E395" s="164"/>
      <c r="F395" s="164"/>
      <c r="G395" s="251"/>
      <c r="H395" s="96"/>
      <c r="I395" s="96"/>
      <c r="J395" s="96"/>
      <c r="K395" s="96"/>
      <c r="L395" s="96"/>
      <c r="M395" s="98"/>
      <c r="N395" s="98"/>
      <c r="O395" s="735"/>
      <c r="P395" s="98"/>
      <c r="Q395" s="98"/>
      <c r="R395" s="701" t="s">
        <v>131</v>
      </c>
    </row>
    <row r="396" spans="1:18" x14ac:dyDescent="0.25">
      <c r="A396" s="901"/>
      <c r="B396" s="900"/>
      <c r="C396" s="105"/>
      <c r="D396" s="701" t="s">
        <v>39</v>
      </c>
      <c r="E396" s="164"/>
      <c r="F396" s="164"/>
      <c r="G396" s="251"/>
      <c r="H396" s="96"/>
      <c r="I396" s="96"/>
      <c r="J396" s="96"/>
      <c r="K396" s="96"/>
      <c r="L396" s="96">
        <v>1100</v>
      </c>
      <c r="M396" s="98"/>
      <c r="N396" s="98"/>
      <c r="O396" s="735">
        <v>500</v>
      </c>
      <c r="P396" s="98"/>
      <c r="Q396" s="98"/>
      <c r="R396" s="701"/>
    </row>
    <row r="397" spans="1:18" x14ac:dyDescent="0.25">
      <c r="A397" s="901"/>
      <c r="B397" s="900"/>
      <c r="C397" s="105"/>
      <c r="D397" s="701" t="s">
        <v>40</v>
      </c>
      <c r="E397" s="164"/>
      <c r="F397" s="164"/>
      <c r="G397" s="251"/>
      <c r="H397" s="96"/>
      <c r="I397" s="96"/>
      <c r="J397" s="96"/>
      <c r="K397" s="96"/>
      <c r="L397" s="96">
        <v>950</v>
      </c>
      <c r="M397" s="98"/>
      <c r="N397" s="98"/>
      <c r="O397" s="735">
        <v>350</v>
      </c>
      <c r="P397" s="98"/>
      <c r="Q397" s="98"/>
      <c r="R397" s="701"/>
    </row>
    <row r="398" spans="1:18" s="99" customFormat="1" ht="23.25" customHeight="1" x14ac:dyDescent="0.3">
      <c r="A398" s="704" t="s">
        <v>264</v>
      </c>
      <c r="B398" s="946" t="s">
        <v>899</v>
      </c>
      <c r="C398" s="946"/>
      <c r="D398" s="704"/>
      <c r="E398" s="100"/>
      <c r="F398" s="100"/>
      <c r="G398" s="100"/>
      <c r="H398" s="96"/>
      <c r="I398" s="96"/>
      <c r="J398" s="96"/>
      <c r="K398" s="96"/>
      <c r="L398" s="100"/>
      <c r="M398" s="98"/>
      <c r="N398" s="98"/>
      <c r="O398" s="738"/>
      <c r="P398" s="98"/>
      <c r="Q398" s="98"/>
      <c r="R398" s="716"/>
    </row>
    <row r="399" spans="1:18" s="99" customFormat="1" ht="23.25" customHeight="1" x14ac:dyDescent="0.3">
      <c r="A399" s="704" t="s">
        <v>252</v>
      </c>
      <c r="B399" s="946" t="s">
        <v>900</v>
      </c>
      <c r="C399" s="946"/>
      <c r="D399" s="716"/>
      <c r="E399" s="100"/>
      <c r="F399" s="83"/>
      <c r="G399" s="83"/>
      <c r="H399" s="96"/>
      <c r="I399" s="96"/>
      <c r="J399" s="96"/>
      <c r="K399" s="96"/>
      <c r="L399" s="83"/>
      <c r="M399" s="98"/>
      <c r="N399" s="98"/>
      <c r="O399" s="735"/>
      <c r="P399" s="98"/>
      <c r="Q399" s="98"/>
      <c r="R399" s="701"/>
    </row>
    <row r="400" spans="1:18" ht="42" customHeight="1" x14ac:dyDescent="0.25">
      <c r="A400" s="932">
        <v>1</v>
      </c>
      <c r="B400" s="900" t="s">
        <v>8</v>
      </c>
      <c r="C400" s="701" t="s">
        <v>901</v>
      </c>
      <c r="D400" s="701" t="s">
        <v>902</v>
      </c>
      <c r="E400" s="98">
        <v>2000</v>
      </c>
      <c r="F400" s="98">
        <v>2500</v>
      </c>
      <c r="G400" s="98">
        <v>4000</v>
      </c>
      <c r="H400" s="101">
        <v>2.2999999999999998</v>
      </c>
      <c r="I400" s="98">
        <f t="shared" ref="I400:I407" si="38">F400*H400</f>
        <v>5750</v>
      </c>
      <c r="J400" s="498">
        <v>2500</v>
      </c>
      <c r="K400" s="498"/>
      <c r="L400" s="98">
        <v>3200</v>
      </c>
      <c r="M400" s="98">
        <f t="shared" ref="M400:M459" si="39">(L400-I400)/I400*100</f>
        <v>-44.347826086956523</v>
      </c>
      <c r="N400" s="98">
        <f t="shared" ref="N400:N459" si="40">(L400-J400)/J400*100</f>
        <v>28.000000000000004</v>
      </c>
      <c r="O400" s="735">
        <v>3200</v>
      </c>
      <c r="P400" s="98">
        <f t="shared" ref="P400:P459" si="41">(O400-E400)/E400*100</f>
        <v>60</v>
      </c>
      <c r="Q400" s="98"/>
      <c r="R400" s="701"/>
    </row>
    <row r="401" spans="1:18" ht="40.5" customHeight="1" x14ac:dyDescent="0.25">
      <c r="A401" s="932"/>
      <c r="B401" s="900"/>
      <c r="C401" s="701" t="s">
        <v>902</v>
      </c>
      <c r="D401" s="701" t="s">
        <v>903</v>
      </c>
      <c r="E401" s="98">
        <v>2800</v>
      </c>
      <c r="F401" s="98">
        <v>2800</v>
      </c>
      <c r="G401" s="98">
        <v>3300</v>
      </c>
      <c r="H401" s="101">
        <v>2.9</v>
      </c>
      <c r="I401" s="98">
        <f t="shared" si="38"/>
        <v>8120</v>
      </c>
      <c r="J401" s="498">
        <v>2800</v>
      </c>
      <c r="K401" s="498"/>
      <c r="L401" s="98">
        <v>4000</v>
      </c>
      <c r="M401" s="98">
        <f t="shared" si="39"/>
        <v>-50.738916256157637</v>
      </c>
      <c r="N401" s="98">
        <f t="shared" si="40"/>
        <v>42.857142857142854</v>
      </c>
      <c r="O401" s="735">
        <v>4000</v>
      </c>
      <c r="P401" s="98">
        <f t="shared" si="41"/>
        <v>42.857142857142854</v>
      </c>
      <c r="Q401" s="98"/>
      <c r="R401" s="701"/>
    </row>
    <row r="402" spans="1:18" ht="45" customHeight="1" x14ac:dyDescent="0.25">
      <c r="A402" s="932"/>
      <c r="B402" s="900"/>
      <c r="C402" s="701" t="s">
        <v>903</v>
      </c>
      <c r="D402" s="701" t="s">
        <v>904</v>
      </c>
      <c r="E402" s="98">
        <v>3500</v>
      </c>
      <c r="F402" s="98">
        <v>3900</v>
      </c>
      <c r="G402" s="98">
        <v>5500</v>
      </c>
      <c r="H402" s="101">
        <v>3.5</v>
      </c>
      <c r="I402" s="98">
        <f t="shared" si="38"/>
        <v>13650</v>
      </c>
      <c r="J402" s="498">
        <v>3900</v>
      </c>
      <c r="K402" s="498"/>
      <c r="L402" s="98">
        <v>7000</v>
      </c>
      <c r="M402" s="98">
        <f t="shared" si="39"/>
        <v>-48.717948717948715</v>
      </c>
      <c r="N402" s="98">
        <f t="shared" si="40"/>
        <v>79.487179487179489</v>
      </c>
      <c r="O402" s="735">
        <v>7000</v>
      </c>
      <c r="P402" s="98">
        <f t="shared" si="41"/>
        <v>100</v>
      </c>
      <c r="Q402" s="98"/>
      <c r="R402" s="701"/>
    </row>
    <row r="403" spans="1:18" ht="44.25" customHeight="1" x14ac:dyDescent="0.25">
      <c r="A403" s="932"/>
      <c r="B403" s="900"/>
      <c r="C403" s="701" t="s">
        <v>904</v>
      </c>
      <c r="D403" s="701" t="s">
        <v>905</v>
      </c>
      <c r="E403" s="98">
        <v>3000</v>
      </c>
      <c r="F403" s="98">
        <v>3200</v>
      </c>
      <c r="G403" s="98">
        <v>8000</v>
      </c>
      <c r="H403" s="101">
        <v>2.5</v>
      </c>
      <c r="I403" s="98">
        <f t="shared" si="38"/>
        <v>8000</v>
      </c>
      <c r="J403" s="498">
        <v>4800</v>
      </c>
      <c r="K403" s="498"/>
      <c r="L403" s="98">
        <v>5000</v>
      </c>
      <c r="M403" s="98">
        <f t="shared" si="39"/>
        <v>-37.5</v>
      </c>
      <c r="N403" s="98">
        <f t="shared" si="40"/>
        <v>4.1666666666666661</v>
      </c>
      <c r="O403" s="735">
        <v>5000</v>
      </c>
      <c r="P403" s="98">
        <f t="shared" si="41"/>
        <v>66.666666666666657</v>
      </c>
      <c r="Q403" s="98"/>
      <c r="R403" s="701"/>
    </row>
    <row r="404" spans="1:18" x14ac:dyDescent="0.25">
      <c r="A404" s="932"/>
      <c r="B404" s="900"/>
      <c r="C404" s="701" t="s">
        <v>906</v>
      </c>
      <c r="D404" s="701" t="s">
        <v>907</v>
      </c>
      <c r="E404" s="98">
        <v>2000</v>
      </c>
      <c r="F404" s="98">
        <v>2400</v>
      </c>
      <c r="G404" s="98">
        <v>3300</v>
      </c>
      <c r="H404" s="101">
        <v>2.2999999999999998</v>
      </c>
      <c r="I404" s="98">
        <f t="shared" si="38"/>
        <v>5520</v>
      </c>
      <c r="J404" s="498">
        <v>2400</v>
      </c>
      <c r="K404" s="498"/>
      <c r="L404" s="98">
        <v>3200</v>
      </c>
      <c r="M404" s="98">
        <f t="shared" si="39"/>
        <v>-42.028985507246375</v>
      </c>
      <c r="N404" s="98">
        <f t="shared" si="40"/>
        <v>33.333333333333329</v>
      </c>
      <c r="O404" s="735">
        <v>3200</v>
      </c>
      <c r="P404" s="98">
        <f t="shared" si="41"/>
        <v>60</v>
      </c>
      <c r="Q404" s="98"/>
      <c r="R404" s="701"/>
    </row>
    <row r="405" spans="1:18" ht="45" customHeight="1" x14ac:dyDescent="0.25">
      <c r="A405" s="932"/>
      <c r="B405" s="900"/>
      <c r="C405" s="701" t="s">
        <v>907</v>
      </c>
      <c r="D405" s="701" t="s">
        <v>908</v>
      </c>
      <c r="E405" s="98">
        <v>1700</v>
      </c>
      <c r="F405" s="98">
        <v>2000</v>
      </c>
      <c r="G405" s="98">
        <v>2500</v>
      </c>
      <c r="H405" s="101">
        <v>1.4</v>
      </c>
      <c r="I405" s="98">
        <f t="shared" si="38"/>
        <v>2800</v>
      </c>
      <c r="J405" s="498">
        <v>2000</v>
      </c>
      <c r="K405" s="498"/>
      <c r="L405" s="98">
        <v>2700</v>
      </c>
      <c r="M405" s="98">
        <f t="shared" si="39"/>
        <v>-3.5714285714285712</v>
      </c>
      <c r="N405" s="98">
        <f t="shared" si="40"/>
        <v>35</v>
      </c>
      <c r="O405" s="735">
        <v>2700</v>
      </c>
      <c r="P405" s="98">
        <f t="shared" si="41"/>
        <v>58.82352941176471</v>
      </c>
      <c r="Q405" s="98"/>
      <c r="R405" s="701"/>
    </row>
    <row r="406" spans="1:18" ht="43.5" customHeight="1" x14ac:dyDescent="0.25">
      <c r="A406" s="932">
        <v>2</v>
      </c>
      <c r="B406" s="900" t="s">
        <v>253</v>
      </c>
      <c r="C406" s="701" t="s">
        <v>909</v>
      </c>
      <c r="D406" s="701" t="s">
        <v>910</v>
      </c>
      <c r="E406" s="98">
        <v>2000</v>
      </c>
      <c r="F406" s="83">
        <v>2000</v>
      </c>
      <c r="G406" s="83">
        <v>3000</v>
      </c>
      <c r="H406" s="101">
        <v>2.8</v>
      </c>
      <c r="I406" s="98">
        <f t="shared" si="38"/>
        <v>5600</v>
      </c>
      <c r="J406" s="498">
        <v>2000</v>
      </c>
      <c r="K406" s="498"/>
      <c r="L406" s="98">
        <v>3200</v>
      </c>
      <c r="M406" s="98">
        <f t="shared" si="39"/>
        <v>-42.857142857142854</v>
      </c>
      <c r="N406" s="98">
        <f t="shared" si="40"/>
        <v>60</v>
      </c>
      <c r="O406" s="735">
        <v>3200</v>
      </c>
      <c r="P406" s="98">
        <f t="shared" si="41"/>
        <v>60</v>
      </c>
      <c r="Q406" s="98"/>
      <c r="R406" s="701"/>
    </row>
    <row r="407" spans="1:18" ht="43.5" customHeight="1" x14ac:dyDescent="0.25">
      <c r="A407" s="932"/>
      <c r="B407" s="900"/>
      <c r="C407" s="701" t="s">
        <v>909</v>
      </c>
      <c r="D407" s="701" t="s">
        <v>911</v>
      </c>
      <c r="E407" s="98">
        <v>1100</v>
      </c>
      <c r="F407" s="83">
        <v>1500</v>
      </c>
      <c r="G407" s="83">
        <v>2500</v>
      </c>
      <c r="H407" s="101">
        <v>2.7</v>
      </c>
      <c r="I407" s="98">
        <f t="shared" si="38"/>
        <v>4050.0000000000005</v>
      </c>
      <c r="J407" s="498">
        <v>1500</v>
      </c>
      <c r="K407" s="498"/>
      <c r="L407" s="98">
        <v>1700</v>
      </c>
      <c r="M407" s="98">
        <f t="shared" si="39"/>
        <v>-58.024691358024697</v>
      </c>
      <c r="N407" s="98">
        <f t="shared" si="40"/>
        <v>13.333333333333334</v>
      </c>
      <c r="O407" s="735">
        <v>1700</v>
      </c>
      <c r="P407" s="98">
        <f t="shared" si="41"/>
        <v>54.54545454545454</v>
      </c>
      <c r="Q407" s="98"/>
      <c r="R407" s="701"/>
    </row>
    <row r="408" spans="1:18" ht="47.25" customHeight="1" x14ac:dyDescent="0.25">
      <c r="A408" s="932"/>
      <c r="B408" s="900"/>
      <c r="C408" s="701" t="s">
        <v>912</v>
      </c>
      <c r="D408" s="701" t="s">
        <v>913</v>
      </c>
      <c r="E408" s="98">
        <v>2300</v>
      </c>
      <c r="F408" s="83">
        <v>2500</v>
      </c>
      <c r="G408" s="83">
        <v>5000</v>
      </c>
      <c r="H408" s="101">
        <v>2.2999999999999998</v>
      </c>
      <c r="I408" s="98">
        <v>5290</v>
      </c>
      <c r="J408" s="498">
        <v>3000</v>
      </c>
      <c r="K408" s="498"/>
      <c r="L408" s="98">
        <v>3500</v>
      </c>
      <c r="M408" s="98">
        <f t="shared" si="39"/>
        <v>-33.837429111531193</v>
      </c>
      <c r="N408" s="98">
        <f t="shared" si="40"/>
        <v>16.666666666666664</v>
      </c>
      <c r="O408" s="735">
        <v>3500</v>
      </c>
      <c r="P408" s="98">
        <f t="shared" si="41"/>
        <v>52.173913043478258</v>
      </c>
      <c r="Q408" s="98"/>
      <c r="R408" s="701"/>
    </row>
    <row r="409" spans="1:18" ht="19.5" customHeight="1" x14ac:dyDescent="0.25">
      <c r="A409" s="932"/>
      <c r="B409" s="900"/>
      <c r="C409" s="701" t="s">
        <v>913</v>
      </c>
      <c r="D409" s="701" t="s">
        <v>914</v>
      </c>
      <c r="E409" s="98">
        <v>2000</v>
      </c>
      <c r="F409" s="83">
        <v>2000</v>
      </c>
      <c r="G409" s="83">
        <v>4500</v>
      </c>
      <c r="H409" s="101">
        <v>2.4</v>
      </c>
      <c r="I409" s="98">
        <v>4800</v>
      </c>
      <c r="J409" s="498">
        <v>2700</v>
      </c>
      <c r="K409" s="498"/>
      <c r="L409" s="98">
        <v>3200</v>
      </c>
      <c r="M409" s="98">
        <f t="shared" si="39"/>
        <v>-33.333333333333329</v>
      </c>
      <c r="N409" s="98">
        <f t="shared" si="40"/>
        <v>18.518518518518519</v>
      </c>
      <c r="O409" s="735">
        <v>3200</v>
      </c>
      <c r="P409" s="98">
        <f t="shared" si="41"/>
        <v>60</v>
      </c>
      <c r="Q409" s="98"/>
      <c r="R409" s="701"/>
    </row>
    <row r="410" spans="1:18" ht="21" customHeight="1" x14ac:dyDescent="0.25">
      <c r="A410" s="932"/>
      <c r="B410" s="900"/>
      <c r="C410" s="701" t="s">
        <v>913</v>
      </c>
      <c r="D410" s="701" t="s">
        <v>915</v>
      </c>
      <c r="E410" s="98">
        <v>2500</v>
      </c>
      <c r="F410" s="83">
        <v>3000</v>
      </c>
      <c r="G410" s="83">
        <v>5000</v>
      </c>
      <c r="H410" s="101">
        <v>2.5</v>
      </c>
      <c r="I410" s="98">
        <v>6250</v>
      </c>
      <c r="J410" s="498">
        <v>3000</v>
      </c>
      <c r="K410" s="498"/>
      <c r="L410" s="98">
        <v>4000</v>
      </c>
      <c r="M410" s="98">
        <f t="shared" si="39"/>
        <v>-36</v>
      </c>
      <c r="N410" s="98">
        <f t="shared" si="40"/>
        <v>33.333333333333329</v>
      </c>
      <c r="O410" s="735">
        <v>4000</v>
      </c>
      <c r="P410" s="98">
        <f t="shared" si="41"/>
        <v>60</v>
      </c>
      <c r="Q410" s="98"/>
      <c r="R410" s="701"/>
    </row>
    <row r="411" spans="1:18" ht="23.25" customHeight="1" x14ac:dyDescent="0.25">
      <c r="A411" s="932">
        <v>3</v>
      </c>
      <c r="B411" s="900" t="s">
        <v>330</v>
      </c>
      <c r="C411" s="701" t="s">
        <v>506</v>
      </c>
      <c r="D411" s="701" t="s">
        <v>916</v>
      </c>
      <c r="E411" s="98"/>
      <c r="F411" s="83"/>
      <c r="G411" s="83"/>
      <c r="H411" s="101"/>
      <c r="I411" s="98"/>
      <c r="J411" s="498"/>
      <c r="K411" s="498"/>
      <c r="L411" s="98"/>
      <c r="M411" s="98"/>
      <c r="N411" s="98"/>
      <c r="O411" s="735"/>
      <c r="P411" s="98"/>
      <c r="Q411" s="98"/>
      <c r="R411" s="701"/>
    </row>
    <row r="412" spans="1:18" x14ac:dyDescent="0.25">
      <c r="A412" s="932"/>
      <c r="B412" s="900"/>
      <c r="C412" s="701"/>
      <c r="D412" s="701" t="s">
        <v>39</v>
      </c>
      <c r="E412" s="98">
        <v>3200</v>
      </c>
      <c r="F412" s="83">
        <v>3200</v>
      </c>
      <c r="G412" s="83">
        <v>8500</v>
      </c>
      <c r="H412" s="101">
        <v>3.7</v>
      </c>
      <c r="I412" s="98">
        <v>11840</v>
      </c>
      <c r="J412" s="498">
        <v>5300</v>
      </c>
      <c r="K412" s="498"/>
      <c r="L412" s="98">
        <v>6000</v>
      </c>
      <c r="M412" s="98">
        <f t="shared" si="39"/>
        <v>-49.324324324324323</v>
      </c>
      <c r="N412" s="98">
        <f t="shared" si="40"/>
        <v>13.20754716981132</v>
      </c>
      <c r="O412" s="735">
        <v>6000</v>
      </c>
      <c r="P412" s="98">
        <f t="shared" si="41"/>
        <v>87.5</v>
      </c>
      <c r="Q412" s="98"/>
      <c r="R412" s="701"/>
    </row>
    <row r="413" spans="1:18" x14ac:dyDescent="0.25">
      <c r="A413" s="932"/>
      <c r="B413" s="900"/>
      <c r="C413" s="701"/>
      <c r="D413" s="701" t="s">
        <v>40</v>
      </c>
      <c r="E413" s="98">
        <v>3200</v>
      </c>
      <c r="F413" s="83">
        <v>3000</v>
      </c>
      <c r="G413" s="83">
        <v>8500</v>
      </c>
      <c r="H413" s="101">
        <v>3.7</v>
      </c>
      <c r="I413" s="98">
        <v>11840</v>
      </c>
      <c r="J413" s="498">
        <v>5100</v>
      </c>
      <c r="K413" s="498"/>
      <c r="L413" s="98">
        <v>5000</v>
      </c>
      <c r="M413" s="98">
        <f t="shared" si="39"/>
        <v>-57.770270270270274</v>
      </c>
      <c r="N413" s="98">
        <f t="shared" si="40"/>
        <v>-1.9607843137254901</v>
      </c>
      <c r="O413" s="735">
        <v>5500</v>
      </c>
      <c r="P413" s="98">
        <f t="shared" si="41"/>
        <v>71.875</v>
      </c>
      <c r="Q413" s="98"/>
      <c r="R413" s="701"/>
    </row>
    <row r="414" spans="1:18" x14ac:dyDescent="0.25">
      <c r="A414" s="932"/>
      <c r="B414" s="900"/>
      <c r="C414" s="701" t="s">
        <v>916</v>
      </c>
      <c r="D414" s="701" t="s">
        <v>917</v>
      </c>
      <c r="E414" s="98"/>
      <c r="F414" s="83"/>
      <c r="G414" s="83"/>
      <c r="H414" s="101"/>
      <c r="I414" s="98"/>
      <c r="J414" s="498"/>
      <c r="K414" s="498"/>
      <c r="L414" s="98"/>
      <c r="M414" s="98"/>
      <c r="N414" s="98"/>
      <c r="O414" s="735"/>
      <c r="P414" s="98"/>
      <c r="Q414" s="98"/>
      <c r="R414" s="701"/>
    </row>
    <row r="415" spans="1:18" x14ac:dyDescent="0.25">
      <c r="A415" s="932"/>
      <c r="B415" s="900"/>
      <c r="C415" s="701"/>
      <c r="D415" s="701" t="s">
        <v>39</v>
      </c>
      <c r="E415" s="98">
        <v>2300</v>
      </c>
      <c r="F415" s="83"/>
      <c r="G415" s="83"/>
      <c r="H415" s="101"/>
      <c r="I415" s="98"/>
      <c r="J415" s="498"/>
      <c r="K415" s="498"/>
      <c r="L415" s="98">
        <v>4000</v>
      </c>
      <c r="M415" s="98"/>
      <c r="N415" s="98"/>
      <c r="O415" s="735">
        <v>4000</v>
      </c>
      <c r="P415" s="98">
        <f t="shared" si="41"/>
        <v>73.91304347826086</v>
      </c>
      <c r="Q415" s="98"/>
      <c r="R415" s="701"/>
    </row>
    <row r="416" spans="1:18" x14ac:dyDescent="0.25">
      <c r="A416" s="932"/>
      <c r="B416" s="900"/>
      <c r="C416" s="701"/>
      <c r="D416" s="701" t="s">
        <v>40</v>
      </c>
      <c r="E416" s="98">
        <v>2300</v>
      </c>
      <c r="F416" s="83"/>
      <c r="G416" s="83"/>
      <c r="H416" s="101"/>
      <c r="I416" s="98"/>
      <c r="J416" s="498"/>
      <c r="K416" s="498"/>
      <c r="L416" s="98">
        <v>3500</v>
      </c>
      <c r="M416" s="98"/>
      <c r="N416" s="98"/>
      <c r="O416" s="735">
        <v>3500</v>
      </c>
      <c r="P416" s="98">
        <f t="shared" si="41"/>
        <v>52.173913043478258</v>
      </c>
      <c r="Q416" s="98"/>
      <c r="R416" s="701"/>
    </row>
    <row r="417" spans="1:18" x14ac:dyDescent="0.25">
      <c r="A417" s="932"/>
      <c r="B417" s="900"/>
      <c r="C417" s="701" t="s">
        <v>919</v>
      </c>
      <c r="D417" s="701" t="s">
        <v>920</v>
      </c>
      <c r="E417" s="98">
        <v>2000</v>
      </c>
      <c r="F417" s="83">
        <v>2500</v>
      </c>
      <c r="G417" s="83">
        <v>5500</v>
      </c>
      <c r="H417" s="101">
        <v>2.7</v>
      </c>
      <c r="I417" s="98">
        <v>5400</v>
      </c>
      <c r="J417" s="498">
        <v>3800</v>
      </c>
      <c r="K417" s="498"/>
      <c r="L417" s="98">
        <v>3200</v>
      </c>
      <c r="M417" s="98">
        <f t="shared" si="39"/>
        <v>-40.74074074074074</v>
      </c>
      <c r="N417" s="98">
        <f t="shared" si="40"/>
        <v>-15.789473684210526</v>
      </c>
      <c r="O417" s="735">
        <v>3200</v>
      </c>
      <c r="P417" s="98">
        <f t="shared" si="41"/>
        <v>60</v>
      </c>
      <c r="Q417" s="98"/>
      <c r="R417" s="701"/>
    </row>
    <row r="418" spans="1:18" x14ac:dyDescent="0.25">
      <c r="A418" s="932"/>
      <c r="B418" s="900"/>
      <c r="C418" s="701" t="s">
        <v>920</v>
      </c>
      <c r="D418" s="701" t="s">
        <v>922</v>
      </c>
      <c r="E418" s="98">
        <v>1200</v>
      </c>
      <c r="F418" s="83">
        <v>1500</v>
      </c>
      <c r="G418" s="83">
        <v>5500</v>
      </c>
      <c r="H418" s="101">
        <v>2.7</v>
      </c>
      <c r="I418" s="98">
        <v>5400</v>
      </c>
      <c r="J418" s="498">
        <v>3300</v>
      </c>
      <c r="K418" s="498"/>
      <c r="L418" s="98">
        <v>2500</v>
      </c>
      <c r="M418" s="98">
        <f t="shared" si="39"/>
        <v>-53.703703703703709</v>
      </c>
      <c r="N418" s="98">
        <f t="shared" si="40"/>
        <v>-24.242424242424242</v>
      </c>
      <c r="O418" s="735">
        <v>2500</v>
      </c>
      <c r="P418" s="98">
        <f t="shared" si="41"/>
        <v>108.33333333333333</v>
      </c>
      <c r="Q418" s="98"/>
      <c r="R418" s="701"/>
    </row>
    <row r="419" spans="1:18" x14ac:dyDescent="0.25">
      <c r="A419" s="932"/>
      <c r="B419" s="900"/>
      <c r="C419" s="701" t="s">
        <v>922</v>
      </c>
      <c r="D419" s="701" t="s">
        <v>923</v>
      </c>
      <c r="E419" s="104">
        <v>950</v>
      </c>
      <c r="F419" s="83">
        <v>1200</v>
      </c>
      <c r="G419" s="83">
        <v>3000</v>
      </c>
      <c r="H419" s="101">
        <v>1.3</v>
      </c>
      <c r="I419" s="98">
        <v>1235</v>
      </c>
      <c r="J419" s="498">
        <v>1800</v>
      </c>
      <c r="K419" s="498"/>
      <c r="L419" s="98">
        <v>2000</v>
      </c>
      <c r="M419" s="98">
        <f t="shared" si="39"/>
        <v>61.943319838056674</v>
      </c>
      <c r="N419" s="98">
        <f t="shared" si="40"/>
        <v>11.111111111111111</v>
      </c>
      <c r="O419" s="735">
        <v>2000</v>
      </c>
      <c r="P419" s="98">
        <f t="shared" si="41"/>
        <v>110.5263157894737</v>
      </c>
      <c r="Q419" s="98"/>
      <c r="R419" s="701"/>
    </row>
    <row r="420" spans="1:18" x14ac:dyDescent="0.25">
      <c r="A420" s="932"/>
      <c r="B420" s="900"/>
      <c r="C420" s="701" t="s">
        <v>923</v>
      </c>
      <c r="D420" s="701" t="s">
        <v>802</v>
      </c>
      <c r="E420" s="104"/>
      <c r="F420" s="83"/>
      <c r="G420" s="83"/>
      <c r="H420" s="96"/>
      <c r="I420" s="96"/>
      <c r="J420" s="98"/>
      <c r="K420" s="98"/>
      <c r="L420" s="98"/>
      <c r="M420" s="98"/>
      <c r="N420" s="98"/>
      <c r="O420" s="735"/>
      <c r="P420" s="98"/>
      <c r="Q420" s="98"/>
      <c r="R420" s="701"/>
    </row>
    <row r="421" spans="1:18" x14ac:dyDescent="0.25">
      <c r="A421" s="932"/>
      <c r="B421" s="900"/>
      <c r="C421" s="701"/>
      <c r="D421" s="701" t="s">
        <v>39</v>
      </c>
      <c r="E421" s="104">
        <v>840</v>
      </c>
      <c r="F421" s="83">
        <v>950</v>
      </c>
      <c r="G421" s="83">
        <v>2000</v>
      </c>
      <c r="H421" s="101">
        <v>1.6</v>
      </c>
      <c r="I421" s="98">
        <v>1344</v>
      </c>
      <c r="J421" s="498">
        <v>1200</v>
      </c>
      <c r="K421" s="498"/>
      <c r="L421" s="98">
        <v>1600</v>
      </c>
      <c r="M421" s="98">
        <f t="shared" si="39"/>
        <v>19.047619047619047</v>
      </c>
      <c r="N421" s="98">
        <f t="shared" si="40"/>
        <v>33.333333333333329</v>
      </c>
      <c r="O421" s="735">
        <v>1600</v>
      </c>
      <c r="P421" s="98">
        <f t="shared" si="41"/>
        <v>90.476190476190482</v>
      </c>
      <c r="Q421" s="98"/>
      <c r="R421" s="701"/>
    </row>
    <row r="422" spans="1:18" x14ac:dyDescent="0.25">
      <c r="A422" s="932"/>
      <c r="B422" s="900"/>
      <c r="C422" s="701"/>
      <c r="D422" s="701" t="s">
        <v>40</v>
      </c>
      <c r="E422" s="104">
        <v>650</v>
      </c>
      <c r="F422" s="83">
        <v>900</v>
      </c>
      <c r="G422" s="83">
        <v>1500</v>
      </c>
      <c r="H422" s="101">
        <v>1.3</v>
      </c>
      <c r="I422" s="98">
        <v>845</v>
      </c>
      <c r="J422" s="498">
        <v>900</v>
      </c>
      <c r="K422" s="498"/>
      <c r="L422" s="98">
        <v>1400</v>
      </c>
      <c r="M422" s="98">
        <f t="shared" si="39"/>
        <v>65.680473372781066</v>
      </c>
      <c r="N422" s="98">
        <f t="shared" si="40"/>
        <v>55.555555555555557</v>
      </c>
      <c r="O422" s="735">
        <v>1100</v>
      </c>
      <c r="P422" s="98">
        <f t="shared" si="41"/>
        <v>69.230769230769226</v>
      </c>
      <c r="Q422" s="98"/>
      <c r="R422" s="701"/>
    </row>
    <row r="423" spans="1:18" ht="21.75" customHeight="1" x14ac:dyDescent="0.25">
      <c r="A423" s="932">
        <v>4</v>
      </c>
      <c r="B423" s="900" t="s">
        <v>924</v>
      </c>
      <c r="C423" s="701" t="s">
        <v>925</v>
      </c>
      <c r="D423" s="701" t="s">
        <v>926</v>
      </c>
      <c r="E423" s="98">
        <v>1800</v>
      </c>
      <c r="F423" s="83">
        <v>2200</v>
      </c>
      <c r="G423" s="83">
        <v>4000</v>
      </c>
      <c r="H423" s="101">
        <v>2.2000000000000002</v>
      </c>
      <c r="I423" s="98">
        <v>3960.0000000000005</v>
      </c>
      <c r="J423" s="498">
        <v>2400</v>
      </c>
      <c r="K423" s="498"/>
      <c r="L423" s="98">
        <v>3000</v>
      </c>
      <c r="M423" s="98">
        <f t="shared" si="39"/>
        <v>-24.242424242424253</v>
      </c>
      <c r="N423" s="98">
        <f t="shared" si="40"/>
        <v>25</v>
      </c>
      <c r="O423" s="735">
        <v>3000</v>
      </c>
      <c r="P423" s="98">
        <f t="shared" si="41"/>
        <v>66.666666666666657</v>
      </c>
      <c r="Q423" s="98"/>
      <c r="R423" s="701"/>
    </row>
    <row r="424" spans="1:18" ht="26.25" customHeight="1" x14ac:dyDescent="0.25">
      <c r="A424" s="932"/>
      <c r="B424" s="900"/>
      <c r="C424" s="701" t="s">
        <v>926</v>
      </c>
      <c r="D424" s="701" t="s">
        <v>927</v>
      </c>
      <c r="E424" s="98">
        <v>1100</v>
      </c>
      <c r="F424" s="83">
        <v>1400</v>
      </c>
      <c r="G424" s="83">
        <v>2000</v>
      </c>
      <c r="H424" s="101">
        <v>3</v>
      </c>
      <c r="I424" s="98">
        <v>3300</v>
      </c>
      <c r="J424" s="498">
        <v>1400</v>
      </c>
      <c r="K424" s="498"/>
      <c r="L424" s="98">
        <v>2000</v>
      </c>
      <c r="M424" s="98">
        <f t="shared" si="39"/>
        <v>-39.393939393939391</v>
      </c>
      <c r="N424" s="98">
        <f t="shared" si="40"/>
        <v>42.857142857142854</v>
      </c>
      <c r="O424" s="735">
        <v>2000</v>
      </c>
      <c r="P424" s="98">
        <f t="shared" si="41"/>
        <v>81.818181818181827</v>
      </c>
      <c r="Q424" s="98"/>
      <c r="R424" s="701"/>
    </row>
    <row r="425" spans="1:18" x14ac:dyDescent="0.25">
      <c r="A425" s="932"/>
      <c r="B425" s="900"/>
      <c r="C425" s="701" t="s">
        <v>927</v>
      </c>
      <c r="D425" s="701" t="s">
        <v>928</v>
      </c>
      <c r="E425" s="104"/>
      <c r="F425" s="83"/>
      <c r="G425" s="83"/>
      <c r="H425" s="101"/>
      <c r="I425" s="98"/>
      <c r="J425" s="498"/>
      <c r="K425" s="498"/>
      <c r="L425" s="98"/>
      <c r="M425" s="98"/>
      <c r="N425" s="98"/>
      <c r="O425" s="735"/>
      <c r="P425" s="98"/>
      <c r="Q425" s="98"/>
      <c r="R425" s="701"/>
    </row>
    <row r="426" spans="1:18" x14ac:dyDescent="0.25">
      <c r="A426" s="932"/>
      <c r="B426" s="900"/>
      <c r="C426" s="701"/>
      <c r="D426" s="701" t="s">
        <v>39</v>
      </c>
      <c r="E426" s="104">
        <v>700</v>
      </c>
      <c r="F426" s="83">
        <v>800</v>
      </c>
      <c r="G426" s="83">
        <v>1600</v>
      </c>
      <c r="H426" s="101">
        <v>3.2</v>
      </c>
      <c r="I426" s="98">
        <v>2240</v>
      </c>
      <c r="J426" s="498">
        <v>960</v>
      </c>
      <c r="K426" s="498"/>
      <c r="L426" s="98">
        <v>1200</v>
      </c>
      <c r="M426" s="98">
        <f t="shared" si="39"/>
        <v>-46.428571428571431</v>
      </c>
      <c r="N426" s="98"/>
      <c r="O426" s="735">
        <v>1200</v>
      </c>
      <c r="P426" s="98">
        <f t="shared" si="41"/>
        <v>71.428571428571431</v>
      </c>
      <c r="Q426" s="98"/>
      <c r="R426" s="701"/>
    </row>
    <row r="427" spans="1:18" x14ac:dyDescent="0.25">
      <c r="A427" s="932"/>
      <c r="B427" s="900"/>
      <c r="C427" s="701"/>
      <c r="D427" s="701" t="s">
        <v>40</v>
      </c>
      <c r="E427" s="104">
        <v>700</v>
      </c>
      <c r="F427" s="83">
        <v>800</v>
      </c>
      <c r="G427" s="83">
        <v>1600</v>
      </c>
      <c r="H427" s="101">
        <v>3.2</v>
      </c>
      <c r="I427" s="98">
        <v>2240</v>
      </c>
      <c r="J427" s="498">
        <v>960</v>
      </c>
      <c r="K427" s="498"/>
      <c r="L427" s="98">
        <v>1000</v>
      </c>
      <c r="M427" s="98">
        <f t="shared" si="39"/>
        <v>-55.357142857142861</v>
      </c>
      <c r="N427" s="98"/>
      <c r="O427" s="735">
        <v>700</v>
      </c>
      <c r="P427" s="98">
        <f t="shared" si="41"/>
        <v>0</v>
      </c>
      <c r="Q427" s="98"/>
      <c r="R427" s="701"/>
    </row>
    <row r="428" spans="1:18" ht="42.75" customHeight="1" x14ac:dyDescent="0.25">
      <c r="A428" s="932"/>
      <c r="B428" s="900"/>
      <c r="C428" s="701" t="s">
        <v>928</v>
      </c>
      <c r="D428" s="701" t="s">
        <v>929</v>
      </c>
      <c r="E428" s="104"/>
      <c r="F428" s="83"/>
      <c r="G428" s="83"/>
      <c r="H428" s="101"/>
      <c r="I428" s="98"/>
      <c r="J428" s="98"/>
      <c r="K428" s="98"/>
      <c r="L428" s="98"/>
      <c r="M428" s="98"/>
      <c r="N428" s="98"/>
      <c r="O428" s="735"/>
      <c r="P428" s="98"/>
      <c r="Q428" s="98"/>
      <c r="R428" s="701"/>
    </row>
    <row r="429" spans="1:18" x14ac:dyDescent="0.25">
      <c r="A429" s="932"/>
      <c r="B429" s="900"/>
      <c r="C429" s="701"/>
      <c r="D429" s="701" t="s">
        <v>39</v>
      </c>
      <c r="E429" s="104">
        <v>400</v>
      </c>
      <c r="F429" s="83">
        <v>400</v>
      </c>
      <c r="G429" s="83">
        <v>600</v>
      </c>
      <c r="H429" s="101">
        <v>1.8</v>
      </c>
      <c r="I429" s="98">
        <v>720</v>
      </c>
      <c r="J429" s="498">
        <v>400</v>
      </c>
      <c r="K429" s="498"/>
      <c r="L429" s="98">
        <v>500</v>
      </c>
      <c r="M429" s="98">
        <f t="shared" si="39"/>
        <v>-30.555555555555557</v>
      </c>
      <c r="N429" s="98">
        <f t="shared" si="40"/>
        <v>25</v>
      </c>
      <c r="O429" s="735">
        <v>500</v>
      </c>
      <c r="P429" s="98">
        <f t="shared" si="41"/>
        <v>25</v>
      </c>
      <c r="Q429" s="98"/>
      <c r="R429" s="701"/>
    </row>
    <row r="430" spans="1:18" x14ac:dyDescent="0.25">
      <c r="A430" s="932"/>
      <c r="B430" s="900"/>
      <c r="C430" s="701"/>
      <c r="D430" s="701" t="s">
        <v>40</v>
      </c>
      <c r="E430" s="104">
        <v>300</v>
      </c>
      <c r="F430" s="83">
        <v>300</v>
      </c>
      <c r="G430" s="83">
        <v>500</v>
      </c>
      <c r="H430" s="101">
        <v>1.6</v>
      </c>
      <c r="I430" s="98">
        <v>480</v>
      </c>
      <c r="J430" s="498">
        <v>300</v>
      </c>
      <c r="K430" s="498"/>
      <c r="L430" s="98">
        <v>400</v>
      </c>
      <c r="M430" s="98">
        <f t="shared" si="39"/>
        <v>-16.666666666666664</v>
      </c>
      <c r="N430" s="98">
        <f t="shared" si="40"/>
        <v>33.333333333333329</v>
      </c>
      <c r="O430" s="735">
        <v>300</v>
      </c>
      <c r="P430" s="98">
        <f t="shared" si="41"/>
        <v>0</v>
      </c>
      <c r="Q430" s="98"/>
      <c r="R430" s="701"/>
    </row>
    <row r="431" spans="1:18" x14ac:dyDescent="0.25">
      <c r="A431" s="932"/>
      <c r="B431" s="900"/>
      <c r="C431" s="701" t="s">
        <v>929</v>
      </c>
      <c r="D431" s="701" t="s">
        <v>930</v>
      </c>
      <c r="E431" s="104"/>
      <c r="F431" s="83"/>
      <c r="G431" s="83"/>
      <c r="H431" s="101"/>
      <c r="I431" s="98"/>
      <c r="J431" s="498"/>
      <c r="K431" s="498"/>
      <c r="L431" s="98"/>
      <c r="M431" s="98"/>
      <c r="N431" s="98"/>
      <c r="O431" s="735"/>
      <c r="P431" s="98"/>
      <c r="Q431" s="98"/>
      <c r="R431" s="701"/>
    </row>
    <row r="432" spans="1:18" x14ac:dyDescent="0.25">
      <c r="A432" s="932"/>
      <c r="B432" s="900"/>
      <c r="C432" s="701"/>
      <c r="D432" s="701" t="s">
        <v>39</v>
      </c>
      <c r="E432" s="104">
        <v>400</v>
      </c>
      <c r="F432" s="83"/>
      <c r="G432" s="83"/>
      <c r="H432" s="101">
        <v>1.8</v>
      </c>
      <c r="I432" s="98">
        <v>720</v>
      </c>
      <c r="J432" s="498">
        <v>400</v>
      </c>
      <c r="K432" s="498"/>
      <c r="L432" s="98">
        <v>800</v>
      </c>
      <c r="M432" s="98">
        <f t="shared" si="39"/>
        <v>11.111111111111111</v>
      </c>
      <c r="N432" s="98">
        <f t="shared" si="40"/>
        <v>100</v>
      </c>
      <c r="O432" s="735">
        <v>800</v>
      </c>
      <c r="P432" s="98">
        <f t="shared" si="41"/>
        <v>100</v>
      </c>
      <c r="Q432" s="98"/>
      <c r="R432" s="701"/>
    </row>
    <row r="433" spans="1:18" x14ac:dyDescent="0.25">
      <c r="A433" s="932"/>
      <c r="B433" s="900"/>
      <c r="C433" s="701"/>
      <c r="D433" s="701" t="s">
        <v>40</v>
      </c>
      <c r="E433" s="104">
        <v>300</v>
      </c>
      <c r="F433" s="83"/>
      <c r="G433" s="83"/>
      <c r="H433" s="101">
        <v>1.6</v>
      </c>
      <c r="I433" s="98">
        <v>480</v>
      </c>
      <c r="J433" s="498">
        <v>300</v>
      </c>
      <c r="K433" s="498"/>
      <c r="L433" s="98">
        <v>700</v>
      </c>
      <c r="M433" s="98">
        <f t="shared" si="39"/>
        <v>45.833333333333329</v>
      </c>
      <c r="N433" s="98">
        <f t="shared" si="40"/>
        <v>133.33333333333331</v>
      </c>
      <c r="O433" s="735">
        <v>300</v>
      </c>
      <c r="P433" s="98">
        <f t="shared" si="41"/>
        <v>0</v>
      </c>
      <c r="Q433" s="98"/>
      <c r="R433" s="701"/>
    </row>
    <row r="434" spans="1:18" ht="37.5" x14ac:dyDescent="0.25">
      <c r="A434" s="702">
        <v>5</v>
      </c>
      <c r="B434" s="701" t="s">
        <v>931</v>
      </c>
      <c r="C434" s="701" t="s">
        <v>932</v>
      </c>
      <c r="D434" s="701" t="s">
        <v>933</v>
      </c>
      <c r="E434" s="98">
        <v>1200</v>
      </c>
      <c r="F434" s="83">
        <v>1800</v>
      </c>
      <c r="G434" s="83">
        <v>3000</v>
      </c>
      <c r="H434" s="101">
        <v>1.9</v>
      </c>
      <c r="I434" s="98">
        <v>2280</v>
      </c>
      <c r="J434" s="498">
        <v>1800</v>
      </c>
      <c r="K434" s="498"/>
      <c r="L434" s="98">
        <v>3200</v>
      </c>
      <c r="M434" s="98">
        <f t="shared" si="39"/>
        <v>40.350877192982452</v>
      </c>
      <c r="N434" s="98">
        <f t="shared" si="40"/>
        <v>77.777777777777786</v>
      </c>
      <c r="O434" s="735">
        <v>3200</v>
      </c>
      <c r="P434" s="98">
        <f t="shared" si="41"/>
        <v>166.66666666666669</v>
      </c>
      <c r="Q434" s="98"/>
      <c r="R434" s="701"/>
    </row>
    <row r="435" spans="1:18" ht="37.5" x14ac:dyDescent="0.25">
      <c r="A435" s="702">
        <v>6</v>
      </c>
      <c r="B435" s="701" t="s">
        <v>155</v>
      </c>
      <c r="C435" s="701" t="s">
        <v>934</v>
      </c>
      <c r="D435" s="701" t="s">
        <v>935</v>
      </c>
      <c r="E435" s="104">
        <v>700</v>
      </c>
      <c r="F435" s="83">
        <v>1000</v>
      </c>
      <c r="G435" s="83">
        <v>2500</v>
      </c>
      <c r="H435" s="101">
        <v>1.9</v>
      </c>
      <c r="I435" s="98">
        <v>1330</v>
      </c>
      <c r="J435" s="498">
        <v>1000</v>
      </c>
      <c r="K435" s="498"/>
      <c r="L435" s="98">
        <v>1200</v>
      </c>
      <c r="M435" s="98">
        <f t="shared" si="39"/>
        <v>-9.7744360902255636</v>
      </c>
      <c r="N435" s="98">
        <f t="shared" si="40"/>
        <v>20</v>
      </c>
      <c r="O435" s="735">
        <v>1200</v>
      </c>
      <c r="P435" s="98">
        <f t="shared" si="41"/>
        <v>71.428571428571431</v>
      </c>
      <c r="Q435" s="98"/>
      <c r="R435" s="701"/>
    </row>
    <row r="436" spans="1:18" ht="37.5" x14ac:dyDescent="0.25">
      <c r="A436" s="702">
        <v>7</v>
      </c>
      <c r="B436" s="701" t="s">
        <v>936</v>
      </c>
      <c r="C436" s="701" t="s">
        <v>937</v>
      </c>
      <c r="D436" s="701" t="s">
        <v>938</v>
      </c>
      <c r="E436" s="104">
        <v>650</v>
      </c>
      <c r="F436" s="83">
        <v>1000</v>
      </c>
      <c r="G436" s="83">
        <v>2400</v>
      </c>
      <c r="H436" s="101">
        <v>1.7</v>
      </c>
      <c r="I436" s="98">
        <v>1105</v>
      </c>
      <c r="J436" s="498">
        <v>1000</v>
      </c>
      <c r="K436" s="498"/>
      <c r="L436" s="98">
        <v>1000</v>
      </c>
      <c r="M436" s="98">
        <f t="shared" si="39"/>
        <v>-9.502262443438914</v>
      </c>
      <c r="N436" s="98">
        <f t="shared" si="40"/>
        <v>0</v>
      </c>
      <c r="O436" s="735">
        <v>1000</v>
      </c>
      <c r="P436" s="98">
        <f t="shared" si="41"/>
        <v>53.846153846153847</v>
      </c>
      <c r="Q436" s="98"/>
      <c r="R436" s="701"/>
    </row>
    <row r="437" spans="1:18" ht="37.5" x14ac:dyDescent="0.25">
      <c r="A437" s="932">
        <v>8</v>
      </c>
      <c r="B437" s="900" t="s">
        <v>141</v>
      </c>
      <c r="C437" s="701" t="s">
        <v>940</v>
      </c>
      <c r="D437" s="701" t="s">
        <v>941</v>
      </c>
      <c r="E437" s="98"/>
      <c r="F437" s="83"/>
      <c r="G437" s="83"/>
      <c r="H437" s="101"/>
      <c r="I437" s="98"/>
      <c r="J437" s="498"/>
      <c r="K437" s="498"/>
      <c r="L437" s="98"/>
      <c r="M437" s="98"/>
      <c r="N437" s="98"/>
      <c r="O437" s="735"/>
      <c r="P437" s="98"/>
      <c r="Q437" s="98"/>
      <c r="R437" s="701"/>
    </row>
    <row r="438" spans="1:18" x14ac:dyDescent="0.25">
      <c r="A438" s="932"/>
      <c r="B438" s="900"/>
      <c r="C438" s="701"/>
      <c r="D438" s="701" t="s">
        <v>39</v>
      </c>
      <c r="E438" s="98">
        <v>1300</v>
      </c>
      <c r="F438" s="83">
        <v>1500</v>
      </c>
      <c r="G438" s="83">
        <v>3000</v>
      </c>
      <c r="H438" s="101">
        <v>2.1</v>
      </c>
      <c r="I438" s="98">
        <v>2730</v>
      </c>
      <c r="J438" s="498">
        <v>1500</v>
      </c>
      <c r="K438" s="498"/>
      <c r="L438" s="98">
        <v>3200</v>
      </c>
      <c r="M438" s="98">
        <f t="shared" si="39"/>
        <v>17.216117216117215</v>
      </c>
      <c r="N438" s="98"/>
      <c r="O438" s="735">
        <v>3200</v>
      </c>
      <c r="P438" s="98">
        <f t="shared" si="41"/>
        <v>146.15384615384613</v>
      </c>
      <c r="Q438" s="98"/>
      <c r="R438" s="701"/>
    </row>
    <row r="439" spans="1:18" x14ac:dyDescent="0.25">
      <c r="A439" s="932"/>
      <c r="B439" s="900"/>
      <c r="C439" s="701"/>
      <c r="D439" s="701" t="s">
        <v>40</v>
      </c>
      <c r="E439" s="98">
        <v>1300</v>
      </c>
      <c r="F439" s="83">
        <v>1500</v>
      </c>
      <c r="G439" s="83">
        <v>3000</v>
      </c>
      <c r="H439" s="101">
        <v>2.1</v>
      </c>
      <c r="I439" s="98">
        <v>2730</v>
      </c>
      <c r="J439" s="498">
        <v>1500</v>
      </c>
      <c r="K439" s="498"/>
      <c r="L439" s="98">
        <v>3000</v>
      </c>
      <c r="M439" s="98">
        <f t="shared" si="39"/>
        <v>9.8901098901098905</v>
      </c>
      <c r="N439" s="98"/>
      <c r="O439" s="735">
        <v>2700</v>
      </c>
      <c r="P439" s="98">
        <f t="shared" si="41"/>
        <v>107.69230769230769</v>
      </c>
      <c r="Q439" s="98"/>
      <c r="R439" s="701"/>
    </row>
    <row r="440" spans="1:18" x14ac:dyDescent="0.25">
      <c r="A440" s="702">
        <v>9</v>
      </c>
      <c r="B440" s="701" t="s">
        <v>942</v>
      </c>
      <c r="C440" s="701" t="s">
        <v>330</v>
      </c>
      <c r="D440" s="701" t="s">
        <v>8</v>
      </c>
      <c r="E440" s="98">
        <v>1300</v>
      </c>
      <c r="F440" s="83">
        <v>1500</v>
      </c>
      <c r="G440" s="83">
        <v>4000</v>
      </c>
      <c r="H440" s="101">
        <v>2.2999999999999998</v>
      </c>
      <c r="I440" s="98">
        <v>2989.9999999999995</v>
      </c>
      <c r="J440" s="498">
        <v>1500</v>
      </c>
      <c r="K440" s="498"/>
      <c r="L440" s="98">
        <v>2000</v>
      </c>
      <c r="M440" s="98">
        <f t="shared" si="39"/>
        <v>-33.110367892976576</v>
      </c>
      <c r="N440" s="98">
        <f t="shared" si="40"/>
        <v>33.333333333333329</v>
      </c>
      <c r="O440" s="735">
        <v>2000</v>
      </c>
      <c r="P440" s="98">
        <f t="shared" si="41"/>
        <v>53.846153846153847</v>
      </c>
      <c r="Q440" s="98"/>
      <c r="R440" s="701"/>
    </row>
    <row r="441" spans="1:18" x14ac:dyDescent="0.25">
      <c r="A441" s="702">
        <v>10</v>
      </c>
      <c r="B441" s="701" t="s">
        <v>943</v>
      </c>
      <c r="C441" s="701" t="s">
        <v>942</v>
      </c>
      <c r="D441" s="701" t="s">
        <v>113</v>
      </c>
      <c r="E441" s="98">
        <v>1100</v>
      </c>
      <c r="F441" s="98">
        <v>1300</v>
      </c>
      <c r="G441" s="98">
        <v>3000</v>
      </c>
      <c r="H441" s="101">
        <v>1.3</v>
      </c>
      <c r="I441" s="98">
        <v>1430</v>
      </c>
      <c r="J441" s="498">
        <v>1300</v>
      </c>
      <c r="K441" s="498"/>
      <c r="L441" s="98">
        <v>1500</v>
      </c>
      <c r="M441" s="98">
        <f t="shared" si="39"/>
        <v>4.895104895104895</v>
      </c>
      <c r="N441" s="98">
        <f t="shared" si="40"/>
        <v>15.384615384615385</v>
      </c>
      <c r="O441" s="735">
        <v>1500</v>
      </c>
      <c r="P441" s="98">
        <f t="shared" si="41"/>
        <v>36.363636363636367</v>
      </c>
      <c r="Q441" s="98"/>
      <c r="R441" s="701"/>
    </row>
    <row r="442" spans="1:18" ht="37.5" x14ac:dyDescent="0.25">
      <c r="A442" s="932">
        <v>11</v>
      </c>
      <c r="B442" s="900" t="s">
        <v>113</v>
      </c>
      <c r="C442" s="701" t="s">
        <v>944</v>
      </c>
      <c r="D442" s="701" t="s">
        <v>945</v>
      </c>
      <c r="E442" s="98">
        <v>1300</v>
      </c>
      <c r="F442" s="83">
        <v>1500</v>
      </c>
      <c r="G442" s="83">
        <v>3000</v>
      </c>
      <c r="H442" s="101">
        <v>1.6</v>
      </c>
      <c r="I442" s="98">
        <v>2080</v>
      </c>
      <c r="J442" s="498">
        <v>1500</v>
      </c>
      <c r="K442" s="498"/>
      <c r="L442" s="98">
        <v>2000</v>
      </c>
      <c r="M442" s="98">
        <f t="shared" si="39"/>
        <v>-3.8461538461538463</v>
      </c>
      <c r="N442" s="98">
        <f t="shared" si="40"/>
        <v>33.333333333333329</v>
      </c>
      <c r="O442" s="735">
        <v>2000</v>
      </c>
      <c r="P442" s="98">
        <f t="shared" si="41"/>
        <v>53.846153846153847</v>
      </c>
      <c r="Q442" s="98"/>
      <c r="R442" s="701"/>
    </row>
    <row r="443" spans="1:18" ht="37.5" x14ac:dyDescent="0.25">
      <c r="A443" s="932"/>
      <c r="B443" s="900"/>
      <c r="C443" s="701" t="s">
        <v>945</v>
      </c>
      <c r="D443" s="701" t="s">
        <v>946</v>
      </c>
      <c r="E443" s="104">
        <v>650</v>
      </c>
      <c r="F443" s="83">
        <v>1300</v>
      </c>
      <c r="G443" s="83">
        <v>2000</v>
      </c>
      <c r="H443" s="101">
        <v>1.6</v>
      </c>
      <c r="I443" s="98">
        <v>1040</v>
      </c>
      <c r="J443" s="498">
        <v>1300</v>
      </c>
      <c r="K443" s="498"/>
      <c r="L443" s="98">
        <v>1300</v>
      </c>
      <c r="M443" s="98">
        <f t="shared" si="39"/>
        <v>25</v>
      </c>
      <c r="N443" s="98">
        <f t="shared" si="40"/>
        <v>0</v>
      </c>
      <c r="O443" s="735">
        <v>1300</v>
      </c>
      <c r="P443" s="98">
        <f t="shared" si="41"/>
        <v>100</v>
      </c>
      <c r="Q443" s="98"/>
      <c r="R443" s="701"/>
    </row>
    <row r="444" spans="1:18" x14ac:dyDescent="0.25">
      <c r="A444" s="932">
        <v>12</v>
      </c>
      <c r="B444" s="900" t="s">
        <v>27</v>
      </c>
      <c r="C444" s="701" t="s">
        <v>947</v>
      </c>
      <c r="D444" s="701" t="s">
        <v>948</v>
      </c>
      <c r="E444" s="98">
        <v>1000</v>
      </c>
      <c r="F444" s="83">
        <v>1200</v>
      </c>
      <c r="G444" s="83">
        <v>2000</v>
      </c>
      <c r="H444" s="101">
        <v>1.8</v>
      </c>
      <c r="I444" s="98">
        <v>1800</v>
      </c>
      <c r="J444" s="498">
        <v>1200</v>
      </c>
      <c r="K444" s="498"/>
      <c r="L444" s="98">
        <v>2000</v>
      </c>
      <c r="M444" s="98">
        <f t="shared" si="39"/>
        <v>11.111111111111111</v>
      </c>
      <c r="N444" s="98">
        <f t="shared" si="40"/>
        <v>66.666666666666657</v>
      </c>
      <c r="O444" s="735">
        <v>2000</v>
      </c>
      <c r="P444" s="98">
        <f t="shared" si="41"/>
        <v>100</v>
      </c>
      <c r="Q444" s="98"/>
      <c r="R444" s="701"/>
    </row>
    <row r="445" spans="1:18" x14ac:dyDescent="0.25">
      <c r="A445" s="932"/>
      <c r="B445" s="900"/>
      <c r="C445" s="701" t="s">
        <v>948</v>
      </c>
      <c r="D445" s="701" t="s">
        <v>22</v>
      </c>
      <c r="E445" s="104">
        <v>650</v>
      </c>
      <c r="F445" s="83">
        <v>800</v>
      </c>
      <c r="G445" s="83">
        <v>2000</v>
      </c>
      <c r="H445" s="101">
        <v>1.8</v>
      </c>
      <c r="I445" s="98">
        <v>1170</v>
      </c>
      <c r="J445" s="498">
        <v>800</v>
      </c>
      <c r="K445" s="498"/>
      <c r="L445" s="98">
        <v>1300</v>
      </c>
      <c r="M445" s="98">
        <f t="shared" si="39"/>
        <v>11.111111111111111</v>
      </c>
      <c r="N445" s="98">
        <f t="shared" si="40"/>
        <v>62.5</v>
      </c>
      <c r="O445" s="735">
        <v>1300</v>
      </c>
      <c r="P445" s="98">
        <f t="shared" si="41"/>
        <v>100</v>
      </c>
      <c r="Q445" s="98"/>
      <c r="R445" s="701"/>
    </row>
    <row r="446" spans="1:18" ht="37.5" x14ac:dyDescent="0.25">
      <c r="A446" s="932">
        <v>13</v>
      </c>
      <c r="B446" s="900" t="s">
        <v>936</v>
      </c>
      <c r="C446" s="701" t="s">
        <v>949</v>
      </c>
      <c r="D446" s="701" t="s">
        <v>950</v>
      </c>
      <c r="E446" s="104">
        <v>650</v>
      </c>
      <c r="F446" s="83">
        <v>800</v>
      </c>
      <c r="G446" s="83">
        <v>1500</v>
      </c>
      <c r="H446" s="101">
        <v>1.7</v>
      </c>
      <c r="I446" s="98">
        <v>1105</v>
      </c>
      <c r="J446" s="498">
        <v>800</v>
      </c>
      <c r="K446" s="498"/>
      <c r="L446" s="98">
        <v>800</v>
      </c>
      <c r="M446" s="98">
        <f t="shared" si="39"/>
        <v>-27.601809954751133</v>
      </c>
      <c r="N446" s="98">
        <f t="shared" si="40"/>
        <v>0</v>
      </c>
      <c r="O446" s="735">
        <v>800</v>
      </c>
      <c r="P446" s="98">
        <f t="shared" si="41"/>
        <v>23.076923076923077</v>
      </c>
      <c r="Q446" s="98"/>
      <c r="R446" s="701"/>
    </row>
    <row r="447" spans="1:18" ht="37.5" x14ac:dyDescent="0.25">
      <c r="A447" s="932"/>
      <c r="B447" s="900"/>
      <c r="C447" s="701" t="s">
        <v>950</v>
      </c>
      <c r="D447" s="701" t="s">
        <v>848</v>
      </c>
      <c r="E447" s="104">
        <v>300</v>
      </c>
      <c r="F447" s="83">
        <v>500</v>
      </c>
      <c r="G447" s="83">
        <v>1000</v>
      </c>
      <c r="H447" s="101">
        <v>1.7</v>
      </c>
      <c r="I447" s="98">
        <v>510</v>
      </c>
      <c r="J447" s="498">
        <v>500</v>
      </c>
      <c r="K447" s="498"/>
      <c r="L447" s="98">
        <v>500</v>
      </c>
      <c r="M447" s="98">
        <f t="shared" si="39"/>
        <v>-1.9607843137254901</v>
      </c>
      <c r="N447" s="98">
        <f t="shared" si="40"/>
        <v>0</v>
      </c>
      <c r="O447" s="735">
        <v>500</v>
      </c>
      <c r="P447" s="98">
        <f t="shared" si="41"/>
        <v>66.666666666666657</v>
      </c>
      <c r="Q447" s="98"/>
      <c r="R447" s="701"/>
    </row>
    <row r="448" spans="1:18" ht="37.5" x14ac:dyDescent="0.25">
      <c r="A448" s="702">
        <v>14</v>
      </c>
      <c r="B448" s="701" t="s">
        <v>65</v>
      </c>
      <c r="C448" s="701" t="s">
        <v>951</v>
      </c>
      <c r="D448" s="701" t="s">
        <v>952</v>
      </c>
      <c r="E448" s="104">
        <v>700</v>
      </c>
      <c r="F448" s="83">
        <v>700</v>
      </c>
      <c r="G448" s="83">
        <v>1000</v>
      </c>
      <c r="H448" s="101">
        <v>1.5</v>
      </c>
      <c r="I448" s="98">
        <v>1050</v>
      </c>
      <c r="J448" s="498">
        <v>700</v>
      </c>
      <c r="K448" s="498"/>
      <c r="L448" s="98">
        <v>700</v>
      </c>
      <c r="M448" s="98">
        <f t="shared" si="39"/>
        <v>-33.333333333333329</v>
      </c>
      <c r="N448" s="98">
        <f t="shared" si="40"/>
        <v>0</v>
      </c>
      <c r="O448" s="735">
        <v>700</v>
      </c>
      <c r="P448" s="98">
        <f t="shared" si="41"/>
        <v>0</v>
      </c>
      <c r="Q448" s="98"/>
      <c r="R448" s="701"/>
    </row>
    <row r="449" spans="1:18" ht="42" customHeight="1" x14ac:dyDescent="0.25">
      <c r="A449" s="932">
        <v>15</v>
      </c>
      <c r="B449" s="900" t="s">
        <v>254</v>
      </c>
      <c r="C449" s="701" t="s">
        <v>953</v>
      </c>
      <c r="D449" s="701" t="s">
        <v>954</v>
      </c>
      <c r="E449" s="104"/>
      <c r="F449" s="83"/>
      <c r="G449" s="83"/>
      <c r="H449" s="101"/>
      <c r="I449" s="98"/>
      <c r="J449" s="98"/>
      <c r="K449" s="98"/>
      <c r="L449" s="98"/>
      <c r="M449" s="98"/>
      <c r="N449" s="98"/>
      <c r="O449" s="735"/>
      <c r="P449" s="98"/>
      <c r="Q449" s="98"/>
      <c r="R449" s="701"/>
    </row>
    <row r="450" spans="1:18" ht="21" customHeight="1" x14ac:dyDescent="0.25">
      <c r="A450" s="932"/>
      <c r="B450" s="900"/>
      <c r="C450" s="701"/>
      <c r="D450" s="701" t="s">
        <v>39</v>
      </c>
      <c r="E450" s="98">
        <v>1100</v>
      </c>
      <c r="F450" s="98">
        <v>1100</v>
      </c>
      <c r="G450" s="98">
        <v>2000</v>
      </c>
      <c r="H450" s="101">
        <v>1.3</v>
      </c>
      <c r="I450" s="98">
        <v>1430</v>
      </c>
      <c r="J450" s="498">
        <v>1100</v>
      </c>
      <c r="K450" s="498"/>
      <c r="L450" s="98">
        <v>1700</v>
      </c>
      <c r="M450" s="98">
        <f t="shared" si="39"/>
        <v>18.88111888111888</v>
      </c>
      <c r="N450" s="98">
        <f t="shared" si="40"/>
        <v>54.54545454545454</v>
      </c>
      <c r="O450" s="735">
        <v>1700</v>
      </c>
      <c r="P450" s="98">
        <f t="shared" si="41"/>
        <v>54.54545454545454</v>
      </c>
      <c r="Q450" s="98"/>
      <c r="R450" s="701"/>
    </row>
    <row r="451" spans="1:18" ht="27.75" customHeight="1" x14ac:dyDescent="0.25">
      <c r="A451" s="932"/>
      <c r="B451" s="900"/>
      <c r="C451" s="701"/>
      <c r="D451" s="701" t="s">
        <v>40</v>
      </c>
      <c r="E451" s="104">
        <v>800</v>
      </c>
      <c r="F451" s="104">
        <v>800</v>
      </c>
      <c r="G451" s="104">
        <v>1500</v>
      </c>
      <c r="H451" s="101">
        <v>1.8</v>
      </c>
      <c r="I451" s="98">
        <v>1440</v>
      </c>
      <c r="J451" s="498">
        <v>800</v>
      </c>
      <c r="K451" s="498"/>
      <c r="L451" s="98">
        <v>1300</v>
      </c>
      <c r="M451" s="98">
        <f t="shared" si="39"/>
        <v>-9.7222222222222232</v>
      </c>
      <c r="N451" s="98">
        <f t="shared" si="40"/>
        <v>62.5</v>
      </c>
      <c r="O451" s="735">
        <v>1200</v>
      </c>
      <c r="P451" s="98">
        <f t="shared" si="41"/>
        <v>50</v>
      </c>
      <c r="Q451" s="98"/>
      <c r="R451" s="701"/>
    </row>
    <row r="452" spans="1:18" ht="44.25" customHeight="1" x14ac:dyDescent="0.25">
      <c r="A452" s="702">
        <v>16</v>
      </c>
      <c r="B452" s="701" t="s">
        <v>956</v>
      </c>
      <c r="C452" s="701" t="s">
        <v>957</v>
      </c>
      <c r="D452" s="701" t="s">
        <v>958</v>
      </c>
      <c r="E452" s="104">
        <v>700</v>
      </c>
      <c r="F452" s="83">
        <v>1000</v>
      </c>
      <c r="G452" s="83">
        <v>2500</v>
      </c>
      <c r="H452" s="101">
        <v>2.4</v>
      </c>
      <c r="I452" s="98">
        <v>1680</v>
      </c>
      <c r="J452" s="498">
        <v>1000</v>
      </c>
      <c r="K452" s="498"/>
      <c r="L452" s="98">
        <v>1100</v>
      </c>
      <c r="M452" s="98">
        <f t="shared" si="39"/>
        <v>-34.523809523809526</v>
      </c>
      <c r="N452" s="98">
        <f t="shared" si="40"/>
        <v>10</v>
      </c>
      <c r="O452" s="735">
        <v>1100</v>
      </c>
      <c r="P452" s="98">
        <f t="shared" si="41"/>
        <v>57.142857142857139</v>
      </c>
      <c r="Q452" s="98"/>
      <c r="R452" s="701"/>
    </row>
    <row r="453" spans="1:18" x14ac:dyDescent="0.25">
      <c r="A453" s="932">
        <v>17</v>
      </c>
      <c r="B453" s="900" t="s">
        <v>959</v>
      </c>
      <c r="C453" s="701"/>
      <c r="D453" s="701" t="s">
        <v>39</v>
      </c>
      <c r="E453" s="104">
        <v>320</v>
      </c>
      <c r="F453" s="104">
        <v>500</v>
      </c>
      <c r="G453" s="104">
        <v>800</v>
      </c>
      <c r="H453" s="101">
        <v>2.4</v>
      </c>
      <c r="I453" s="98">
        <v>768</v>
      </c>
      <c r="J453" s="498">
        <v>500</v>
      </c>
      <c r="K453" s="498"/>
      <c r="L453" s="98">
        <v>500</v>
      </c>
      <c r="M453" s="98">
        <f t="shared" si="39"/>
        <v>-34.895833333333329</v>
      </c>
      <c r="N453" s="98">
        <f t="shared" si="40"/>
        <v>0</v>
      </c>
      <c r="O453" s="735">
        <v>500</v>
      </c>
      <c r="P453" s="98">
        <f t="shared" si="41"/>
        <v>56.25</v>
      </c>
      <c r="Q453" s="98"/>
      <c r="R453" s="701"/>
    </row>
    <row r="454" spans="1:18" x14ac:dyDescent="0.25">
      <c r="A454" s="932"/>
      <c r="B454" s="900"/>
      <c r="C454" s="701"/>
      <c r="D454" s="701" t="s">
        <v>40</v>
      </c>
      <c r="E454" s="104">
        <v>290</v>
      </c>
      <c r="F454" s="104">
        <v>400</v>
      </c>
      <c r="G454" s="104">
        <v>700</v>
      </c>
      <c r="H454" s="101">
        <v>2.4</v>
      </c>
      <c r="I454" s="98">
        <v>696</v>
      </c>
      <c r="J454" s="498">
        <v>400</v>
      </c>
      <c r="K454" s="498"/>
      <c r="L454" s="98">
        <v>400</v>
      </c>
      <c r="M454" s="98">
        <f t="shared" si="39"/>
        <v>-42.528735632183903</v>
      </c>
      <c r="N454" s="98">
        <f t="shared" si="40"/>
        <v>0</v>
      </c>
      <c r="O454" s="735">
        <v>290</v>
      </c>
      <c r="P454" s="98">
        <f t="shared" si="41"/>
        <v>0</v>
      </c>
      <c r="Q454" s="98"/>
      <c r="R454" s="701"/>
    </row>
    <row r="455" spans="1:18" ht="40.5" customHeight="1" x14ac:dyDescent="0.25">
      <c r="A455" s="932">
        <v>18</v>
      </c>
      <c r="B455" s="900" t="s">
        <v>960</v>
      </c>
      <c r="C455" s="701" t="s">
        <v>961</v>
      </c>
      <c r="D455" s="701" t="s">
        <v>962</v>
      </c>
      <c r="E455" s="104">
        <v>650</v>
      </c>
      <c r="F455" s="83">
        <v>800</v>
      </c>
      <c r="G455" s="83">
        <v>1500</v>
      </c>
      <c r="H455" s="101">
        <v>1.7</v>
      </c>
      <c r="I455" s="98">
        <v>1105</v>
      </c>
      <c r="J455" s="498">
        <v>800</v>
      </c>
      <c r="K455" s="498"/>
      <c r="L455" s="98">
        <v>1000</v>
      </c>
      <c r="M455" s="98">
        <f t="shared" si="39"/>
        <v>-9.502262443438914</v>
      </c>
      <c r="N455" s="98">
        <f t="shared" si="40"/>
        <v>25</v>
      </c>
      <c r="O455" s="735">
        <v>1000</v>
      </c>
      <c r="P455" s="98">
        <f t="shared" si="41"/>
        <v>53.846153846153847</v>
      </c>
      <c r="Q455" s="98"/>
      <c r="R455" s="701"/>
    </row>
    <row r="456" spans="1:18" x14ac:dyDescent="0.25">
      <c r="A456" s="932"/>
      <c r="B456" s="900"/>
      <c r="C456" s="701" t="s">
        <v>962</v>
      </c>
      <c r="D456" s="701" t="s">
        <v>27</v>
      </c>
      <c r="E456" s="104">
        <v>500</v>
      </c>
      <c r="F456" s="104">
        <v>600</v>
      </c>
      <c r="G456" s="104">
        <v>1000</v>
      </c>
      <c r="H456" s="101">
        <v>2.1</v>
      </c>
      <c r="I456" s="98">
        <v>1050</v>
      </c>
      <c r="J456" s="498">
        <v>600</v>
      </c>
      <c r="K456" s="498"/>
      <c r="L456" s="98">
        <v>800</v>
      </c>
      <c r="M456" s="98">
        <f t="shared" si="39"/>
        <v>-23.809523809523807</v>
      </c>
      <c r="N456" s="98">
        <f t="shared" si="40"/>
        <v>33.333333333333329</v>
      </c>
      <c r="O456" s="735">
        <v>800</v>
      </c>
      <c r="P456" s="98">
        <f t="shared" si="41"/>
        <v>60</v>
      </c>
      <c r="Q456" s="98"/>
      <c r="R456" s="701"/>
    </row>
    <row r="457" spans="1:18" ht="16.5" customHeight="1" x14ac:dyDescent="0.25">
      <c r="A457" s="932">
        <v>19</v>
      </c>
      <c r="B457" s="900" t="s">
        <v>963</v>
      </c>
      <c r="C457" s="701" t="s">
        <v>653</v>
      </c>
      <c r="D457" s="701" t="s">
        <v>964</v>
      </c>
      <c r="E457" s="104"/>
      <c r="F457" s="83"/>
      <c r="G457" s="83"/>
      <c r="H457" s="101"/>
      <c r="I457" s="98"/>
      <c r="J457" s="498"/>
      <c r="K457" s="498"/>
      <c r="L457" s="98"/>
      <c r="M457" s="98"/>
      <c r="N457" s="98"/>
      <c r="O457" s="735"/>
      <c r="P457" s="98"/>
      <c r="Q457" s="98"/>
      <c r="R457" s="701"/>
    </row>
    <row r="458" spans="1:18" ht="26.25" customHeight="1" x14ac:dyDescent="0.25">
      <c r="A458" s="932"/>
      <c r="B458" s="900"/>
      <c r="C458" s="105"/>
      <c r="D458" s="701" t="s">
        <v>39</v>
      </c>
      <c r="E458" s="104">
        <v>650</v>
      </c>
      <c r="F458" s="104">
        <v>750</v>
      </c>
      <c r="G458" s="104">
        <v>1500</v>
      </c>
      <c r="H458" s="101">
        <v>1.6</v>
      </c>
      <c r="I458" s="98">
        <v>1040</v>
      </c>
      <c r="J458" s="498">
        <v>750</v>
      </c>
      <c r="K458" s="498"/>
      <c r="L458" s="98">
        <v>1000</v>
      </c>
      <c r="M458" s="98">
        <f t="shared" si="39"/>
        <v>-3.8461538461538463</v>
      </c>
      <c r="N458" s="98">
        <f t="shared" si="40"/>
        <v>33.333333333333329</v>
      </c>
      <c r="O458" s="735">
        <v>1000</v>
      </c>
      <c r="P458" s="98">
        <f t="shared" si="41"/>
        <v>53.846153846153847</v>
      </c>
      <c r="Q458" s="98"/>
      <c r="R458" s="701"/>
    </row>
    <row r="459" spans="1:18" ht="23.25" customHeight="1" x14ac:dyDescent="0.25">
      <c r="A459" s="932"/>
      <c r="B459" s="900"/>
      <c r="C459" s="105"/>
      <c r="D459" s="701" t="s">
        <v>40</v>
      </c>
      <c r="E459" s="104">
        <v>600</v>
      </c>
      <c r="F459" s="104">
        <v>650</v>
      </c>
      <c r="G459" s="104">
        <v>800</v>
      </c>
      <c r="H459" s="101">
        <v>1.7</v>
      </c>
      <c r="I459" s="98">
        <v>1020</v>
      </c>
      <c r="J459" s="498">
        <v>650</v>
      </c>
      <c r="K459" s="498"/>
      <c r="L459" s="98">
        <v>900</v>
      </c>
      <c r="M459" s="98">
        <f t="shared" si="39"/>
        <v>-11.76470588235294</v>
      </c>
      <c r="N459" s="98">
        <f t="shared" si="40"/>
        <v>38.461538461538467</v>
      </c>
      <c r="O459" s="735">
        <v>600</v>
      </c>
      <c r="P459" s="98">
        <f t="shared" si="41"/>
        <v>0</v>
      </c>
      <c r="Q459" s="98"/>
      <c r="R459" s="701"/>
    </row>
    <row r="460" spans="1:18" x14ac:dyDescent="0.25">
      <c r="A460" s="932"/>
      <c r="B460" s="900"/>
      <c r="C460" s="701" t="s">
        <v>964</v>
      </c>
      <c r="D460" s="701" t="s">
        <v>22</v>
      </c>
      <c r="E460" s="104">
        <v>300</v>
      </c>
      <c r="F460" s="104">
        <v>450</v>
      </c>
      <c r="G460" s="104">
        <v>700</v>
      </c>
      <c r="H460" s="101">
        <v>2.7</v>
      </c>
      <c r="I460" s="98">
        <v>810</v>
      </c>
      <c r="J460" s="498">
        <v>450</v>
      </c>
      <c r="K460" s="498"/>
      <c r="L460" s="98">
        <v>450</v>
      </c>
      <c r="M460" s="98">
        <f t="shared" ref="M460:M479" si="42">(L460-I460)/I460*100</f>
        <v>-44.444444444444443</v>
      </c>
      <c r="N460" s="98">
        <f t="shared" ref="N460:N479" si="43">(L460-J460)/J460*100</f>
        <v>0</v>
      </c>
      <c r="O460" s="735">
        <v>450</v>
      </c>
      <c r="P460" s="98">
        <f t="shared" ref="P460:P523" si="44">(O460-E460)/E460*100</f>
        <v>50</v>
      </c>
      <c r="Q460" s="98"/>
      <c r="R460" s="701"/>
    </row>
    <row r="461" spans="1:18" ht="37.5" x14ac:dyDescent="0.25">
      <c r="A461" s="702">
        <v>20</v>
      </c>
      <c r="B461" s="701" t="s">
        <v>965</v>
      </c>
      <c r="C461" s="701" t="s">
        <v>496</v>
      </c>
      <c r="D461" s="701" t="s">
        <v>966</v>
      </c>
      <c r="E461" s="104">
        <v>500</v>
      </c>
      <c r="F461" s="104">
        <v>600</v>
      </c>
      <c r="G461" s="104">
        <v>1000</v>
      </c>
      <c r="H461" s="101">
        <v>1.8</v>
      </c>
      <c r="I461" s="98">
        <v>900</v>
      </c>
      <c r="J461" s="498">
        <v>600</v>
      </c>
      <c r="K461" s="498"/>
      <c r="L461" s="98">
        <v>800</v>
      </c>
      <c r="M461" s="98">
        <f t="shared" si="42"/>
        <v>-11.111111111111111</v>
      </c>
      <c r="N461" s="98">
        <f t="shared" si="43"/>
        <v>33.333333333333329</v>
      </c>
      <c r="O461" s="735">
        <v>800</v>
      </c>
      <c r="P461" s="98">
        <f t="shared" si="44"/>
        <v>60</v>
      </c>
      <c r="Q461" s="98"/>
      <c r="R461" s="701"/>
    </row>
    <row r="462" spans="1:18" x14ac:dyDescent="0.25">
      <c r="A462" s="932">
        <v>21</v>
      </c>
      <c r="B462" s="900" t="s">
        <v>967</v>
      </c>
      <c r="C462" s="701" t="s">
        <v>968</v>
      </c>
      <c r="D462" s="701" t="s">
        <v>969</v>
      </c>
      <c r="E462" s="104"/>
      <c r="F462" s="83"/>
      <c r="G462" s="83"/>
      <c r="H462" s="101"/>
      <c r="I462" s="98"/>
      <c r="J462" s="98"/>
      <c r="K462" s="98"/>
      <c r="L462" s="98"/>
      <c r="M462" s="98"/>
      <c r="N462" s="98"/>
      <c r="O462" s="735"/>
      <c r="P462" s="98"/>
      <c r="Q462" s="98"/>
      <c r="R462" s="701"/>
    </row>
    <row r="463" spans="1:18" x14ac:dyDescent="0.25">
      <c r="A463" s="932"/>
      <c r="B463" s="900"/>
      <c r="C463" s="701"/>
      <c r="D463" s="701" t="s">
        <v>39</v>
      </c>
      <c r="E463" s="104">
        <v>400</v>
      </c>
      <c r="F463" s="104">
        <v>400</v>
      </c>
      <c r="G463" s="104">
        <v>1000</v>
      </c>
      <c r="H463" s="101">
        <v>2.2000000000000002</v>
      </c>
      <c r="I463" s="98">
        <v>880.00000000000011</v>
      </c>
      <c r="J463" s="498">
        <v>400</v>
      </c>
      <c r="K463" s="498"/>
      <c r="L463" s="98">
        <v>600</v>
      </c>
      <c r="M463" s="98">
        <f t="shared" si="42"/>
        <v>-31.818181818181827</v>
      </c>
      <c r="N463" s="98">
        <f t="shared" si="43"/>
        <v>50</v>
      </c>
      <c r="O463" s="735">
        <v>600</v>
      </c>
      <c r="P463" s="98">
        <f t="shared" si="44"/>
        <v>50</v>
      </c>
      <c r="Q463" s="98"/>
      <c r="R463" s="701"/>
    </row>
    <row r="464" spans="1:18" x14ac:dyDescent="0.25">
      <c r="A464" s="932"/>
      <c r="B464" s="900"/>
      <c r="C464" s="701"/>
      <c r="D464" s="701" t="s">
        <v>40</v>
      </c>
      <c r="E464" s="104">
        <v>300</v>
      </c>
      <c r="F464" s="104">
        <v>300</v>
      </c>
      <c r="G464" s="104">
        <v>600</v>
      </c>
      <c r="H464" s="101">
        <v>2</v>
      </c>
      <c r="I464" s="98">
        <v>600</v>
      </c>
      <c r="J464" s="498">
        <v>300</v>
      </c>
      <c r="K464" s="498"/>
      <c r="L464" s="98">
        <v>500</v>
      </c>
      <c r="M464" s="98">
        <f t="shared" si="42"/>
        <v>-16.666666666666664</v>
      </c>
      <c r="N464" s="98">
        <f t="shared" si="43"/>
        <v>66.666666666666657</v>
      </c>
      <c r="O464" s="735">
        <v>300</v>
      </c>
      <c r="P464" s="98">
        <f t="shared" si="44"/>
        <v>0</v>
      </c>
      <c r="Q464" s="98"/>
      <c r="R464" s="701"/>
    </row>
    <row r="465" spans="1:18" x14ac:dyDescent="0.25">
      <c r="A465" s="932">
        <v>22</v>
      </c>
      <c r="B465" s="900" t="s">
        <v>970</v>
      </c>
      <c r="C465" s="701" t="s">
        <v>922</v>
      </c>
      <c r="D465" s="701" t="s">
        <v>971</v>
      </c>
      <c r="E465" s="104">
        <v>300</v>
      </c>
      <c r="F465" s="83">
        <v>400</v>
      </c>
      <c r="G465" s="83">
        <v>1000</v>
      </c>
      <c r="H465" s="101">
        <v>2.2000000000000002</v>
      </c>
      <c r="I465" s="98">
        <v>660</v>
      </c>
      <c r="J465" s="498">
        <v>400</v>
      </c>
      <c r="K465" s="498"/>
      <c r="L465" s="98">
        <v>500</v>
      </c>
      <c r="M465" s="98">
        <f t="shared" si="42"/>
        <v>-24.242424242424242</v>
      </c>
      <c r="N465" s="98">
        <f t="shared" si="43"/>
        <v>25</v>
      </c>
      <c r="O465" s="735">
        <v>500</v>
      </c>
      <c r="P465" s="98">
        <f t="shared" si="44"/>
        <v>66.666666666666657</v>
      </c>
      <c r="Q465" s="98"/>
      <c r="R465" s="701"/>
    </row>
    <row r="466" spans="1:18" x14ac:dyDescent="0.25">
      <c r="A466" s="932"/>
      <c r="B466" s="900"/>
      <c r="C466" s="701" t="s">
        <v>971</v>
      </c>
      <c r="D466" s="701" t="s">
        <v>22</v>
      </c>
      <c r="E466" s="104">
        <v>200</v>
      </c>
      <c r="F466" s="83">
        <v>300</v>
      </c>
      <c r="G466" s="83">
        <v>600</v>
      </c>
      <c r="H466" s="101">
        <v>2.4</v>
      </c>
      <c r="I466" s="98">
        <v>480</v>
      </c>
      <c r="J466" s="498">
        <v>300</v>
      </c>
      <c r="K466" s="498"/>
      <c r="L466" s="98">
        <v>300</v>
      </c>
      <c r="M466" s="98">
        <f t="shared" si="42"/>
        <v>-37.5</v>
      </c>
      <c r="N466" s="98">
        <f t="shared" si="43"/>
        <v>0</v>
      </c>
      <c r="O466" s="735">
        <v>300</v>
      </c>
      <c r="P466" s="98">
        <f t="shared" si="44"/>
        <v>50</v>
      </c>
      <c r="Q466" s="98"/>
      <c r="R466" s="701"/>
    </row>
    <row r="467" spans="1:18" x14ac:dyDescent="0.25">
      <c r="A467" s="932">
        <v>23</v>
      </c>
      <c r="B467" s="900" t="s">
        <v>972</v>
      </c>
      <c r="C467" s="701" t="s">
        <v>973</v>
      </c>
      <c r="D467" s="701" t="s">
        <v>974</v>
      </c>
      <c r="E467" s="104"/>
      <c r="F467" s="83"/>
      <c r="G467" s="83"/>
      <c r="H467" s="101"/>
      <c r="I467" s="98"/>
      <c r="J467" s="98"/>
      <c r="K467" s="98"/>
      <c r="L467" s="98"/>
      <c r="M467" s="98"/>
      <c r="N467" s="98"/>
      <c r="O467" s="735"/>
      <c r="P467" s="98"/>
      <c r="Q467" s="98"/>
      <c r="R467" s="701"/>
    </row>
    <row r="468" spans="1:18" ht="21" customHeight="1" x14ac:dyDescent="0.25">
      <c r="A468" s="932"/>
      <c r="B468" s="900"/>
      <c r="C468" s="701"/>
      <c r="D468" s="701" t="s">
        <v>39</v>
      </c>
      <c r="E468" s="104">
        <v>600</v>
      </c>
      <c r="F468" s="104">
        <v>700</v>
      </c>
      <c r="G468" s="104">
        <v>1000</v>
      </c>
      <c r="H468" s="101">
        <v>2.6</v>
      </c>
      <c r="I468" s="98">
        <v>1560</v>
      </c>
      <c r="J468" s="498">
        <v>700</v>
      </c>
      <c r="K468" s="498"/>
      <c r="L468" s="98">
        <v>800</v>
      </c>
      <c r="M468" s="98">
        <f t="shared" si="42"/>
        <v>-48.717948717948715</v>
      </c>
      <c r="N468" s="98">
        <f t="shared" si="43"/>
        <v>14.285714285714285</v>
      </c>
      <c r="O468" s="735">
        <v>800</v>
      </c>
      <c r="P468" s="98">
        <f t="shared" si="44"/>
        <v>33.333333333333329</v>
      </c>
      <c r="Q468" s="98"/>
      <c r="R468" s="701"/>
    </row>
    <row r="469" spans="1:18" ht="21.75" customHeight="1" x14ac:dyDescent="0.25">
      <c r="A469" s="932"/>
      <c r="B469" s="900"/>
      <c r="C469" s="701" t="s">
        <v>40</v>
      </c>
      <c r="D469" s="701" t="s">
        <v>40</v>
      </c>
      <c r="E469" s="104">
        <v>400</v>
      </c>
      <c r="F469" s="104">
        <v>600</v>
      </c>
      <c r="G469" s="104">
        <v>800</v>
      </c>
      <c r="H469" s="101">
        <v>2.2999999999999998</v>
      </c>
      <c r="I469" s="98">
        <v>919.99999999999989</v>
      </c>
      <c r="J469" s="498">
        <v>600</v>
      </c>
      <c r="K469" s="498"/>
      <c r="L469" s="98">
        <v>700</v>
      </c>
      <c r="M469" s="98">
        <f t="shared" si="42"/>
        <v>-23.91304347826086</v>
      </c>
      <c r="N469" s="98">
        <f t="shared" si="43"/>
        <v>16.666666666666664</v>
      </c>
      <c r="O469" s="735">
        <v>400</v>
      </c>
      <c r="P469" s="98">
        <f t="shared" si="44"/>
        <v>0</v>
      </c>
      <c r="Q469" s="98"/>
      <c r="R469" s="701"/>
    </row>
    <row r="470" spans="1:18" ht="21.6" customHeight="1" x14ac:dyDescent="0.25">
      <c r="A470" s="702">
        <v>24</v>
      </c>
      <c r="B470" s="701" t="s">
        <v>975</v>
      </c>
      <c r="C470" s="701" t="s">
        <v>141</v>
      </c>
      <c r="D470" s="701" t="s">
        <v>976</v>
      </c>
      <c r="E470" s="104">
        <v>400</v>
      </c>
      <c r="F470" s="104">
        <v>400</v>
      </c>
      <c r="G470" s="104">
        <v>800</v>
      </c>
      <c r="H470" s="101">
        <v>2.8</v>
      </c>
      <c r="I470" s="98">
        <v>1120</v>
      </c>
      <c r="J470" s="498">
        <v>400</v>
      </c>
      <c r="K470" s="498"/>
      <c r="L470" s="98">
        <v>600</v>
      </c>
      <c r="M470" s="98">
        <f t="shared" si="42"/>
        <v>-46.428571428571431</v>
      </c>
      <c r="N470" s="98">
        <f t="shared" si="43"/>
        <v>50</v>
      </c>
      <c r="O470" s="735">
        <v>600</v>
      </c>
      <c r="P470" s="98">
        <f t="shared" si="44"/>
        <v>50</v>
      </c>
      <c r="Q470" s="98"/>
      <c r="R470" s="701"/>
    </row>
    <row r="471" spans="1:18" ht="47.25" customHeight="1" x14ac:dyDescent="0.25">
      <c r="A471" s="702">
        <v>25</v>
      </c>
      <c r="B471" s="701" t="s">
        <v>977</v>
      </c>
      <c r="C471" s="701" t="s">
        <v>978</v>
      </c>
      <c r="D471" s="701" t="s">
        <v>979</v>
      </c>
      <c r="E471" s="104">
        <v>300</v>
      </c>
      <c r="F471" s="104">
        <v>300</v>
      </c>
      <c r="G471" s="104">
        <v>600</v>
      </c>
      <c r="H471" s="101">
        <v>2.2999999999999998</v>
      </c>
      <c r="I471" s="98">
        <v>690</v>
      </c>
      <c r="J471" s="498">
        <v>300</v>
      </c>
      <c r="K471" s="498"/>
      <c r="L471" s="98">
        <v>500</v>
      </c>
      <c r="M471" s="98">
        <f t="shared" si="42"/>
        <v>-27.536231884057973</v>
      </c>
      <c r="N471" s="98">
        <f t="shared" si="43"/>
        <v>66.666666666666657</v>
      </c>
      <c r="O471" s="735">
        <v>500</v>
      </c>
      <c r="P471" s="98">
        <f t="shared" si="44"/>
        <v>66.666666666666657</v>
      </c>
      <c r="Q471" s="98"/>
      <c r="R471" s="701"/>
    </row>
    <row r="472" spans="1:18" ht="38.25" customHeight="1" x14ac:dyDescent="0.25">
      <c r="A472" s="702">
        <v>26</v>
      </c>
      <c r="B472" s="701" t="s">
        <v>980</v>
      </c>
      <c r="C472" s="701" t="s">
        <v>981</v>
      </c>
      <c r="D472" s="701" t="s">
        <v>22</v>
      </c>
      <c r="E472" s="104">
        <v>300</v>
      </c>
      <c r="F472" s="104">
        <v>400</v>
      </c>
      <c r="G472" s="104">
        <v>600</v>
      </c>
      <c r="H472" s="101">
        <v>2.2999999999999998</v>
      </c>
      <c r="I472" s="98">
        <v>690</v>
      </c>
      <c r="J472" s="498">
        <v>400</v>
      </c>
      <c r="K472" s="498"/>
      <c r="L472" s="98">
        <v>500</v>
      </c>
      <c r="M472" s="98">
        <f t="shared" si="42"/>
        <v>-27.536231884057973</v>
      </c>
      <c r="N472" s="98">
        <f t="shared" si="43"/>
        <v>25</v>
      </c>
      <c r="O472" s="735">
        <v>500</v>
      </c>
      <c r="P472" s="98">
        <f t="shared" si="44"/>
        <v>66.666666666666657</v>
      </c>
      <c r="Q472" s="98"/>
      <c r="R472" s="701"/>
    </row>
    <row r="473" spans="1:18" ht="27" customHeight="1" x14ac:dyDescent="0.25">
      <c r="A473" s="702">
        <v>27</v>
      </c>
      <c r="B473" s="701" t="s">
        <v>982</v>
      </c>
      <c r="C473" s="701" t="s">
        <v>983</v>
      </c>
      <c r="D473" s="701" t="s">
        <v>22</v>
      </c>
      <c r="E473" s="104"/>
      <c r="F473" s="104">
        <v>400</v>
      </c>
      <c r="G473" s="104">
        <v>800</v>
      </c>
      <c r="H473" s="101"/>
      <c r="I473" s="98"/>
      <c r="J473" s="498">
        <v>400</v>
      </c>
      <c r="K473" s="498"/>
      <c r="L473" s="98">
        <v>400</v>
      </c>
      <c r="M473" s="98"/>
      <c r="N473" s="98">
        <f t="shared" si="43"/>
        <v>0</v>
      </c>
      <c r="O473" s="735">
        <v>400</v>
      </c>
      <c r="P473" s="98"/>
      <c r="Q473" s="98"/>
      <c r="R473" s="701"/>
    </row>
    <row r="474" spans="1:18" ht="21.75" customHeight="1" x14ac:dyDescent="0.25">
      <c r="A474" s="702">
        <v>28</v>
      </c>
      <c r="B474" s="701" t="s">
        <v>984</v>
      </c>
      <c r="C474" s="701" t="s">
        <v>983</v>
      </c>
      <c r="D474" s="701" t="s">
        <v>22</v>
      </c>
      <c r="E474" s="104"/>
      <c r="F474" s="104">
        <v>400</v>
      </c>
      <c r="G474" s="104">
        <v>800</v>
      </c>
      <c r="H474" s="101"/>
      <c r="I474" s="98"/>
      <c r="J474" s="498">
        <v>400</v>
      </c>
      <c r="K474" s="498"/>
      <c r="L474" s="98">
        <v>400</v>
      </c>
      <c r="M474" s="98"/>
      <c r="N474" s="98">
        <f t="shared" si="43"/>
        <v>0</v>
      </c>
      <c r="O474" s="735">
        <v>400</v>
      </c>
      <c r="P474" s="98"/>
      <c r="Q474" s="98"/>
      <c r="R474" s="701"/>
    </row>
    <row r="475" spans="1:18" ht="23.25" customHeight="1" x14ac:dyDescent="0.25">
      <c r="A475" s="702">
        <v>29</v>
      </c>
      <c r="B475" s="701" t="s">
        <v>985</v>
      </c>
      <c r="C475" s="701" t="s">
        <v>983</v>
      </c>
      <c r="D475" s="701" t="s">
        <v>22</v>
      </c>
      <c r="E475" s="104"/>
      <c r="F475" s="104">
        <v>400</v>
      </c>
      <c r="G475" s="104">
        <v>800</v>
      </c>
      <c r="H475" s="101"/>
      <c r="I475" s="98"/>
      <c r="J475" s="498">
        <v>400</v>
      </c>
      <c r="K475" s="498"/>
      <c r="L475" s="98">
        <v>400</v>
      </c>
      <c r="M475" s="98"/>
      <c r="N475" s="98">
        <f t="shared" si="43"/>
        <v>0</v>
      </c>
      <c r="O475" s="735">
        <v>400</v>
      </c>
      <c r="P475" s="98"/>
      <c r="Q475" s="98"/>
      <c r="R475" s="701"/>
    </row>
    <row r="476" spans="1:18" ht="56.25" x14ac:dyDescent="0.25">
      <c r="A476" s="702">
        <v>30</v>
      </c>
      <c r="B476" s="706" t="s">
        <v>986</v>
      </c>
      <c r="C476" s="701" t="s">
        <v>9</v>
      </c>
      <c r="D476" s="701" t="s">
        <v>788</v>
      </c>
      <c r="E476" s="104"/>
      <c r="F476" s="104">
        <v>350</v>
      </c>
      <c r="G476" s="104">
        <v>600</v>
      </c>
      <c r="H476" s="101"/>
      <c r="I476" s="98"/>
      <c r="J476" s="498">
        <v>350</v>
      </c>
      <c r="K476" s="498"/>
      <c r="L476" s="98">
        <v>350</v>
      </c>
      <c r="M476" s="98"/>
      <c r="N476" s="98">
        <f t="shared" si="43"/>
        <v>0</v>
      </c>
      <c r="O476" s="735">
        <v>350</v>
      </c>
      <c r="P476" s="98"/>
      <c r="Q476" s="98"/>
      <c r="R476" s="701"/>
    </row>
    <row r="477" spans="1:18" ht="42.75" customHeight="1" x14ac:dyDescent="0.25">
      <c r="A477" s="702">
        <v>31</v>
      </c>
      <c r="B477" s="706" t="s">
        <v>987</v>
      </c>
      <c r="C477" s="701" t="s">
        <v>988</v>
      </c>
      <c r="D477" s="701" t="s">
        <v>22</v>
      </c>
      <c r="E477" s="104"/>
      <c r="F477" s="104">
        <v>350</v>
      </c>
      <c r="G477" s="104">
        <v>550</v>
      </c>
      <c r="H477" s="101"/>
      <c r="I477" s="98"/>
      <c r="J477" s="498">
        <v>350</v>
      </c>
      <c r="K477" s="498"/>
      <c r="L477" s="98">
        <v>350</v>
      </c>
      <c r="M477" s="98"/>
      <c r="N477" s="98">
        <f t="shared" si="43"/>
        <v>0</v>
      </c>
      <c r="O477" s="735">
        <v>350</v>
      </c>
      <c r="P477" s="98"/>
      <c r="Q477" s="98"/>
      <c r="R477" s="701"/>
    </row>
    <row r="478" spans="1:18" ht="23.25" customHeight="1" x14ac:dyDescent="0.25">
      <c r="A478" s="702">
        <v>32</v>
      </c>
      <c r="B478" s="701" t="s">
        <v>989</v>
      </c>
      <c r="C478" s="701" t="s">
        <v>990</v>
      </c>
      <c r="D478" s="701" t="s">
        <v>991</v>
      </c>
      <c r="E478" s="104"/>
      <c r="F478" s="104">
        <v>750</v>
      </c>
      <c r="G478" s="104">
        <v>1000</v>
      </c>
      <c r="H478" s="101"/>
      <c r="I478" s="98"/>
      <c r="J478" s="498">
        <v>750</v>
      </c>
      <c r="K478" s="498"/>
      <c r="L478" s="98">
        <v>800</v>
      </c>
      <c r="M478" s="98"/>
      <c r="N478" s="98">
        <f t="shared" si="43"/>
        <v>6.666666666666667</v>
      </c>
      <c r="O478" s="735">
        <v>800</v>
      </c>
      <c r="P478" s="98"/>
      <c r="Q478" s="98"/>
      <c r="R478" s="701"/>
    </row>
    <row r="479" spans="1:18" x14ac:dyDescent="0.25">
      <c r="A479" s="702">
        <v>33</v>
      </c>
      <c r="B479" s="900" t="s">
        <v>612</v>
      </c>
      <c r="C479" s="900"/>
      <c r="D479" s="900"/>
      <c r="E479" s="104">
        <v>120</v>
      </c>
      <c r="F479" s="83">
        <v>200</v>
      </c>
      <c r="G479" s="83">
        <v>700</v>
      </c>
      <c r="H479" s="101">
        <v>3.8</v>
      </c>
      <c r="I479" s="98">
        <v>456</v>
      </c>
      <c r="J479" s="498">
        <v>200</v>
      </c>
      <c r="K479" s="498"/>
      <c r="L479" s="98">
        <v>200</v>
      </c>
      <c r="M479" s="98">
        <f t="shared" si="42"/>
        <v>-56.140350877192979</v>
      </c>
      <c r="N479" s="98">
        <f t="shared" si="43"/>
        <v>0</v>
      </c>
      <c r="O479" s="735">
        <v>120</v>
      </c>
      <c r="P479" s="98">
        <f t="shared" si="44"/>
        <v>0</v>
      </c>
      <c r="Q479" s="98"/>
      <c r="R479" s="701"/>
    </row>
    <row r="480" spans="1:18" s="191" customFormat="1" ht="28.5" customHeight="1" x14ac:dyDescent="0.3">
      <c r="A480" s="187" t="s">
        <v>1315</v>
      </c>
      <c r="B480" s="188" t="s">
        <v>1316</v>
      </c>
      <c r="C480" s="717"/>
      <c r="D480" s="717"/>
      <c r="E480" s="189"/>
      <c r="F480" s="189"/>
      <c r="G480" s="189"/>
      <c r="H480" s="96"/>
      <c r="I480" s="96"/>
      <c r="J480" s="96"/>
      <c r="K480" s="96"/>
      <c r="L480" s="96"/>
      <c r="M480" s="98"/>
      <c r="N480" s="98"/>
      <c r="O480" s="739"/>
      <c r="P480" s="98"/>
      <c r="Q480" s="98"/>
      <c r="R480" s="708"/>
    </row>
    <row r="481" spans="1:18" s="191" customFormat="1" ht="28.5" customHeight="1" x14ac:dyDescent="0.3">
      <c r="A481" s="704" t="s">
        <v>1317</v>
      </c>
      <c r="B481" s="716" t="s">
        <v>1318</v>
      </c>
      <c r="C481" s="716"/>
      <c r="D481" s="716"/>
      <c r="E481" s="192"/>
      <c r="F481" s="114"/>
      <c r="G481" s="98"/>
      <c r="H481" s="96"/>
      <c r="I481" s="96"/>
      <c r="J481" s="96"/>
      <c r="K481" s="96"/>
      <c r="L481" s="96"/>
      <c r="M481" s="98"/>
      <c r="N481" s="98"/>
      <c r="O481" s="739"/>
      <c r="P481" s="98"/>
      <c r="Q481" s="98"/>
      <c r="R481" s="701"/>
    </row>
    <row r="482" spans="1:18" s="191" customFormat="1" x14ac:dyDescent="0.3">
      <c r="A482" s="901">
        <v>1</v>
      </c>
      <c r="B482" s="900" t="s">
        <v>1319</v>
      </c>
      <c r="C482" s="701" t="s">
        <v>1320</v>
      </c>
      <c r="D482" s="701" t="s">
        <v>1321</v>
      </c>
      <c r="E482" s="98">
        <v>4300</v>
      </c>
      <c r="F482" s="114">
        <v>11000</v>
      </c>
      <c r="G482" s="194">
        <v>22000</v>
      </c>
      <c r="H482" s="195">
        <v>3.6</v>
      </c>
      <c r="I482" s="98">
        <v>15480</v>
      </c>
      <c r="J482" s="194">
        <v>13200</v>
      </c>
      <c r="K482" s="194"/>
      <c r="L482" s="194">
        <v>9000</v>
      </c>
      <c r="M482" s="98">
        <f t="shared" ref="M482:M536" si="45">(L482-I482)/I482*100</f>
        <v>-41.860465116279073</v>
      </c>
      <c r="N482" s="98">
        <f t="shared" ref="N482:N543" si="46">(L482-J482)/J482*100</f>
        <v>-31.818181818181817</v>
      </c>
      <c r="O482" s="740">
        <v>9000</v>
      </c>
      <c r="P482" s="98">
        <f t="shared" si="44"/>
        <v>109.30232558139534</v>
      </c>
      <c r="Q482" s="98"/>
      <c r="R482" s="701"/>
    </row>
    <row r="483" spans="1:18" s="191" customFormat="1" x14ac:dyDescent="0.3">
      <c r="A483" s="901"/>
      <c r="B483" s="900"/>
      <c r="C483" s="701" t="s">
        <v>931</v>
      </c>
      <c r="D483" s="701" t="s">
        <v>1322</v>
      </c>
      <c r="E483" s="98">
        <v>3300</v>
      </c>
      <c r="F483" s="114">
        <v>8500</v>
      </c>
      <c r="G483" s="194">
        <v>17000</v>
      </c>
      <c r="H483" s="195">
        <v>2.1</v>
      </c>
      <c r="I483" s="98">
        <v>6930</v>
      </c>
      <c r="J483" s="194">
        <v>10200</v>
      </c>
      <c r="K483" s="194"/>
      <c r="L483" s="194">
        <v>7000</v>
      </c>
      <c r="M483" s="98">
        <f t="shared" si="45"/>
        <v>1.0101010101010102</v>
      </c>
      <c r="N483" s="98">
        <f t="shared" si="46"/>
        <v>-31.372549019607842</v>
      </c>
      <c r="O483" s="740">
        <v>7000</v>
      </c>
      <c r="P483" s="98">
        <f t="shared" si="44"/>
        <v>112.12121212121211</v>
      </c>
      <c r="Q483" s="98"/>
      <c r="R483" s="701"/>
    </row>
    <row r="484" spans="1:18" s="191" customFormat="1" x14ac:dyDescent="0.3">
      <c r="A484" s="901"/>
      <c r="B484" s="900"/>
      <c r="C484" s="701" t="s">
        <v>1323</v>
      </c>
      <c r="D484" s="701" t="s">
        <v>1324</v>
      </c>
      <c r="E484" s="98">
        <v>2100</v>
      </c>
      <c r="F484" s="114">
        <v>6500</v>
      </c>
      <c r="G484" s="194">
        <v>13000</v>
      </c>
      <c r="H484" s="195">
        <v>2</v>
      </c>
      <c r="I484" s="98">
        <v>4200</v>
      </c>
      <c r="J484" s="194">
        <v>7800</v>
      </c>
      <c r="K484" s="194"/>
      <c r="L484" s="194">
        <v>5500</v>
      </c>
      <c r="M484" s="98">
        <f t="shared" si="45"/>
        <v>30.952380952380953</v>
      </c>
      <c r="N484" s="98">
        <f t="shared" si="46"/>
        <v>-29.487179487179489</v>
      </c>
      <c r="O484" s="740">
        <v>5500</v>
      </c>
      <c r="P484" s="98">
        <f t="shared" si="44"/>
        <v>161.9047619047619</v>
      </c>
      <c r="Q484" s="98"/>
      <c r="R484" s="701"/>
    </row>
    <row r="485" spans="1:18" s="191" customFormat="1" x14ac:dyDescent="0.3">
      <c r="A485" s="901">
        <v>2</v>
      </c>
      <c r="B485" s="900" t="s">
        <v>1325</v>
      </c>
      <c r="C485" s="701" t="s">
        <v>1320</v>
      </c>
      <c r="D485" s="701" t="s">
        <v>1326</v>
      </c>
      <c r="E485" s="98">
        <v>3000</v>
      </c>
      <c r="F485" s="114">
        <v>10000</v>
      </c>
      <c r="G485" s="194">
        <v>20000</v>
      </c>
      <c r="H485" s="195">
        <v>1.4</v>
      </c>
      <c r="I485" s="98">
        <v>4200</v>
      </c>
      <c r="J485" s="194">
        <v>12000</v>
      </c>
      <c r="K485" s="194"/>
      <c r="L485" s="194">
        <v>8500</v>
      </c>
      <c r="M485" s="98">
        <f t="shared" si="45"/>
        <v>102.38095238095238</v>
      </c>
      <c r="N485" s="98">
        <f t="shared" si="46"/>
        <v>-29.166666666666668</v>
      </c>
      <c r="O485" s="740">
        <v>8500</v>
      </c>
      <c r="P485" s="98">
        <f t="shared" si="44"/>
        <v>183.33333333333331</v>
      </c>
      <c r="Q485" s="98"/>
      <c r="R485" s="701"/>
    </row>
    <row r="486" spans="1:18" s="191" customFormat="1" x14ac:dyDescent="0.3">
      <c r="A486" s="901"/>
      <c r="B486" s="900"/>
      <c r="C486" s="701" t="s">
        <v>1326</v>
      </c>
      <c r="D486" s="701" t="s">
        <v>1327</v>
      </c>
      <c r="E486" s="98">
        <v>2700</v>
      </c>
      <c r="F486" s="114">
        <v>7500</v>
      </c>
      <c r="G486" s="194">
        <v>15000</v>
      </c>
      <c r="H486" s="195">
        <v>1.6</v>
      </c>
      <c r="I486" s="98">
        <v>4320</v>
      </c>
      <c r="J486" s="194">
        <v>9000</v>
      </c>
      <c r="K486" s="194"/>
      <c r="L486" s="194">
        <v>6500</v>
      </c>
      <c r="M486" s="98">
        <f t="shared" si="45"/>
        <v>50.462962962962962</v>
      </c>
      <c r="N486" s="98">
        <f t="shared" si="46"/>
        <v>-27.777777777777779</v>
      </c>
      <c r="O486" s="740">
        <v>6500</v>
      </c>
      <c r="P486" s="98">
        <f t="shared" si="44"/>
        <v>140.74074074074073</v>
      </c>
      <c r="Q486" s="98"/>
      <c r="R486" s="701"/>
    </row>
    <row r="487" spans="1:18" s="191" customFormat="1" x14ac:dyDescent="0.3">
      <c r="A487" s="901"/>
      <c r="B487" s="900"/>
      <c r="C487" s="701" t="s">
        <v>1328</v>
      </c>
      <c r="D487" s="701" t="s">
        <v>1329</v>
      </c>
      <c r="E487" s="98">
        <v>2100</v>
      </c>
      <c r="F487" s="114">
        <v>5750</v>
      </c>
      <c r="G487" s="194">
        <v>11500</v>
      </c>
      <c r="H487" s="195">
        <v>1.7</v>
      </c>
      <c r="I487" s="98">
        <v>3570</v>
      </c>
      <c r="J487" s="194">
        <v>6900</v>
      </c>
      <c r="K487" s="194"/>
      <c r="L487" s="194">
        <v>4800</v>
      </c>
      <c r="M487" s="98">
        <f t="shared" si="45"/>
        <v>34.45378151260504</v>
      </c>
      <c r="N487" s="98">
        <f t="shared" si="46"/>
        <v>-30.434782608695656</v>
      </c>
      <c r="O487" s="740">
        <v>4800</v>
      </c>
      <c r="P487" s="98">
        <f t="shared" si="44"/>
        <v>128.57142857142858</v>
      </c>
      <c r="Q487" s="98"/>
      <c r="R487" s="701"/>
    </row>
    <row r="488" spans="1:18" s="191" customFormat="1" x14ac:dyDescent="0.3">
      <c r="A488" s="901"/>
      <c r="B488" s="900"/>
      <c r="C488" s="701" t="s">
        <v>1330</v>
      </c>
      <c r="D488" s="701" t="s">
        <v>1331</v>
      </c>
      <c r="E488" s="98">
        <v>1500</v>
      </c>
      <c r="F488" s="114">
        <v>4000</v>
      </c>
      <c r="G488" s="194">
        <v>8000</v>
      </c>
      <c r="H488" s="195">
        <v>1.6</v>
      </c>
      <c r="I488" s="98">
        <v>2400</v>
      </c>
      <c r="J488" s="194">
        <v>4800</v>
      </c>
      <c r="K488" s="194"/>
      <c r="L488" s="194">
        <v>3300</v>
      </c>
      <c r="M488" s="98">
        <f t="shared" si="45"/>
        <v>37.5</v>
      </c>
      <c r="N488" s="98">
        <f t="shared" si="46"/>
        <v>-31.25</v>
      </c>
      <c r="O488" s="740">
        <v>3300</v>
      </c>
      <c r="P488" s="98">
        <f t="shared" si="44"/>
        <v>120</v>
      </c>
      <c r="Q488" s="98"/>
      <c r="R488" s="701"/>
    </row>
    <row r="489" spans="1:18" s="191" customFormat="1" x14ac:dyDescent="0.3">
      <c r="A489" s="901">
        <v>3</v>
      </c>
      <c r="B489" s="900" t="s">
        <v>1332</v>
      </c>
      <c r="C489" s="701" t="s">
        <v>8</v>
      </c>
      <c r="D489" s="701" t="s">
        <v>1333</v>
      </c>
      <c r="E489" s="98">
        <v>2100</v>
      </c>
      <c r="F489" s="114">
        <v>5000</v>
      </c>
      <c r="G489" s="194">
        <v>10000</v>
      </c>
      <c r="H489" s="195">
        <v>3.3</v>
      </c>
      <c r="I489" s="98">
        <v>6930</v>
      </c>
      <c r="J489" s="194">
        <v>6000</v>
      </c>
      <c r="K489" s="194"/>
      <c r="L489" s="194">
        <v>4200</v>
      </c>
      <c r="M489" s="98">
        <f t="shared" si="45"/>
        <v>-39.393939393939391</v>
      </c>
      <c r="N489" s="98">
        <f t="shared" si="46"/>
        <v>-30</v>
      </c>
      <c r="O489" s="740">
        <v>4200</v>
      </c>
      <c r="P489" s="98">
        <f t="shared" si="44"/>
        <v>100</v>
      </c>
      <c r="Q489" s="98"/>
      <c r="R489" s="701"/>
    </row>
    <row r="490" spans="1:18" s="191" customFormat="1" ht="25.5" customHeight="1" x14ac:dyDescent="0.3">
      <c r="A490" s="901"/>
      <c r="B490" s="900"/>
      <c r="C490" s="701" t="s">
        <v>1334</v>
      </c>
      <c r="D490" s="701" t="s">
        <v>1335</v>
      </c>
      <c r="E490" s="98">
        <v>1300</v>
      </c>
      <c r="F490" s="114">
        <v>3250</v>
      </c>
      <c r="G490" s="194">
        <v>6500</v>
      </c>
      <c r="H490" s="195">
        <v>2.7</v>
      </c>
      <c r="I490" s="98">
        <v>3510.0000000000005</v>
      </c>
      <c r="J490" s="194">
        <v>3900</v>
      </c>
      <c r="K490" s="194"/>
      <c r="L490" s="194">
        <v>2700</v>
      </c>
      <c r="M490" s="98">
        <f t="shared" si="45"/>
        <v>-23.076923076923087</v>
      </c>
      <c r="N490" s="98">
        <f t="shared" si="46"/>
        <v>-30.76923076923077</v>
      </c>
      <c r="O490" s="740">
        <v>2700</v>
      </c>
      <c r="P490" s="98">
        <f t="shared" si="44"/>
        <v>107.69230769230769</v>
      </c>
      <c r="Q490" s="98"/>
      <c r="R490" s="701"/>
    </row>
    <row r="491" spans="1:18" s="191" customFormat="1" x14ac:dyDescent="0.3">
      <c r="A491" s="901"/>
      <c r="B491" s="900"/>
      <c r="C491" s="701" t="s">
        <v>1336</v>
      </c>
      <c r="D491" s="701" t="s">
        <v>1324</v>
      </c>
      <c r="E491" s="98">
        <v>690</v>
      </c>
      <c r="F491" s="114">
        <v>2750</v>
      </c>
      <c r="G491" s="194">
        <v>5500</v>
      </c>
      <c r="H491" s="195">
        <v>2.2999999999999998</v>
      </c>
      <c r="I491" s="98">
        <v>1586.9999999999998</v>
      </c>
      <c r="J491" s="194">
        <v>3300</v>
      </c>
      <c r="K491" s="194"/>
      <c r="L491" s="194">
        <v>2000</v>
      </c>
      <c r="M491" s="98">
        <f t="shared" si="45"/>
        <v>26.023944549464417</v>
      </c>
      <c r="N491" s="98">
        <f t="shared" si="46"/>
        <v>-39.393939393939391</v>
      </c>
      <c r="O491" s="740">
        <v>2000</v>
      </c>
      <c r="P491" s="98">
        <f t="shared" si="44"/>
        <v>189.85507246376812</v>
      </c>
      <c r="Q491" s="98"/>
      <c r="R491" s="701"/>
    </row>
    <row r="492" spans="1:18" s="191" customFormat="1" ht="37.5" x14ac:dyDescent="0.3">
      <c r="A492" s="901">
        <v>4</v>
      </c>
      <c r="B492" s="900" t="s">
        <v>25</v>
      </c>
      <c r="C492" s="701" t="s">
        <v>8</v>
      </c>
      <c r="D492" s="701" t="s">
        <v>1337</v>
      </c>
      <c r="E492" s="98">
        <v>2300</v>
      </c>
      <c r="F492" s="114">
        <v>6500</v>
      </c>
      <c r="G492" s="194">
        <v>13000</v>
      </c>
      <c r="H492" s="195">
        <v>2.5</v>
      </c>
      <c r="I492" s="98">
        <v>5750</v>
      </c>
      <c r="J492" s="194">
        <v>7800</v>
      </c>
      <c r="K492" s="194"/>
      <c r="L492" s="194">
        <v>5500</v>
      </c>
      <c r="M492" s="98">
        <f t="shared" si="45"/>
        <v>-4.3478260869565215</v>
      </c>
      <c r="N492" s="98">
        <f t="shared" si="46"/>
        <v>-29.487179487179489</v>
      </c>
      <c r="O492" s="740">
        <v>5500</v>
      </c>
      <c r="P492" s="98">
        <f t="shared" si="44"/>
        <v>139.13043478260869</v>
      </c>
      <c r="Q492" s="98"/>
      <c r="R492" s="701"/>
    </row>
    <row r="493" spans="1:18" s="191" customFormat="1" ht="21.75" customHeight="1" x14ac:dyDescent="0.3">
      <c r="A493" s="901"/>
      <c r="B493" s="900"/>
      <c r="C493" s="701" t="s">
        <v>1338</v>
      </c>
      <c r="D493" s="701" t="s">
        <v>1339</v>
      </c>
      <c r="E493" s="98">
        <v>1800</v>
      </c>
      <c r="F493" s="114">
        <v>5000</v>
      </c>
      <c r="G493" s="194">
        <v>10000</v>
      </c>
      <c r="H493" s="195">
        <v>2.8</v>
      </c>
      <c r="I493" s="98">
        <v>5040</v>
      </c>
      <c r="J493" s="194">
        <v>6000</v>
      </c>
      <c r="K493" s="194"/>
      <c r="L493" s="194">
        <v>4200</v>
      </c>
      <c r="M493" s="98">
        <f t="shared" si="45"/>
        <v>-16.666666666666664</v>
      </c>
      <c r="N493" s="98">
        <f t="shared" si="46"/>
        <v>-30</v>
      </c>
      <c r="O493" s="740">
        <v>4200</v>
      </c>
      <c r="P493" s="98">
        <f t="shared" si="44"/>
        <v>133.33333333333331</v>
      </c>
      <c r="Q493" s="98"/>
      <c r="R493" s="701"/>
    </row>
    <row r="494" spans="1:18" s="191" customFormat="1" ht="21.75" customHeight="1" x14ac:dyDescent="0.3">
      <c r="A494" s="901"/>
      <c r="B494" s="900"/>
      <c r="C494" s="701" t="s">
        <v>1339</v>
      </c>
      <c r="D494" s="701" t="s">
        <v>1340</v>
      </c>
      <c r="E494" s="98">
        <v>1600</v>
      </c>
      <c r="F494" s="114">
        <v>3250</v>
      </c>
      <c r="G494" s="194">
        <v>5000</v>
      </c>
      <c r="H494" s="195">
        <v>3.1</v>
      </c>
      <c r="I494" s="98">
        <v>4960</v>
      </c>
      <c r="J494" s="194">
        <v>3250</v>
      </c>
      <c r="K494" s="194"/>
      <c r="L494" s="552">
        <v>3500</v>
      </c>
      <c r="M494" s="98">
        <f t="shared" si="45"/>
        <v>-29.435483870967744</v>
      </c>
      <c r="N494" s="98">
        <f t="shared" si="46"/>
        <v>7.6923076923076925</v>
      </c>
      <c r="O494" s="740">
        <v>3500</v>
      </c>
      <c r="P494" s="98">
        <f t="shared" si="44"/>
        <v>118.75</v>
      </c>
      <c r="Q494" s="98"/>
      <c r="R494" s="701"/>
    </row>
    <row r="495" spans="1:18" s="191" customFormat="1" ht="37.5" x14ac:dyDescent="0.3">
      <c r="A495" s="901">
        <v>5</v>
      </c>
      <c r="B495" s="900" t="s">
        <v>254</v>
      </c>
      <c r="C495" s="701" t="s">
        <v>27</v>
      </c>
      <c r="D495" s="701" t="s">
        <v>1341</v>
      </c>
      <c r="E495" s="98">
        <v>2300</v>
      </c>
      <c r="F495" s="114">
        <v>8250</v>
      </c>
      <c r="G495" s="194">
        <v>16500</v>
      </c>
      <c r="H495" s="195">
        <v>4.3</v>
      </c>
      <c r="I495" s="98">
        <v>9890</v>
      </c>
      <c r="J495" s="194">
        <v>9900</v>
      </c>
      <c r="K495" s="194"/>
      <c r="L495" s="194">
        <v>6900</v>
      </c>
      <c r="M495" s="98">
        <f t="shared" si="45"/>
        <v>-30.232558139534881</v>
      </c>
      <c r="N495" s="98">
        <f t="shared" si="46"/>
        <v>-30.303030303030305</v>
      </c>
      <c r="O495" s="740">
        <v>6900</v>
      </c>
      <c r="P495" s="98">
        <f t="shared" si="44"/>
        <v>200</v>
      </c>
      <c r="Q495" s="98"/>
      <c r="R495" s="701"/>
    </row>
    <row r="496" spans="1:18" s="191" customFormat="1" ht="37.5" x14ac:dyDescent="0.3">
      <c r="A496" s="901"/>
      <c r="B496" s="900"/>
      <c r="C496" s="701" t="s">
        <v>1342</v>
      </c>
      <c r="D496" s="701" t="s">
        <v>1343</v>
      </c>
      <c r="E496" s="98">
        <v>1700</v>
      </c>
      <c r="F496" s="114">
        <v>6500</v>
      </c>
      <c r="G496" s="194">
        <v>13000</v>
      </c>
      <c r="H496" s="195">
        <v>3.2</v>
      </c>
      <c r="I496" s="98">
        <v>5440</v>
      </c>
      <c r="J496" s="194">
        <v>7800</v>
      </c>
      <c r="K496" s="194"/>
      <c r="L496" s="194">
        <v>5200</v>
      </c>
      <c r="M496" s="98">
        <f t="shared" si="45"/>
        <v>-4.4117647058823533</v>
      </c>
      <c r="N496" s="98">
        <f t="shared" si="46"/>
        <v>-33.333333333333329</v>
      </c>
      <c r="O496" s="740">
        <v>5200</v>
      </c>
      <c r="P496" s="98">
        <f t="shared" si="44"/>
        <v>205.88235294117646</v>
      </c>
      <c r="Q496" s="98"/>
      <c r="R496" s="701"/>
    </row>
    <row r="497" spans="1:18" s="191" customFormat="1" ht="37.5" x14ac:dyDescent="0.3">
      <c r="A497" s="901"/>
      <c r="B497" s="900"/>
      <c r="C497" s="701" t="s">
        <v>1344</v>
      </c>
      <c r="D497" s="701" t="s">
        <v>1345</v>
      </c>
      <c r="E497" s="98"/>
      <c r="F497" s="114"/>
      <c r="G497" s="194"/>
      <c r="H497" s="195"/>
      <c r="I497" s="98"/>
      <c r="J497" s="194"/>
      <c r="K497" s="194"/>
      <c r="L497" s="194"/>
      <c r="M497" s="98"/>
      <c r="N497" s="98"/>
      <c r="O497" s="740"/>
      <c r="P497" s="98"/>
      <c r="Q497" s="98"/>
      <c r="R497" s="701"/>
    </row>
    <row r="498" spans="1:18" s="191" customFormat="1" x14ac:dyDescent="0.3">
      <c r="A498" s="901"/>
      <c r="B498" s="900"/>
      <c r="C498" s="701"/>
      <c r="D498" s="701" t="s">
        <v>39</v>
      </c>
      <c r="E498" s="98">
        <v>1100</v>
      </c>
      <c r="F498" s="114">
        <v>5000</v>
      </c>
      <c r="G498" s="194">
        <v>10000</v>
      </c>
      <c r="H498" s="195">
        <v>2.7</v>
      </c>
      <c r="I498" s="98">
        <v>2970</v>
      </c>
      <c r="J498" s="194">
        <v>6000</v>
      </c>
      <c r="K498" s="194"/>
      <c r="L498" s="194">
        <v>3500</v>
      </c>
      <c r="M498" s="98">
        <f t="shared" si="45"/>
        <v>17.845117845117844</v>
      </c>
      <c r="N498" s="98">
        <f t="shared" si="46"/>
        <v>-41.666666666666671</v>
      </c>
      <c r="O498" s="740">
        <v>3500</v>
      </c>
      <c r="P498" s="98">
        <f t="shared" si="44"/>
        <v>218.18181818181816</v>
      </c>
      <c r="Q498" s="98"/>
      <c r="R498" s="701"/>
    </row>
    <row r="499" spans="1:18" s="191" customFormat="1" x14ac:dyDescent="0.3">
      <c r="A499" s="901"/>
      <c r="B499" s="900"/>
      <c r="C499" s="701"/>
      <c r="D499" s="701" t="s">
        <v>40</v>
      </c>
      <c r="E499" s="98"/>
      <c r="F499" s="114">
        <v>5000</v>
      </c>
      <c r="G499" s="194">
        <v>10000</v>
      </c>
      <c r="H499" s="195">
        <v>2.7</v>
      </c>
      <c r="I499" s="98">
        <v>2970</v>
      </c>
      <c r="J499" s="194">
        <v>6000</v>
      </c>
      <c r="K499" s="194"/>
      <c r="L499" s="194">
        <v>2800</v>
      </c>
      <c r="M499" s="98">
        <f t="shared" si="45"/>
        <v>-5.7239057239057241</v>
      </c>
      <c r="N499" s="98">
        <f t="shared" si="46"/>
        <v>-53.333333333333336</v>
      </c>
      <c r="O499" s="740">
        <v>3000</v>
      </c>
      <c r="P499" s="98"/>
      <c r="Q499" s="98"/>
      <c r="R499" s="701"/>
    </row>
    <row r="500" spans="1:18" s="191" customFormat="1" x14ac:dyDescent="0.3">
      <c r="A500" s="901">
        <v>6</v>
      </c>
      <c r="B500" s="900" t="s">
        <v>931</v>
      </c>
      <c r="C500" s="701" t="s">
        <v>8</v>
      </c>
      <c r="D500" s="701" t="s">
        <v>1346</v>
      </c>
      <c r="E500" s="98">
        <v>1700</v>
      </c>
      <c r="F500" s="114">
        <v>2750</v>
      </c>
      <c r="G500" s="194">
        <v>5500</v>
      </c>
      <c r="H500" s="195">
        <v>2.2999999999999998</v>
      </c>
      <c r="I500" s="98">
        <v>3909.9999999999995</v>
      </c>
      <c r="J500" s="194">
        <v>3300</v>
      </c>
      <c r="K500" s="194"/>
      <c r="L500" s="194">
        <v>2300</v>
      </c>
      <c r="M500" s="98">
        <f t="shared" si="45"/>
        <v>-41.17647058823529</v>
      </c>
      <c r="N500" s="98">
        <f t="shared" si="46"/>
        <v>-30.303030303030305</v>
      </c>
      <c r="O500" s="740">
        <v>2300</v>
      </c>
      <c r="P500" s="98">
        <f t="shared" si="44"/>
        <v>35.294117647058826</v>
      </c>
      <c r="Q500" s="98"/>
      <c r="R500" s="701"/>
    </row>
    <row r="501" spans="1:18" s="191" customFormat="1" ht="37.5" x14ac:dyDescent="0.3">
      <c r="A501" s="901"/>
      <c r="B501" s="900"/>
      <c r="C501" s="701" t="s">
        <v>1347</v>
      </c>
      <c r="D501" s="701" t="s">
        <v>1348</v>
      </c>
      <c r="E501" s="98">
        <v>1300</v>
      </c>
      <c r="F501" s="194">
        <v>1300</v>
      </c>
      <c r="G501" s="194">
        <v>2500</v>
      </c>
      <c r="H501" s="195">
        <v>2.2999999999999998</v>
      </c>
      <c r="I501" s="98">
        <v>2989.9999999999995</v>
      </c>
      <c r="J501" s="194">
        <v>1500</v>
      </c>
      <c r="K501" s="194"/>
      <c r="L501" s="194">
        <v>1500</v>
      </c>
      <c r="M501" s="98">
        <f t="shared" si="45"/>
        <v>-49.832775919732434</v>
      </c>
      <c r="N501" s="98">
        <f t="shared" si="46"/>
        <v>0</v>
      </c>
      <c r="O501" s="740">
        <v>1500</v>
      </c>
      <c r="P501" s="98">
        <f t="shared" si="44"/>
        <v>15.384615384615385</v>
      </c>
      <c r="Q501" s="98"/>
      <c r="R501" s="701"/>
    </row>
    <row r="502" spans="1:18" s="191" customFormat="1" ht="37.5" x14ac:dyDescent="0.3">
      <c r="A502" s="901"/>
      <c r="B502" s="900"/>
      <c r="C502" s="701" t="s">
        <v>1349</v>
      </c>
      <c r="D502" s="701" t="s">
        <v>1320</v>
      </c>
      <c r="E502" s="98">
        <v>810</v>
      </c>
      <c r="F502" s="114">
        <v>1500</v>
      </c>
      <c r="G502" s="194">
        <v>3000</v>
      </c>
      <c r="H502" s="195">
        <v>2.9</v>
      </c>
      <c r="I502" s="98">
        <v>2349</v>
      </c>
      <c r="J502" s="194">
        <v>1800</v>
      </c>
      <c r="K502" s="194"/>
      <c r="L502" s="194">
        <v>1100</v>
      </c>
      <c r="M502" s="98">
        <f t="shared" si="45"/>
        <v>-53.171562366964665</v>
      </c>
      <c r="N502" s="98">
        <f t="shared" si="46"/>
        <v>-38.888888888888893</v>
      </c>
      <c r="O502" s="740">
        <v>1100</v>
      </c>
      <c r="P502" s="98">
        <f t="shared" si="44"/>
        <v>35.802469135802468</v>
      </c>
      <c r="Q502" s="98"/>
      <c r="R502" s="701"/>
    </row>
    <row r="503" spans="1:18" s="191" customFormat="1" x14ac:dyDescent="0.3">
      <c r="A503" s="707">
        <v>7</v>
      </c>
      <c r="B503" s="701" t="s">
        <v>1350</v>
      </c>
      <c r="C503" s="701" t="s">
        <v>8</v>
      </c>
      <c r="D503" s="701" t="s">
        <v>1351</v>
      </c>
      <c r="E503" s="98">
        <v>790</v>
      </c>
      <c r="F503" s="114">
        <v>1500</v>
      </c>
      <c r="G503" s="194">
        <v>3000</v>
      </c>
      <c r="H503" s="195">
        <v>2.7</v>
      </c>
      <c r="I503" s="98">
        <v>2133</v>
      </c>
      <c r="J503" s="194">
        <v>1800</v>
      </c>
      <c r="K503" s="194"/>
      <c r="L503" s="552">
        <v>2100</v>
      </c>
      <c r="M503" s="98">
        <f t="shared" si="45"/>
        <v>-1.5471167369901548</v>
      </c>
      <c r="N503" s="98">
        <f t="shared" si="46"/>
        <v>16.666666666666664</v>
      </c>
      <c r="O503" s="740">
        <v>2100</v>
      </c>
      <c r="P503" s="98">
        <f t="shared" si="44"/>
        <v>165.82278481012656</v>
      </c>
      <c r="Q503" s="98"/>
      <c r="R503" s="701"/>
    </row>
    <row r="504" spans="1:18" s="191" customFormat="1" x14ac:dyDescent="0.3">
      <c r="A504" s="707">
        <v>8</v>
      </c>
      <c r="B504" s="701" t="s">
        <v>956</v>
      </c>
      <c r="C504" s="701" t="s">
        <v>931</v>
      </c>
      <c r="D504" s="701" t="s">
        <v>1352</v>
      </c>
      <c r="E504" s="98">
        <v>690</v>
      </c>
      <c r="F504" s="114">
        <v>750</v>
      </c>
      <c r="G504" s="194">
        <v>1500</v>
      </c>
      <c r="H504" s="195">
        <v>3.3</v>
      </c>
      <c r="I504" s="98">
        <v>2277</v>
      </c>
      <c r="J504" s="194">
        <v>900</v>
      </c>
      <c r="K504" s="194"/>
      <c r="L504" s="552">
        <v>1000</v>
      </c>
      <c r="M504" s="98">
        <f t="shared" si="45"/>
        <v>-56.082564778216948</v>
      </c>
      <c r="N504" s="98">
        <f t="shared" si="46"/>
        <v>11.111111111111111</v>
      </c>
      <c r="O504" s="740">
        <v>1000</v>
      </c>
      <c r="P504" s="98">
        <f t="shared" si="44"/>
        <v>44.927536231884055</v>
      </c>
      <c r="Q504" s="98"/>
      <c r="R504" s="701"/>
    </row>
    <row r="505" spans="1:18" s="191" customFormat="1" x14ac:dyDescent="0.3">
      <c r="A505" s="901">
        <v>9</v>
      </c>
      <c r="B505" s="900" t="s">
        <v>942</v>
      </c>
      <c r="C505" s="701" t="s">
        <v>254</v>
      </c>
      <c r="D505" s="701" t="s">
        <v>1353</v>
      </c>
      <c r="E505" s="98">
        <v>1800</v>
      </c>
      <c r="F505" s="114">
        <v>3250</v>
      </c>
      <c r="G505" s="194">
        <v>6500</v>
      </c>
      <c r="H505" s="195">
        <v>2.8</v>
      </c>
      <c r="I505" s="98">
        <v>5040</v>
      </c>
      <c r="J505" s="194">
        <v>3900</v>
      </c>
      <c r="K505" s="194"/>
      <c r="L505" s="194">
        <v>2700</v>
      </c>
      <c r="M505" s="98">
        <f t="shared" si="45"/>
        <v>-46.428571428571431</v>
      </c>
      <c r="N505" s="98">
        <f t="shared" si="46"/>
        <v>-30.76923076923077</v>
      </c>
      <c r="O505" s="740">
        <v>2700</v>
      </c>
      <c r="P505" s="98">
        <f t="shared" si="44"/>
        <v>50</v>
      </c>
      <c r="Q505" s="98"/>
      <c r="R505" s="701"/>
    </row>
    <row r="506" spans="1:18" s="191" customFormat="1" x14ac:dyDescent="0.3">
      <c r="A506" s="901"/>
      <c r="B506" s="900"/>
      <c r="C506" s="701" t="s">
        <v>1353</v>
      </c>
      <c r="D506" s="701" t="s">
        <v>1354</v>
      </c>
      <c r="E506" s="98"/>
      <c r="F506" s="114"/>
      <c r="G506" s="194"/>
      <c r="H506" s="195"/>
      <c r="I506" s="98"/>
      <c r="J506" s="194"/>
      <c r="K506" s="194"/>
      <c r="L506" s="194"/>
      <c r="M506" s="98"/>
      <c r="N506" s="98"/>
      <c r="O506" s="740"/>
      <c r="P506" s="98"/>
      <c r="Q506" s="98"/>
      <c r="R506" s="701"/>
    </row>
    <row r="507" spans="1:18" s="191" customFormat="1" x14ac:dyDescent="0.3">
      <c r="A507" s="901"/>
      <c r="B507" s="900"/>
      <c r="C507" s="701"/>
      <c r="D507" s="701" t="s">
        <v>39</v>
      </c>
      <c r="E507" s="98">
        <v>1600</v>
      </c>
      <c r="F507" s="114">
        <v>2500</v>
      </c>
      <c r="G507" s="194">
        <v>5000</v>
      </c>
      <c r="H507" s="195">
        <v>3.2</v>
      </c>
      <c r="I507" s="98">
        <v>5120</v>
      </c>
      <c r="J507" s="194">
        <v>3000</v>
      </c>
      <c r="K507" s="194"/>
      <c r="L507" s="194">
        <v>2100</v>
      </c>
      <c r="M507" s="98">
        <f t="shared" si="45"/>
        <v>-58.984375</v>
      </c>
      <c r="N507" s="98">
        <f t="shared" si="46"/>
        <v>-30</v>
      </c>
      <c r="O507" s="740">
        <v>2100</v>
      </c>
      <c r="P507" s="98">
        <f t="shared" si="44"/>
        <v>31.25</v>
      </c>
      <c r="Q507" s="98"/>
      <c r="R507" s="701"/>
    </row>
    <row r="508" spans="1:18" s="191" customFormat="1" x14ac:dyDescent="0.3">
      <c r="A508" s="901"/>
      <c r="B508" s="900"/>
      <c r="C508" s="701"/>
      <c r="D508" s="701" t="s">
        <v>40</v>
      </c>
      <c r="E508" s="98"/>
      <c r="F508" s="114">
        <v>2500</v>
      </c>
      <c r="G508" s="194">
        <v>5000</v>
      </c>
      <c r="H508" s="195">
        <v>3.2</v>
      </c>
      <c r="I508" s="98">
        <v>5120</v>
      </c>
      <c r="J508" s="194">
        <v>3000</v>
      </c>
      <c r="K508" s="194"/>
      <c r="L508" s="194">
        <v>1700</v>
      </c>
      <c r="M508" s="98">
        <f t="shared" si="45"/>
        <v>-66.796875</v>
      </c>
      <c r="N508" s="98">
        <f t="shared" si="46"/>
        <v>-43.333333333333336</v>
      </c>
      <c r="O508" s="740">
        <v>1600</v>
      </c>
      <c r="P508" s="98"/>
      <c r="Q508" s="98"/>
      <c r="R508" s="701"/>
    </row>
    <row r="509" spans="1:18" s="191" customFormat="1" x14ac:dyDescent="0.3">
      <c r="A509" s="901">
        <v>10</v>
      </c>
      <c r="B509" s="900" t="s">
        <v>1355</v>
      </c>
      <c r="C509" s="701" t="s">
        <v>1356</v>
      </c>
      <c r="D509" s="701" t="s">
        <v>1357</v>
      </c>
      <c r="E509" s="98">
        <v>590</v>
      </c>
      <c r="F509" s="114">
        <v>2000</v>
      </c>
      <c r="G509" s="194">
        <v>4000</v>
      </c>
      <c r="H509" s="195">
        <v>2.1</v>
      </c>
      <c r="I509" s="98">
        <v>1239</v>
      </c>
      <c r="J509" s="194">
        <v>2400</v>
      </c>
      <c r="K509" s="194"/>
      <c r="L509" s="194">
        <v>1700</v>
      </c>
      <c r="M509" s="98">
        <f t="shared" si="45"/>
        <v>37.207425343018564</v>
      </c>
      <c r="N509" s="98">
        <f t="shared" si="46"/>
        <v>-29.166666666666668</v>
      </c>
      <c r="O509" s="740">
        <v>1700</v>
      </c>
      <c r="P509" s="98">
        <f t="shared" si="44"/>
        <v>188.13559322033899</v>
      </c>
      <c r="Q509" s="98"/>
      <c r="R509" s="701"/>
    </row>
    <row r="510" spans="1:18" s="191" customFormat="1" ht="37.5" x14ac:dyDescent="0.3">
      <c r="A510" s="901"/>
      <c r="B510" s="900"/>
      <c r="C510" s="701" t="s">
        <v>1358</v>
      </c>
      <c r="D510" s="701" t="s">
        <v>1359</v>
      </c>
      <c r="E510" s="98">
        <v>580</v>
      </c>
      <c r="F510" s="114">
        <v>1500</v>
      </c>
      <c r="G510" s="194">
        <v>3000</v>
      </c>
      <c r="H510" s="195">
        <v>2.1</v>
      </c>
      <c r="I510" s="98">
        <f>E510*H510</f>
        <v>1218</v>
      </c>
      <c r="J510" s="194">
        <v>1800</v>
      </c>
      <c r="K510" s="194"/>
      <c r="L510" s="194">
        <v>1300</v>
      </c>
      <c r="M510" s="98">
        <f t="shared" si="45"/>
        <v>6.7323481116584567</v>
      </c>
      <c r="N510" s="98">
        <f t="shared" si="46"/>
        <v>-27.777777777777779</v>
      </c>
      <c r="O510" s="740">
        <v>1300</v>
      </c>
      <c r="P510" s="98">
        <f t="shared" si="44"/>
        <v>124.13793103448276</v>
      </c>
      <c r="Q510" s="98"/>
      <c r="R510" s="701"/>
    </row>
    <row r="511" spans="1:18" s="191" customFormat="1" x14ac:dyDescent="0.3">
      <c r="A511" s="901"/>
      <c r="B511" s="900"/>
      <c r="C511" s="701" t="s">
        <v>1360</v>
      </c>
      <c r="D511" s="701" t="s">
        <v>1361</v>
      </c>
      <c r="E511" s="98">
        <v>580</v>
      </c>
      <c r="F511" s="114">
        <v>1250</v>
      </c>
      <c r="G511" s="194">
        <v>2500</v>
      </c>
      <c r="H511" s="195">
        <v>2.1</v>
      </c>
      <c r="I511" s="98">
        <v>1218</v>
      </c>
      <c r="J511" s="194">
        <v>1500</v>
      </c>
      <c r="K511" s="194"/>
      <c r="L511" s="194">
        <v>1100</v>
      </c>
      <c r="M511" s="98">
        <f t="shared" si="45"/>
        <v>-9.6880131362889994</v>
      </c>
      <c r="N511" s="98">
        <f t="shared" si="46"/>
        <v>-26.666666666666668</v>
      </c>
      <c r="O511" s="740">
        <v>1100</v>
      </c>
      <c r="P511" s="98">
        <f t="shared" si="44"/>
        <v>89.65517241379311</v>
      </c>
      <c r="Q511" s="98"/>
      <c r="R511" s="701"/>
    </row>
    <row r="512" spans="1:18" s="191" customFormat="1" x14ac:dyDescent="0.3">
      <c r="A512" s="707">
        <v>11</v>
      </c>
      <c r="B512" s="900" t="s">
        <v>1362</v>
      </c>
      <c r="C512" s="900"/>
      <c r="D512" s="900"/>
      <c r="E512" s="98">
        <v>690</v>
      </c>
      <c r="F512" s="114">
        <v>2000</v>
      </c>
      <c r="G512" s="194">
        <v>4000</v>
      </c>
      <c r="H512" s="195">
        <v>1.7</v>
      </c>
      <c r="I512" s="98">
        <v>1173</v>
      </c>
      <c r="J512" s="194">
        <v>2400</v>
      </c>
      <c r="K512" s="194"/>
      <c r="L512" s="194">
        <v>1700</v>
      </c>
      <c r="M512" s="98">
        <f t="shared" si="45"/>
        <v>44.927536231884055</v>
      </c>
      <c r="N512" s="98">
        <f t="shared" si="46"/>
        <v>-29.166666666666668</v>
      </c>
      <c r="O512" s="740">
        <v>1700</v>
      </c>
      <c r="P512" s="98">
        <f t="shared" si="44"/>
        <v>146.37681159420291</v>
      </c>
      <c r="Q512" s="98"/>
      <c r="R512" s="701"/>
    </row>
    <row r="513" spans="1:18" s="191" customFormat="1" x14ac:dyDescent="0.3">
      <c r="A513" s="707">
        <v>12</v>
      </c>
      <c r="B513" s="900" t="s">
        <v>1363</v>
      </c>
      <c r="C513" s="900"/>
      <c r="D513" s="900"/>
      <c r="E513" s="98">
        <v>580</v>
      </c>
      <c r="F513" s="114">
        <v>1250</v>
      </c>
      <c r="G513" s="194">
        <v>2500</v>
      </c>
      <c r="H513" s="195">
        <v>1.8</v>
      </c>
      <c r="I513" s="98">
        <v>1044</v>
      </c>
      <c r="J513" s="194">
        <v>1500</v>
      </c>
      <c r="K513" s="194"/>
      <c r="L513" s="194">
        <v>1100</v>
      </c>
      <c r="M513" s="98">
        <f t="shared" si="45"/>
        <v>5.3639846743295019</v>
      </c>
      <c r="N513" s="98">
        <f t="shared" si="46"/>
        <v>-26.666666666666668</v>
      </c>
      <c r="O513" s="740">
        <v>1100</v>
      </c>
      <c r="P513" s="98">
        <f t="shared" si="44"/>
        <v>89.65517241379311</v>
      </c>
      <c r="Q513" s="98"/>
      <c r="R513" s="701"/>
    </row>
    <row r="514" spans="1:18" s="191" customFormat="1" ht="18.75" customHeight="1" x14ac:dyDescent="0.3">
      <c r="A514" s="883">
        <v>13</v>
      </c>
      <c r="B514" s="880" t="s">
        <v>3207</v>
      </c>
      <c r="C514" s="701" t="s">
        <v>27</v>
      </c>
      <c r="D514" s="701" t="s">
        <v>1365</v>
      </c>
      <c r="E514" s="98">
        <v>1400</v>
      </c>
      <c r="F514" s="114">
        <v>2000</v>
      </c>
      <c r="G514" s="194">
        <v>3000</v>
      </c>
      <c r="H514" s="195">
        <v>1.9</v>
      </c>
      <c r="I514" s="98">
        <v>2660</v>
      </c>
      <c r="J514" s="194">
        <v>2000</v>
      </c>
      <c r="K514" s="194"/>
      <c r="L514" s="552">
        <v>2700</v>
      </c>
      <c r="M514" s="98">
        <f t="shared" si="45"/>
        <v>1.5037593984962405</v>
      </c>
      <c r="N514" s="98">
        <f t="shared" si="46"/>
        <v>35</v>
      </c>
      <c r="O514" s="740">
        <v>2700</v>
      </c>
      <c r="P514" s="98">
        <f t="shared" si="44"/>
        <v>92.857142857142861</v>
      </c>
      <c r="Q514" s="98"/>
      <c r="R514" s="701"/>
    </row>
    <row r="515" spans="1:18" s="191" customFormat="1" ht="37.5" x14ac:dyDescent="0.3">
      <c r="A515" s="884"/>
      <c r="B515" s="881"/>
      <c r="C515" s="701" t="s">
        <v>1366</v>
      </c>
      <c r="D515" s="701" t="s">
        <v>1367</v>
      </c>
      <c r="E515" s="98"/>
      <c r="F515" s="114"/>
      <c r="G515" s="194"/>
      <c r="H515" s="195"/>
      <c r="I515" s="98"/>
      <c r="J515" s="194"/>
      <c r="K515" s="194"/>
      <c r="L515" s="194"/>
      <c r="M515" s="98"/>
      <c r="N515" s="98"/>
      <c r="O515" s="740"/>
      <c r="P515" s="98"/>
      <c r="Q515" s="98"/>
      <c r="R515" s="701"/>
    </row>
    <row r="516" spans="1:18" s="191" customFormat="1" x14ac:dyDescent="0.3">
      <c r="A516" s="884"/>
      <c r="B516" s="881"/>
      <c r="C516" s="701"/>
      <c r="D516" s="701" t="s">
        <v>39</v>
      </c>
      <c r="E516" s="98">
        <v>970</v>
      </c>
      <c r="F516" s="114">
        <v>1500</v>
      </c>
      <c r="G516" s="194">
        <v>2500</v>
      </c>
      <c r="H516" s="195">
        <v>1.9</v>
      </c>
      <c r="I516" s="98">
        <v>1843</v>
      </c>
      <c r="J516" s="194">
        <v>1500</v>
      </c>
      <c r="K516" s="194"/>
      <c r="L516" s="552">
        <v>2500</v>
      </c>
      <c r="M516" s="98">
        <f t="shared" si="45"/>
        <v>35.648399348887679</v>
      </c>
      <c r="N516" s="98">
        <f t="shared" si="46"/>
        <v>66.666666666666657</v>
      </c>
      <c r="O516" s="740">
        <v>2500</v>
      </c>
      <c r="P516" s="98">
        <f t="shared" si="44"/>
        <v>157.73195876288659</v>
      </c>
      <c r="Q516" s="98"/>
      <c r="R516" s="701"/>
    </row>
    <row r="517" spans="1:18" s="191" customFormat="1" ht="18.75" customHeight="1" x14ac:dyDescent="0.3">
      <c r="A517" s="884"/>
      <c r="B517" s="881"/>
      <c r="C517" s="701"/>
      <c r="D517" s="701" t="s">
        <v>40</v>
      </c>
      <c r="E517" s="98"/>
      <c r="F517" s="114">
        <v>1500</v>
      </c>
      <c r="G517" s="194">
        <v>2500</v>
      </c>
      <c r="H517" s="195">
        <v>1.9</v>
      </c>
      <c r="I517" s="98">
        <v>1843</v>
      </c>
      <c r="J517" s="194">
        <v>1500</v>
      </c>
      <c r="K517" s="194"/>
      <c r="L517" s="552">
        <v>2100</v>
      </c>
      <c r="M517" s="98">
        <f t="shared" si="45"/>
        <v>13.944655453065655</v>
      </c>
      <c r="N517" s="98">
        <f t="shared" si="46"/>
        <v>40</v>
      </c>
      <c r="O517" s="740">
        <v>2000</v>
      </c>
      <c r="P517" s="98"/>
      <c r="Q517" s="98"/>
      <c r="R517" s="701"/>
    </row>
    <row r="518" spans="1:18" s="191" customFormat="1" ht="37.5" customHeight="1" x14ac:dyDescent="0.3">
      <c r="A518" s="884"/>
      <c r="B518" s="881"/>
      <c r="C518" s="700" t="s">
        <v>1368</v>
      </c>
      <c r="D518" s="700" t="s">
        <v>1320</v>
      </c>
      <c r="E518" s="140"/>
      <c r="F518" s="726"/>
      <c r="G518" s="727"/>
      <c r="H518" s="728"/>
      <c r="I518" s="140"/>
      <c r="J518" s="727"/>
      <c r="K518" s="727"/>
      <c r="L518" s="727"/>
      <c r="M518" s="140"/>
      <c r="N518" s="140"/>
      <c r="O518" s="741"/>
      <c r="P518" s="140"/>
      <c r="Q518" s="140"/>
      <c r="R518" s="700"/>
    </row>
    <row r="519" spans="1:18" s="191" customFormat="1" x14ac:dyDescent="0.3">
      <c r="A519" s="884"/>
      <c r="B519" s="881"/>
      <c r="C519" s="701"/>
      <c r="D519" s="701" t="s">
        <v>39</v>
      </c>
      <c r="E519" s="98">
        <v>710</v>
      </c>
      <c r="F519" s="114">
        <v>1200</v>
      </c>
      <c r="G519" s="194">
        <v>2000</v>
      </c>
      <c r="H519" s="195">
        <v>1.9</v>
      </c>
      <c r="I519" s="98">
        <v>1349</v>
      </c>
      <c r="J519" s="194">
        <v>1200</v>
      </c>
      <c r="K519" s="194"/>
      <c r="L519" s="552">
        <v>1700</v>
      </c>
      <c r="M519" s="98">
        <f t="shared" si="45"/>
        <v>26.019273535952557</v>
      </c>
      <c r="N519" s="98">
        <f t="shared" si="46"/>
        <v>41.666666666666671</v>
      </c>
      <c r="O519" s="740">
        <v>1700</v>
      </c>
      <c r="P519" s="98">
        <f t="shared" si="44"/>
        <v>139.43661971830986</v>
      </c>
      <c r="Q519" s="98"/>
      <c r="R519" s="701"/>
    </row>
    <row r="520" spans="1:18" s="191" customFormat="1" x14ac:dyDescent="0.3">
      <c r="A520" s="885"/>
      <c r="B520" s="882"/>
      <c r="C520" s="701"/>
      <c r="D520" s="701" t="s">
        <v>40</v>
      </c>
      <c r="E520" s="98"/>
      <c r="F520" s="114">
        <v>1200</v>
      </c>
      <c r="G520" s="194">
        <v>2000</v>
      </c>
      <c r="H520" s="195">
        <v>1.9</v>
      </c>
      <c r="I520" s="98">
        <v>1349</v>
      </c>
      <c r="J520" s="194">
        <v>1200</v>
      </c>
      <c r="K520" s="194"/>
      <c r="L520" s="552">
        <v>1400</v>
      </c>
      <c r="M520" s="98">
        <f t="shared" si="45"/>
        <v>3.7805782060785766</v>
      </c>
      <c r="N520" s="98">
        <f t="shared" si="46"/>
        <v>16.666666666666664</v>
      </c>
      <c r="O520" s="740">
        <v>1200</v>
      </c>
      <c r="P520" s="98"/>
      <c r="Q520" s="98"/>
      <c r="R520" s="701"/>
    </row>
    <row r="521" spans="1:18" s="191" customFormat="1" ht="37.5" x14ac:dyDescent="0.3">
      <c r="A521" s="707">
        <v>14</v>
      </c>
      <c r="B521" s="701" t="s">
        <v>1369</v>
      </c>
      <c r="C521" s="701" t="s">
        <v>1320</v>
      </c>
      <c r="D521" s="701" t="s">
        <v>1370</v>
      </c>
      <c r="E521" s="98">
        <v>580</v>
      </c>
      <c r="F521" s="114">
        <v>1000</v>
      </c>
      <c r="G521" s="194">
        <v>2000</v>
      </c>
      <c r="H521" s="195">
        <v>1.7</v>
      </c>
      <c r="I521" s="98">
        <v>986</v>
      </c>
      <c r="J521" s="194">
        <v>1200</v>
      </c>
      <c r="K521" s="194"/>
      <c r="L521" s="194">
        <v>900</v>
      </c>
      <c r="M521" s="98">
        <f t="shared" si="45"/>
        <v>-8.7221095334685597</v>
      </c>
      <c r="N521" s="98">
        <f t="shared" si="46"/>
        <v>-25</v>
      </c>
      <c r="O521" s="740">
        <v>900</v>
      </c>
      <c r="P521" s="98">
        <f t="shared" si="44"/>
        <v>55.172413793103445</v>
      </c>
      <c r="Q521" s="98"/>
      <c r="R521" s="701"/>
    </row>
    <row r="522" spans="1:18" s="191" customFormat="1" x14ac:dyDescent="0.3">
      <c r="A522" s="901">
        <v>15</v>
      </c>
      <c r="B522" s="900" t="s">
        <v>1371</v>
      </c>
      <c r="C522" s="701" t="s">
        <v>1372</v>
      </c>
      <c r="D522" s="701" t="s">
        <v>1350</v>
      </c>
      <c r="E522" s="98"/>
      <c r="F522" s="114"/>
      <c r="G522" s="194"/>
      <c r="H522" s="195"/>
      <c r="I522" s="98"/>
      <c r="J522" s="194"/>
      <c r="K522" s="194"/>
      <c r="L522" s="194"/>
      <c r="M522" s="98"/>
      <c r="N522" s="98"/>
      <c r="O522" s="740"/>
      <c r="P522" s="98"/>
      <c r="Q522" s="98"/>
      <c r="R522" s="701"/>
    </row>
    <row r="523" spans="1:18" s="191" customFormat="1" x14ac:dyDescent="0.3">
      <c r="A523" s="901"/>
      <c r="B523" s="900"/>
      <c r="C523" s="701"/>
      <c r="D523" s="701" t="s">
        <v>39</v>
      </c>
      <c r="E523" s="98">
        <v>660</v>
      </c>
      <c r="F523" s="114">
        <v>2000</v>
      </c>
      <c r="G523" s="194">
        <v>4000</v>
      </c>
      <c r="H523" s="195">
        <v>2</v>
      </c>
      <c r="I523" s="98">
        <v>1320</v>
      </c>
      <c r="J523" s="194">
        <v>2400</v>
      </c>
      <c r="K523" s="194"/>
      <c r="L523" s="194">
        <v>1700</v>
      </c>
      <c r="M523" s="98">
        <f t="shared" si="45"/>
        <v>28.787878787878789</v>
      </c>
      <c r="N523" s="98">
        <f t="shared" si="46"/>
        <v>-29.166666666666668</v>
      </c>
      <c r="O523" s="740">
        <v>1700</v>
      </c>
      <c r="P523" s="98">
        <f t="shared" si="44"/>
        <v>157.57575757575756</v>
      </c>
      <c r="Q523" s="98"/>
      <c r="R523" s="701"/>
    </row>
    <row r="524" spans="1:18" s="191" customFormat="1" x14ac:dyDescent="0.3">
      <c r="A524" s="901"/>
      <c r="B524" s="900"/>
      <c r="C524" s="701"/>
      <c r="D524" s="701" t="s">
        <v>40</v>
      </c>
      <c r="E524" s="98"/>
      <c r="F524" s="114">
        <v>2000</v>
      </c>
      <c r="G524" s="194">
        <v>4000</v>
      </c>
      <c r="H524" s="195">
        <v>2</v>
      </c>
      <c r="I524" s="98">
        <v>1320</v>
      </c>
      <c r="J524" s="194">
        <v>2400</v>
      </c>
      <c r="K524" s="194"/>
      <c r="L524" s="194">
        <v>1400</v>
      </c>
      <c r="M524" s="98">
        <f t="shared" si="45"/>
        <v>6.0606060606060606</v>
      </c>
      <c r="N524" s="98">
        <f t="shared" si="46"/>
        <v>-41.666666666666671</v>
      </c>
      <c r="O524" s="740">
        <v>1200</v>
      </c>
      <c r="P524" s="98"/>
      <c r="Q524" s="98"/>
      <c r="R524" s="701"/>
    </row>
    <row r="525" spans="1:18" s="191" customFormat="1" x14ac:dyDescent="0.3">
      <c r="A525" s="901">
        <v>16</v>
      </c>
      <c r="B525" s="900" t="s">
        <v>95</v>
      </c>
      <c r="C525" s="701" t="s">
        <v>1373</v>
      </c>
      <c r="D525" s="701" t="s">
        <v>1350</v>
      </c>
      <c r="E525" s="98"/>
      <c r="F525" s="114"/>
      <c r="G525" s="194"/>
      <c r="H525" s="195"/>
      <c r="I525" s="98"/>
      <c r="J525" s="194"/>
      <c r="K525" s="194"/>
      <c r="L525" s="194"/>
      <c r="M525" s="98"/>
      <c r="N525" s="98"/>
      <c r="O525" s="740"/>
      <c r="P525" s="98"/>
      <c r="Q525" s="98"/>
      <c r="R525" s="701"/>
    </row>
    <row r="526" spans="1:18" s="191" customFormat="1" x14ac:dyDescent="0.3">
      <c r="A526" s="901"/>
      <c r="B526" s="900"/>
      <c r="C526" s="701"/>
      <c r="D526" s="701" t="s">
        <v>39</v>
      </c>
      <c r="E526" s="98">
        <v>620</v>
      </c>
      <c r="F526" s="114">
        <v>1500</v>
      </c>
      <c r="G526" s="194">
        <v>3000</v>
      </c>
      <c r="H526" s="195">
        <v>1.8</v>
      </c>
      <c r="I526" s="98">
        <v>1116</v>
      </c>
      <c r="J526" s="194">
        <v>1800</v>
      </c>
      <c r="K526" s="194"/>
      <c r="L526" s="194">
        <v>1700</v>
      </c>
      <c r="M526" s="98">
        <f t="shared" si="45"/>
        <v>52.32974910394266</v>
      </c>
      <c r="N526" s="98">
        <f t="shared" si="46"/>
        <v>-5.5555555555555554</v>
      </c>
      <c r="O526" s="740">
        <v>1700</v>
      </c>
      <c r="P526" s="98">
        <f t="shared" ref="P526:P587" si="47">(O526-E526)/E526*100</f>
        <v>174.19354838709677</v>
      </c>
      <c r="Q526" s="98"/>
      <c r="R526" s="701"/>
    </row>
    <row r="527" spans="1:18" s="191" customFormat="1" x14ac:dyDescent="0.3">
      <c r="A527" s="901"/>
      <c r="B527" s="900"/>
      <c r="C527" s="701"/>
      <c r="D527" s="701" t="s">
        <v>40</v>
      </c>
      <c r="E527" s="98"/>
      <c r="F527" s="114">
        <v>1500</v>
      </c>
      <c r="G527" s="194">
        <v>3000</v>
      </c>
      <c r="H527" s="195">
        <v>1.8</v>
      </c>
      <c r="I527" s="98">
        <v>1116</v>
      </c>
      <c r="J527" s="194">
        <v>1800</v>
      </c>
      <c r="K527" s="194"/>
      <c r="L527" s="194">
        <v>1400</v>
      </c>
      <c r="M527" s="98">
        <f t="shared" si="45"/>
        <v>25.448028673835125</v>
      </c>
      <c r="N527" s="98">
        <f t="shared" si="46"/>
        <v>-22.222222222222221</v>
      </c>
      <c r="O527" s="740">
        <v>1200</v>
      </c>
      <c r="P527" s="98"/>
      <c r="Q527" s="98"/>
      <c r="R527" s="701"/>
    </row>
    <row r="528" spans="1:18" s="191" customFormat="1" ht="37.5" x14ac:dyDescent="0.3">
      <c r="A528" s="707">
        <v>17</v>
      </c>
      <c r="B528" s="701" t="s">
        <v>1374</v>
      </c>
      <c r="C528" s="701" t="s">
        <v>8</v>
      </c>
      <c r="D528" s="701" t="s">
        <v>1375</v>
      </c>
      <c r="E528" s="98">
        <v>710</v>
      </c>
      <c r="F528" s="114">
        <v>1500</v>
      </c>
      <c r="G528" s="194">
        <v>3000</v>
      </c>
      <c r="H528" s="195">
        <v>1.7</v>
      </c>
      <c r="I528" s="98">
        <v>1207</v>
      </c>
      <c r="J528" s="194">
        <v>1800</v>
      </c>
      <c r="K528" s="194"/>
      <c r="L528" s="194">
        <v>2100</v>
      </c>
      <c r="M528" s="98">
        <f t="shared" si="45"/>
        <v>73.985086992543486</v>
      </c>
      <c r="N528" s="98">
        <f t="shared" si="46"/>
        <v>16.666666666666664</v>
      </c>
      <c r="O528" s="740">
        <v>2100</v>
      </c>
      <c r="P528" s="98">
        <f t="shared" si="47"/>
        <v>195.77464788732394</v>
      </c>
      <c r="Q528" s="98"/>
      <c r="R528" s="701"/>
    </row>
    <row r="529" spans="1:18" s="191" customFormat="1" x14ac:dyDescent="0.3">
      <c r="A529" s="707">
        <v>18</v>
      </c>
      <c r="B529" s="701" t="s">
        <v>1372</v>
      </c>
      <c r="C529" s="701" t="s">
        <v>8</v>
      </c>
      <c r="D529" s="701" t="s">
        <v>1375</v>
      </c>
      <c r="E529" s="98">
        <v>870</v>
      </c>
      <c r="F529" s="114">
        <v>2500</v>
      </c>
      <c r="G529" s="194">
        <v>5000</v>
      </c>
      <c r="H529" s="195">
        <v>3.9</v>
      </c>
      <c r="I529" s="98">
        <v>3393</v>
      </c>
      <c r="J529" s="194">
        <v>3000</v>
      </c>
      <c r="K529" s="194"/>
      <c r="L529" s="194">
        <v>2100</v>
      </c>
      <c r="M529" s="98">
        <f t="shared" si="45"/>
        <v>-38.107869142351902</v>
      </c>
      <c r="N529" s="98">
        <f t="shared" si="46"/>
        <v>-30</v>
      </c>
      <c r="O529" s="740">
        <v>2100</v>
      </c>
      <c r="P529" s="98">
        <f t="shared" si="47"/>
        <v>141.37931034482759</v>
      </c>
      <c r="Q529" s="98"/>
      <c r="R529" s="701"/>
    </row>
    <row r="530" spans="1:18" s="191" customFormat="1" x14ac:dyDescent="0.3">
      <c r="A530" s="707">
        <v>19</v>
      </c>
      <c r="B530" s="701" t="s">
        <v>137</v>
      </c>
      <c r="C530" s="701" t="s">
        <v>8</v>
      </c>
      <c r="D530" s="701" t="s">
        <v>1375</v>
      </c>
      <c r="E530" s="98">
        <v>890</v>
      </c>
      <c r="F530" s="114">
        <v>2500</v>
      </c>
      <c r="G530" s="194">
        <v>5000</v>
      </c>
      <c r="H530" s="195">
        <v>3</v>
      </c>
      <c r="I530" s="98">
        <v>2670</v>
      </c>
      <c r="J530" s="194">
        <v>3000</v>
      </c>
      <c r="K530" s="194"/>
      <c r="L530" s="194">
        <v>2100</v>
      </c>
      <c r="M530" s="98">
        <f t="shared" si="45"/>
        <v>-21.348314606741571</v>
      </c>
      <c r="N530" s="98">
        <f t="shared" si="46"/>
        <v>-30</v>
      </c>
      <c r="O530" s="740">
        <v>2100</v>
      </c>
      <c r="P530" s="98">
        <f t="shared" si="47"/>
        <v>135.95505617977528</v>
      </c>
      <c r="Q530" s="98"/>
      <c r="R530" s="701"/>
    </row>
    <row r="531" spans="1:18" s="191" customFormat="1" x14ac:dyDescent="0.3">
      <c r="A531" s="901">
        <v>20</v>
      </c>
      <c r="B531" s="900" t="s">
        <v>17</v>
      </c>
      <c r="C531" s="701" t="s">
        <v>8</v>
      </c>
      <c r="D531" s="701" t="s">
        <v>1375</v>
      </c>
      <c r="E531" s="98">
        <v>1300</v>
      </c>
      <c r="F531" s="114">
        <v>4000</v>
      </c>
      <c r="G531" s="194">
        <v>8000</v>
      </c>
      <c r="H531" s="195">
        <v>2.5</v>
      </c>
      <c r="I531" s="98">
        <v>3250</v>
      </c>
      <c r="J531" s="194">
        <v>4800</v>
      </c>
      <c r="K531" s="194"/>
      <c r="L531" s="194">
        <v>3300</v>
      </c>
      <c r="M531" s="98">
        <f t="shared" si="45"/>
        <v>1.5384615384615385</v>
      </c>
      <c r="N531" s="98">
        <f t="shared" si="46"/>
        <v>-31.25</v>
      </c>
      <c r="O531" s="740">
        <v>3300</v>
      </c>
      <c r="P531" s="98">
        <f t="shared" si="47"/>
        <v>153.84615384615387</v>
      </c>
      <c r="Q531" s="98"/>
      <c r="R531" s="701"/>
    </row>
    <row r="532" spans="1:18" s="191" customFormat="1" x14ac:dyDescent="0.3">
      <c r="A532" s="901"/>
      <c r="B532" s="900"/>
      <c r="C532" s="701" t="s">
        <v>1375</v>
      </c>
      <c r="D532" s="701" t="s">
        <v>25</v>
      </c>
      <c r="E532" s="98"/>
      <c r="F532" s="114"/>
      <c r="G532" s="194"/>
      <c r="H532" s="195"/>
      <c r="I532" s="98"/>
      <c r="J532" s="194"/>
      <c r="K532" s="194"/>
      <c r="L532" s="194"/>
      <c r="M532" s="98"/>
      <c r="N532" s="98"/>
      <c r="O532" s="740"/>
      <c r="P532" s="98"/>
      <c r="Q532" s="98"/>
      <c r="R532" s="701"/>
    </row>
    <row r="533" spans="1:18" s="191" customFormat="1" x14ac:dyDescent="0.3">
      <c r="A533" s="901"/>
      <c r="B533" s="900"/>
      <c r="C533" s="701"/>
      <c r="D533" s="701" t="s">
        <v>39</v>
      </c>
      <c r="E533" s="98">
        <v>1000</v>
      </c>
      <c r="F533" s="114">
        <v>3250</v>
      </c>
      <c r="G533" s="194">
        <v>6500</v>
      </c>
      <c r="H533" s="195">
        <v>2.4</v>
      </c>
      <c r="I533" s="98">
        <v>2400</v>
      </c>
      <c r="J533" s="194">
        <v>3900</v>
      </c>
      <c r="K533" s="194"/>
      <c r="L533" s="194">
        <v>2700</v>
      </c>
      <c r="M533" s="98">
        <f t="shared" si="45"/>
        <v>12.5</v>
      </c>
      <c r="N533" s="98">
        <f t="shared" si="46"/>
        <v>-30.76923076923077</v>
      </c>
      <c r="O533" s="740">
        <v>2700</v>
      </c>
      <c r="P533" s="98">
        <f t="shared" si="47"/>
        <v>170</v>
      </c>
      <c r="Q533" s="98"/>
      <c r="R533" s="701"/>
    </row>
    <row r="534" spans="1:18" s="191" customFormat="1" x14ac:dyDescent="0.3">
      <c r="A534" s="901"/>
      <c r="B534" s="900"/>
      <c r="C534" s="701"/>
      <c r="D534" s="701" t="s">
        <v>40</v>
      </c>
      <c r="E534" s="98"/>
      <c r="F534" s="114">
        <v>3250</v>
      </c>
      <c r="G534" s="194">
        <v>6500</v>
      </c>
      <c r="H534" s="195">
        <v>2.4</v>
      </c>
      <c r="I534" s="98">
        <v>2400</v>
      </c>
      <c r="J534" s="194">
        <v>3900</v>
      </c>
      <c r="K534" s="194"/>
      <c r="L534" s="194">
        <v>2200</v>
      </c>
      <c r="M534" s="98">
        <f t="shared" si="45"/>
        <v>-8.3333333333333321</v>
      </c>
      <c r="N534" s="98">
        <f t="shared" si="46"/>
        <v>-43.589743589743591</v>
      </c>
      <c r="O534" s="740">
        <v>2200</v>
      </c>
      <c r="P534" s="98"/>
      <c r="Q534" s="98"/>
      <c r="R534" s="701"/>
    </row>
    <row r="535" spans="1:18" s="191" customFormat="1" ht="18.75" customHeight="1" x14ac:dyDescent="0.3">
      <c r="A535" s="901">
        <v>21</v>
      </c>
      <c r="B535" s="900" t="s">
        <v>1376</v>
      </c>
      <c r="C535" s="701" t="s">
        <v>1377</v>
      </c>
      <c r="D535" s="701" t="s">
        <v>1378</v>
      </c>
      <c r="E535" s="98">
        <v>1600</v>
      </c>
      <c r="F535" s="114">
        <v>2500</v>
      </c>
      <c r="G535" s="194">
        <v>3000</v>
      </c>
      <c r="H535" s="195">
        <v>1.6</v>
      </c>
      <c r="I535" s="98">
        <v>2560</v>
      </c>
      <c r="J535" s="114">
        <v>2500</v>
      </c>
      <c r="K535" s="114"/>
      <c r="L535" s="114">
        <v>2500</v>
      </c>
      <c r="M535" s="98">
        <f t="shared" si="45"/>
        <v>-2.34375</v>
      </c>
      <c r="N535" s="98">
        <f t="shared" si="46"/>
        <v>0</v>
      </c>
      <c r="O535" s="742">
        <v>2500</v>
      </c>
      <c r="P535" s="98">
        <f t="shared" si="47"/>
        <v>56.25</v>
      </c>
      <c r="Q535" s="98"/>
      <c r="R535" s="701"/>
    </row>
    <row r="536" spans="1:18" s="191" customFormat="1" x14ac:dyDescent="0.3">
      <c r="A536" s="901"/>
      <c r="B536" s="900"/>
      <c r="C536" s="701" t="s">
        <v>1378</v>
      </c>
      <c r="D536" s="701" t="s">
        <v>1379</v>
      </c>
      <c r="E536" s="98">
        <v>1200</v>
      </c>
      <c r="F536" s="114">
        <v>2000</v>
      </c>
      <c r="G536" s="194">
        <v>2500</v>
      </c>
      <c r="H536" s="195">
        <v>1.3</v>
      </c>
      <c r="I536" s="98">
        <v>1560</v>
      </c>
      <c r="J536" s="114">
        <v>2000</v>
      </c>
      <c r="K536" s="114"/>
      <c r="L536" s="114">
        <v>2100</v>
      </c>
      <c r="M536" s="98">
        <f t="shared" si="45"/>
        <v>34.615384615384613</v>
      </c>
      <c r="N536" s="98">
        <f t="shared" si="46"/>
        <v>5</v>
      </c>
      <c r="O536" s="742">
        <v>2100</v>
      </c>
      <c r="P536" s="98">
        <f t="shared" si="47"/>
        <v>75</v>
      </c>
      <c r="Q536" s="98"/>
      <c r="R536" s="701"/>
    </row>
    <row r="537" spans="1:18" s="191" customFormat="1" x14ac:dyDescent="0.3">
      <c r="A537" s="901">
        <v>22</v>
      </c>
      <c r="B537" s="900" t="s">
        <v>152</v>
      </c>
      <c r="C537" s="701" t="s">
        <v>1377</v>
      </c>
      <c r="D537" s="701" t="s">
        <v>1378</v>
      </c>
      <c r="E537" s="98"/>
      <c r="F537" s="114">
        <v>2500</v>
      </c>
      <c r="G537" s="194">
        <v>6000</v>
      </c>
      <c r="H537" s="195"/>
      <c r="I537" s="98"/>
      <c r="J537" s="194">
        <v>3600</v>
      </c>
      <c r="K537" s="194"/>
      <c r="L537" s="194">
        <v>2500</v>
      </c>
      <c r="M537" s="98"/>
      <c r="N537" s="98">
        <f t="shared" si="46"/>
        <v>-30.555555555555557</v>
      </c>
      <c r="O537" s="740">
        <v>2500</v>
      </c>
      <c r="P537" s="98"/>
      <c r="Q537" s="98"/>
      <c r="R537" s="701" t="s">
        <v>271</v>
      </c>
    </row>
    <row r="538" spans="1:18" s="191" customFormat="1" x14ac:dyDescent="0.3">
      <c r="A538" s="901"/>
      <c r="B538" s="900"/>
      <c r="C538" s="701" t="s">
        <v>1378</v>
      </c>
      <c r="D538" s="701" t="s">
        <v>1379</v>
      </c>
      <c r="E538" s="98"/>
      <c r="F538" s="114">
        <v>2000</v>
      </c>
      <c r="G538" s="194">
        <v>5000</v>
      </c>
      <c r="H538" s="195"/>
      <c r="I538" s="98"/>
      <c r="J538" s="194"/>
      <c r="K538" s="194"/>
      <c r="L538" s="194"/>
      <c r="M538" s="98"/>
      <c r="N538" s="98"/>
      <c r="O538" s="740"/>
      <c r="P538" s="98"/>
      <c r="Q538" s="98"/>
      <c r="R538" s="701" t="s">
        <v>271</v>
      </c>
    </row>
    <row r="539" spans="1:18" s="191" customFormat="1" x14ac:dyDescent="0.3">
      <c r="A539" s="901"/>
      <c r="B539" s="900"/>
      <c r="C539" s="701"/>
      <c r="D539" s="701" t="s">
        <v>39</v>
      </c>
      <c r="E539" s="98"/>
      <c r="F539" s="114"/>
      <c r="G539" s="194"/>
      <c r="H539" s="195"/>
      <c r="I539" s="98"/>
      <c r="J539" s="194">
        <v>3000</v>
      </c>
      <c r="K539" s="194"/>
      <c r="L539" s="194">
        <v>2100</v>
      </c>
      <c r="M539" s="98"/>
      <c r="N539" s="98">
        <f t="shared" si="46"/>
        <v>-30</v>
      </c>
      <c r="O539" s="740">
        <v>2100</v>
      </c>
      <c r="P539" s="98"/>
      <c r="Q539" s="98"/>
      <c r="R539" s="701"/>
    </row>
    <row r="540" spans="1:18" s="191" customFormat="1" x14ac:dyDescent="0.3">
      <c r="A540" s="901"/>
      <c r="B540" s="900"/>
      <c r="C540" s="701"/>
      <c r="D540" s="701" t="s">
        <v>40</v>
      </c>
      <c r="E540" s="98"/>
      <c r="F540" s="114"/>
      <c r="G540" s="194"/>
      <c r="H540" s="195"/>
      <c r="I540" s="98"/>
      <c r="J540" s="194">
        <v>3000</v>
      </c>
      <c r="K540" s="194"/>
      <c r="L540" s="194">
        <v>1700</v>
      </c>
      <c r="M540" s="98"/>
      <c r="N540" s="98">
        <f t="shared" si="46"/>
        <v>-43.333333333333336</v>
      </c>
      <c r="O540" s="740">
        <v>1600</v>
      </c>
      <c r="P540" s="98"/>
      <c r="Q540" s="98"/>
      <c r="R540" s="701"/>
    </row>
    <row r="541" spans="1:18" s="191" customFormat="1" ht="37.5" x14ac:dyDescent="0.3">
      <c r="A541" s="707">
        <v>23</v>
      </c>
      <c r="B541" s="701" t="s">
        <v>214</v>
      </c>
      <c r="C541" s="701" t="s">
        <v>1380</v>
      </c>
      <c r="D541" s="701" t="s">
        <v>1381</v>
      </c>
      <c r="E541" s="98"/>
      <c r="F541" s="114">
        <v>1750</v>
      </c>
      <c r="G541" s="194">
        <v>3500</v>
      </c>
      <c r="H541" s="195"/>
      <c r="I541" s="98"/>
      <c r="J541" s="194">
        <v>2100</v>
      </c>
      <c r="K541" s="194"/>
      <c r="L541" s="194">
        <v>1500</v>
      </c>
      <c r="M541" s="98"/>
      <c r="N541" s="98">
        <f t="shared" si="46"/>
        <v>-28.571428571428569</v>
      </c>
      <c r="O541" s="740">
        <v>1500</v>
      </c>
      <c r="P541" s="98"/>
      <c r="Q541" s="98"/>
      <c r="R541" s="701"/>
    </row>
    <row r="542" spans="1:18" s="191" customFormat="1" x14ac:dyDescent="0.3">
      <c r="A542" s="901">
        <v>24</v>
      </c>
      <c r="B542" s="900" t="s">
        <v>1382</v>
      </c>
      <c r="C542" s="701" t="s">
        <v>1377</v>
      </c>
      <c r="D542" s="701" t="s">
        <v>1383</v>
      </c>
      <c r="E542" s="98"/>
      <c r="F542" s="114">
        <v>1750</v>
      </c>
      <c r="G542" s="194">
        <v>3500</v>
      </c>
      <c r="H542" s="195"/>
      <c r="I542" s="98"/>
      <c r="J542" s="194">
        <v>2100</v>
      </c>
      <c r="K542" s="194"/>
      <c r="L542" s="194">
        <v>1600</v>
      </c>
      <c r="M542" s="98"/>
      <c r="N542" s="98">
        <f t="shared" si="46"/>
        <v>-23.809523809523807</v>
      </c>
      <c r="O542" s="740">
        <v>1600</v>
      </c>
      <c r="P542" s="98"/>
      <c r="Q542" s="98"/>
      <c r="R542" s="701"/>
    </row>
    <row r="543" spans="1:18" s="191" customFormat="1" x14ac:dyDescent="0.3">
      <c r="A543" s="901"/>
      <c r="B543" s="900"/>
      <c r="C543" s="701" t="s">
        <v>1383</v>
      </c>
      <c r="D543" s="701" t="s">
        <v>154</v>
      </c>
      <c r="E543" s="98"/>
      <c r="F543" s="114">
        <v>1500</v>
      </c>
      <c r="G543" s="194">
        <v>3000</v>
      </c>
      <c r="H543" s="195"/>
      <c r="I543" s="98"/>
      <c r="J543" s="194">
        <v>1800</v>
      </c>
      <c r="K543" s="194"/>
      <c r="L543" s="194">
        <v>1400</v>
      </c>
      <c r="M543" s="98"/>
      <c r="N543" s="98">
        <f t="shared" si="46"/>
        <v>-22.222222222222221</v>
      </c>
      <c r="O543" s="740">
        <v>1400</v>
      </c>
      <c r="P543" s="98"/>
      <c r="Q543" s="98"/>
      <c r="R543" s="701"/>
    </row>
    <row r="544" spans="1:18" s="191" customFormat="1" x14ac:dyDescent="0.3">
      <c r="A544" s="901">
        <v>25</v>
      </c>
      <c r="B544" s="900" t="s">
        <v>1384</v>
      </c>
      <c r="C544" s="701" t="s">
        <v>1377</v>
      </c>
      <c r="D544" s="701" t="s">
        <v>1383</v>
      </c>
      <c r="E544" s="98"/>
      <c r="F544" s="114">
        <v>1750</v>
      </c>
      <c r="G544" s="194">
        <v>3500</v>
      </c>
      <c r="H544" s="195"/>
      <c r="I544" s="98"/>
      <c r="J544" s="194">
        <v>2100</v>
      </c>
      <c r="K544" s="194"/>
      <c r="L544" s="194">
        <v>1600</v>
      </c>
      <c r="M544" s="98"/>
      <c r="N544" s="98">
        <f t="shared" ref="N544:N607" si="48">(L544-J544)/J544*100</f>
        <v>-23.809523809523807</v>
      </c>
      <c r="O544" s="740">
        <v>1600</v>
      </c>
      <c r="P544" s="98"/>
      <c r="Q544" s="98"/>
      <c r="R544" s="701"/>
    </row>
    <row r="545" spans="1:18" s="191" customFormat="1" x14ac:dyDescent="0.3">
      <c r="A545" s="901"/>
      <c r="B545" s="900"/>
      <c r="C545" s="701" t="s">
        <v>1383</v>
      </c>
      <c r="D545" s="701" t="s">
        <v>154</v>
      </c>
      <c r="E545" s="98"/>
      <c r="F545" s="114">
        <v>1500</v>
      </c>
      <c r="G545" s="194">
        <v>3000</v>
      </c>
      <c r="H545" s="195"/>
      <c r="I545" s="98"/>
      <c r="J545" s="194">
        <v>1800</v>
      </c>
      <c r="K545" s="194"/>
      <c r="L545" s="194">
        <v>1400</v>
      </c>
      <c r="M545" s="98"/>
      <c r="N545" s="98">
        <f t="shared" si="48"/>
        <v>-22.222222222222221</v>
      </c>
      <c r="O545" s="740">
        <v>1400</v>
      </c>
      <c r="P545" s="98"/>
      <c r="Q545" s="98"/>
      <c r="R545" s="701"/>
    </row>
    <row r="546" spans="1:18" s="191" customFormat="1" x14ac:dyDescent="0.3">
      <c r="A546" s="901">
        <v>26</v>
      </c>
      <c r="B546" s="900" t="s">
        <v>273</v>
      </c>
      <c r="C546" s="701" t="s">
        <v>1377</v>
      </c>
      <c r="D546" s="701" t="s">
        <v>1383</v>
      </c>
      <c r="E546" s="98"/>
      <c r="F546" s="114">
        <v>2000</v>
      </c>
      <c r="G546" s="194">
        <v>4000</v>
      </c>
      <c r="H546" s="195"/>
      <c r="I546" s="98"/>
      <c r="J546" s="194">
        <v>2400</v>
      </c>
      <c r="K546" s="194"/>
      <c r="L546" s="194">
        <v>1800</v>
      </c>
      <c r="M546" s="98"/>
      <c r="N546" s="98">
        <f t="shared" si="48"/>
        <v>-25</v>
      </c>
      <c r="O546" s="740">
        <v>1800</v>
      </c>
      <c r="P546" s="98"/>
      <c r="Q546" s="98"/>
      <c r="R546" s="701"/>
    </row>
    <row r="547" spans="1:18" s="191" customFormat="1" x14ac:dyDescent="0.3">
      <c r="A547" s="901"/>
      <c r="B547" s="900"/>
      <c r="C547" s="701" t="s">
        <v>1383</v>
      </c>
      <c r="D547" s="701" t="s">
        <v>154</v>
      </c>
      <c r="E547" s="98"/>
      <c r="F547" s="114">
        <v>1500</v>
      </c>
      <c r="G547" s="194">
        <v>3000</v>
      </c>
      <c r="H547" s="195"/>
      <c r="I547" s="98"/>
      <c r="J547" s="194">
        <v>1800</v>
      </c>
      <c r="K547" s="194"/>
      <c r="L547" s="194">
        <v>1500</v>
      </c>
      <c r="M547" s="98"/>
      <c r="N547" s="98">
        <f t="shared" si="48"/>
        <v>-16.666666666666664</v>
      </c>
      <c r="O547" s="740">
        <v>1500</v>
      </c>
      <c r="P547" s="98"/>
      <c r="Q547" s="98"/>
      <c r="R547" s="701"/>
    </row>
    <row r="548" spans="1:18" s="191" customFormat="1" x14ac:dyDescent="0.3">
      <c r="A548" s="901"/>
      <c r="B548" s="900"/>
      <c r="C548" s="701" t="s">
        <v>154</v>
      </c>
      <c r="D548" s="701" t="s">
        <v>1379</v>
      </c>
      <c r="E548" s="98"/>
      <c r="F548" s="114"/>
      <c r="G548" s="194"/>
      <c r="H548" s="195"/>
      <c r="I548" s="98"/>
      <c r="J548" s="194"/>
      <c r="K548" s="194"/>
      <c r="L548" s="194">
        <v>1500</v>
      </c>
      <c r="M548" s="98"/>
      <c r="N548" s="98"/>
      <c r="O548" s="740">
        <v>1500</v>
      </c>
      <c r="P548" s="98"/>
      <c r="Q548" s="98"/>
      <c r="R548" s="701" t="s">
        <v>131</v>
      </c>
    </row>
    <row r="549" spans="1:18" s="191" customFormat="1" x14ac:dyDescent="0.3">
      <c r="A549" s="901">
        <v>27</v>
      </c>
      <c r="B549" s="900" t="s">
        <v>154</v>
      </c>
      <c r="C549" s="701" t="s">
        <v>1385</v>
      </c>
      <c r="D549" s="701" t="s">
        <v>1384</v>
      </c>
      <c r="E549" s="98"/>
      <c r="F549" s="114">
        <v>1250</v>
      </c>
      <c r="G549" s="194">
        <v>2500</v>
      </c>
      <c r="H549" s="195"/>
      <c r="I549" s="98"/>
      <c r="J549" s="194">
        <v>1500</v>
      </c>
      <c r="K549" s="194"/>
      <c r="L549" s="194">
        <v>1200</v>
      </c>
      <c r="M549" s="98"/>
      <c r="N549" s="98">
        <f t="shared" si="48"/>
        <v>-20</v>
      </c>
      <c r="O549" s="740">
        <v>1200</v>
      </c>
      <c r="P549" s="98"/>
      <c r="Q549" s="98"/>
      <c r="R549" s="701"/>
    </row>
    <row r="550" spans="1:18" s="191" customFormat="1" x14ac:dyDescent="0.3">
      <c r="A550" s="901"/>
      <c r="B550" s="900"/>
      <c r="C550" s="701" t="s">
        <v>1384</v>
      </c>
      <c r="D550" s="701" t="s">
        <v>1386</v>
      </c>
      <c r="E550" s="98"/>
      <c r="F550" s="114">
        <v>1000</v>
      </c>
      <c r="G550" s="194">
        <v>2000</v>
      </c>
      <c r="H550" s="195"/>
      <c r="I550" s="98"/>
      <c r="J550" s="194"/>
      <c r="K550" s="194"/>
      <c r="L550" s="194"/>
      <c r="M550" s="98"/>
      <c r="N550" s="98"/>
      <c r="O550" s="740"/>
      <c r="P550" s="98"/>
      <c r="Q550" s="98"/>
      <c r="R550" s="701" t="s">
        <v>271</v>
      </c>
    </row>
    <row r="551" spans="1:18" s="191" customFormat="1" x14ac:dyDescent="0.3">
      <c r="A551" s="901"/>
      <c r="B551" s="900"/>
      <c r="C551" s="701"/>
      <c r="D551" s="701" t="s">
        <v>39</v>
      </c>
      <c r="E551" s="98"/>
      <c r="F551" s="114"/>
      <c r="G551" s="194"/>
      <c r="H551" s="195"/>
      <c r="I551" s="98"/>
      <c r="J551" s="194">
        <v>1200</v>
      </c>
      <c r="K551" s="194"/>
      <c r="L551" s="194">
        <v>1200</v>
      </c>
      <c r="M551" s="98"/>
      <c r="N551" s="98">
        <f t="shared" si="48"/>
        <v>0</v>
      </c>
      <c r="O551" s="740">
        <v>1200</v>
      </c>
      <c r="P551" s="98"/>
      <c r="Q551" s="98"/>
      <c r="R551" s="701"/>
    </row>
    <row r="552" spans="1:18" s="191" customFormat="1" x14ac:dyDescent="0.3">
      <c r="A552" s="901"/>
      <c r="B552" s="900"/>
      <c r="C552" s="701"/>
      <c r="D552" s="701" t="s">
        <v>40</v>
      </c>
      <c r="E552" s="98"/>
      <c r="F552" s="114"/>
      <c r="G552" s="194"/>
      <c r="H552" s="195"/>
      <c r="I552" s="98"/>
      <c r="J552" s="194">
        <v>1200</v>
      </c>
      <c r="K552" s="194"/>
      <c r="L552" s="194">
        <v>1000</v>
      </c>
      <c r="M552" s="98"/>
      <c r="N552" s="98">
        <f t="shared" si="48"/>
        <v>-16.666666666666664</v>
      </c>
      <c r="O552" s="740">
        <v>700</v>
      </c>
      <c r="P552" s="98"/>
      <c r="Q552" s="98"/>
      <c r="R552" s="701"/>
    </row>
    <row r="553" spans="1:18" s="191" customFormat="1" ht="18" customHeight="1" x14ac:dyDescent="0.3">
      <c r="A553" s="901">
        <v>28</v>
      </c>
      <c r="B553" s="900" t="s">
        <v>1387</v>
      </c>
      <c r="C553" s="701" t="s">
        <v>1377</v>
      </c>
      <c r="D553" s="701" t="s">
        <v>1383</v>
      </c>
      <c r="E553" s="98">
        <v>830</v>
      </c>
      <c r="F553" s="114">
        <v>1750</v>
      </c>
      <c r="G553" s="194">
        <v>3500</v>
      </c>
      <c r="H553" s="195">
        <v>1.9</v>
      </c>
      <c r="I553" s="98">
        <v>1577</v>
      </c>
      <c r="J553" s="194">
        <v>2100</v>
      </c>
      <c r="K553" s="194"/>
      <c r="L553" s="194">
        <v>1400</v>
      </c>
      <c r="M553" s="98">
        <f t="shared" ref="M553:M605" si="49">(L553-I553)/I553*100</f>
        <v>-11.223842739378567</v>
      </c>
      <c r="N553" s="98">
        <f t="shared" si="48"/>
        <v>-33.333333333333329</v>
      </c>
      <c r="O553" s="740">
        <v>1400</v>
      </c>
      <c r="P553" s="98">
        <f t="shared" si="47"/>
        <v>68.674698795180717</v>
      </c>
      <c r="Q553" s="98"/>
      <c r="R553" s="701"/>
    </row>
    <row r="554" spans="1:18" s="191" customFormat="1" x14ac:dyDescent="0.3">
      <c r="A554" s="901"/>
      <c r="B554" s="900"/>
      <c r="C554" s="701" t="s">
        <v>1383</v>
      </c>
      <c r="D554" s="701" t="s">
        <v>1388</v>
      </c>
      <c r="E554" s="98">
        <v>670</v>
      </c>
      <c r="F554" s="114">
        <v>1500</v>
      </c>
      <c r="G554" s="194">
        <v>3000</v>
      </c>
      <c r="H554" s="195">
        <v>2.1</v>
      </c>
      <c r="I554" s="98">
        <v>1407</v>
      </c>
      <c r="J554" s="194">
        <v>1800</v>
      </c>
      <c r="K554" s="194"/>
      <c r="L554" s="194">
        <v>1200</v>
      </c>
      <c r="M554" s="98">
        <f t="shared" si="49"/>
        <v>-14.712153518123666</v>
      </c>
      <c r="N554" s="98">
        <f t="shared" si="48"/>
        <v>-33.333333333333329</v>
      </c>
      <c r="O554" s="740">
        <v>1200</v>
      </c>
      <c r="P554" s="98">
        <f t="shared" si="47"/>
        <v>79.104477611940297</v>
      </c>
      <c r="Q554" s="98"/>
      <c r="R554" s="701"/>
    </row>
    <row r="555" spans="1:18" s="191" customFormat="1" ht="37.5" x14ac:dyDescent="0.3">
      <c r="A555" s="901"/>
      <c r="B555" s="900"/>
      <c r="C555" s="701" t="s">
        <v>27</v>
      </c>
      <c r="D555" s="701" t="s">
        <v>1389</v>
      </c>
      <c r="E555" s="98"/>
      <c r="F555" s="114"/>
      <c r="G555" s="194"/>
      <c r="H555" s="195"/>
      <c r="I555" s="98"/>
      <c r="J555" s="194"/>
      <c r="K555" s="194"/>
      <c r="L555" s="194">
        <v>3000</v>
      </c>
      <c r="M555" s="98"/>
      <c r="N555" s="98"/>
      <c r="O555" s="740">
        <v>3000</v>
      </c>
      <c r="P555" s="98"/>
      <c r="Q555" s="98"/>
      <c r="R555" s="701" t="s">
        <v>131</v>
      </c>
    </row>
    <row r="556" spans="1:18" s="191" customFormat="1" x14ac:dyDescent="0.3">
      <c r="A556" s="707">
        <v>29</v>
      </c>
      <c r="B556" s="900" t="s">
        <v>1390</v>
      </c>
      <c r="C556" s="900"/>
      <c r="D556" s="900"/>
      <c r="E556" s="98">
        <v>620</v>
      </c>
      <c r="F556" s="114">
        <v>1000</v>
      </c>
      <c r="G556" s="194">
        <v>2000</v>
      </c>
      <c r="H556" s="195">
        <v>2.1</v>
      </c>
      <c r="I556" s="98">
        <v>1302</v>
      </c>
      <c r="J556" s="194">
        <v>1200</v>
      </c>
      <c r="K556" s="194"/>
      <c r="L556" s="194">
        <v>1000</v>
      </c>
      <c r="M556" s="98">
        <f t="shared" si="49"/>
        <v>-23.195084485407065</v>
      </c>
      <c r="N556" s="98">
        <f t="shared" si="48"/>
        <v>-16.666666666666664</v>
      </c>
      <c r="O556" s="740">
        <v>1000</v>
      </c>
      <c r="P556" s="98">
        <f t="shared" si="47"/>
        <v>61.29032258064516</v>
      </c>
      <c r="Q556" s="98"/>
      <c r="R556" s="701"/>
    </row>
    <row r="557" spans="1:18" s="191" customFormat="1" x14ac:dyDescent="0.3">
      <c r="A557" s="707"/>
      <c r="B557" s="701"/>
      <c r="C557" s="701" t="s">
        <v>154</v>
      </c>
      <c r="D557" s="701" t="s">
        <v>1385</v>
      </c>
      <c r="E557" s="98">
        <v>620</v>
      </c>
      <c r="F557" s="114">
        <v>1000</v>
      </c>
      <c r="G557" s="194">
        <v>2000</v>
      </c>
      <c r="H557" s="195">
        <v>2.1</v>
      </c>
      <c r="I557" s="98">
        <v>1302</v>
      </c>
      <c r="J557" s="194"/>
      <c r="K557" s="194"/>
      <c r="L557" s="194">
        <v>1000</v>
      </c>
      <c r="M557" s="98">
        <f t="shared" si="49"/>
        <v>-23.195084485407065</v>
      </c>
      <c r="N557" s="98"/>
      <c r="O557" s="740">
        <v>1000</v>
      </c>
      <c r="P557" s="98">
        <f t="shared" si="47"/>
        <v>61.29032258064516</v>
      </c>
      <c r="Q557" s="98"/>
      <c r="R557" s="701"/>
    </row>
    <row r="558" spans="1:18" s="191" customFormat="1" x14ac:dyDescent="0.3">
      <c r="A558" s="901">
        <v>30</v>
      </c>
      <c r="B558" s="900" t="s">
        <v>125</v>
      </c>
      <c r="C558" s="701" t="s">
        <v>27</v>
      </c>
      <c r="D558" s="701" t="s">
        <v>1391</v>
      </c>
      <c r="E558" s="98">
        <v>970</v>
      </c>
      <c r="F558" s="114">
        <v>3000</v>
      </c>
      <c r="G558" s="194">
        <v>6000</v>
      </c>
      <c r="H558" s="195">
        <v>1.8</v>
      </c>
      <c r="I558" s="98">
        <v>1746</v>
      </c>
      <c r="J558" s="194">
        <v>3600</v>
      </c>
      <c r="K558" s="194"/>
      <c r="L558" s="194">
        <v>1700</v>
      </c>
      <c r="M558" s="98">
        <f t="shared" si="49"/>
        <v>-2.6345933562428407</v>
      </c>
      <c r="N558" s="98">
        <f t="shared" si="48"/>
        <v>-52.777777777777779</v>
      </c>
      <c r="O558" s="740">
        <v>1700</v>
      </c>
      <c r="P558" s="98">
        <f t="shared" si="47"/>
        <v>75.257731958762889</v>
      </c>
      <c r="Q558" s="98"/>
      <c r="R558" s="701"/>
    </row>
    <row r="559" spans="1:18" s="191" customFormat="1" ht="18" customHeight="1" x14ac:dyDescent="0.3">
      <c r="A559" s="901"/>
      <c r="B559" s="900"/>
      <c r="C559" s="701" t="s">
        <v>1392</v>
      </c>
      <c r="D559" s="701" t="s">
        <v>1393</v>
      </c>
      <c r="E559" s="98"/>
      <c r="F559" s="114"/>
      <c r="G559" s="194"/>
      <c r="H559" s="195"/>
      <c r="I559" s="98"/>
      <c r="J559" s="194"/>
      <c r="K559" s="194"/>
      <c r="L559" s="194"/>
      <c r="M559" s="98"/>
      <c r="N559" s="98"/>
      <c r="O559" s="740"/>
      <c r="P559" s="98"/>
      <c r="Q559" s="98"/>
      <c r="R559" s="701"/>
    </row>
    <row r="560" spans="1:18" s="191" customFormat="1" ht="18" customHeight="1" x14ac:dyDescent="0.3">
      <c r="A560" s="901"/>
      <c r="B560" s="900"/>
      <c r="C560" s="701"/>
      <c r="D560" s="701" t="s">
        <v>39</v>
      </c>
      <c r="E560" s="98">
        <v>640</v>
      </c>
      <c r="F560" s="114">
        <v>2500</v>
      </c>
      <c r="G560" s="194">
        <v>5000</v>
      </c>
      <c r="H560" s="195">
        <v>1.8</v>
      </c>
      <c r="I560" s="98">
        <v>1152</v>
      </c>
      <c r="J560" s="194">
        <v>3000</v>
      </c>
      <c r="K560" s="194"/>
      <c r="L560" s="194">
        <v>1400</v>
      </c>
      <c r="M560" s="98">
        <f t="shared" si="49"/>
        <v>21.527777777777779</v>
      </c>
      <c r="N560" s="98">
        <f t="shared" si="48"/>
        <v>-53.333333333333336</v>
      </c>
      <c r="O560" s="740">
        <v>1400</v>
      </c>
      <c r="P560" s="98">
        <f t="shared" si="47"/>
        <v>118.75</v>
      </c>
      <c r="Q560" s="98"/>
      <c r="R560" s="701"/>
    </row>
    <row r="561" spans="1:18" s="191" customFormat="1" ht="18" customHeight="1" x14ac:dyDescent="0.3">
      <c r="A561" s="901"/>
      <c r="B561" s="900"/>
      <c r="C561" s="701"/>
      <c r="D561" s="701" t="s">
        <v>40</v>
      </c>
      <c r="E561" s="98"/>
      <c r="F561" s="114">
        <v>2500</v>
      </c>
      <c r="G561" s="194">
        <v>5000</v>
      </c>
      <c r="H561" s="195">
        <v>1.8</v>
      </c>
      <c r="I561" s="98">
        <v>1152</v>
      </c>
      <c r="J561" s="194">
        <v>3000</v>
      </c>
      <c r="K561" s="194"/>
      <c r="L561" s="194">
        <v>1200</v>
      </c>
      <c r="M561" s="98">
        <f t="shared" si="49"/>
        <v>4.1666666666666661</v>
      </c>
      <c r="N561" s="98">
        <f t="shared" si="48"/>
        <v>-60</v>
      </c>
      <c r="O561" s="740">
        <v>900</v>
      </c>
      <c r="P561" s="98"/>
      <c r="Q561" s="98"/>
      <c r="R561" s="701"/>
    </row>
    <row r="562" spans="1:18" s="191" customFormat="1" ht="18" customHeight="1" x14ac:dyDescent="0.3">
      <c r="A562" s="901"/>
      <c r="B562" s="900"/>
      <c r="C562" s="701" t="s">
        <v>1393</v>
      </c>
      <c r="D562" s="701" t="s">
        <v>1364</v>
      </c>
      <c r="E562" s="98"/>
      <c r="F562" s="114"/>
      <c r="G562" s="194"/>
      <c r="H562" s="195"/>
      <c r="I562" s="98"/>
      <c r="J562" s="194"/>
      <c r="K562" s="194"/>
      <c r="L562" s="194"/>
      <c r="M562" s="98"/>
      <c r="N562" s="98"/>
      <c r="O562" s="740"/>
      <c r="P562" s="98"/>
      <c r="Q562" s="98"/>
      <c r="R562" s="701"/>
    </row>
    <row r="563" spans="1:18" s="191" customFormat="1" ht="18" customHeight="1" x14ac:dyDescent="0.3">
      <c r="A563" s="901"/>
      <c r="B563" s="900"/>
      <c r="C563" s="701"/>
      <c r="D563" s="701" t="s">
        <v>39</v>
      </c>
      <c r="E563" s="98">
        <v>450</v>
      </c>
      <c r="F563" s="114">
        <v>1500</v>
      </c>
      <c r="G563" s="194">
        <v>3000</v>
      </c>
      <c r="H563" s="195">
        <v>2.1</v>
      </c>
      <c r="I563" s="98">
        <v>945</v>
      </c>
      <c r="J563" s="194">
        <v>1800</v>
      </c>
      <c r="K563" s="194"/>
      <c r="L563" s="194">
        <v>1200</v>
      </c>
      <c r="M563" s="98">
        <f t="shared" si="49"/>
        <v>26.984126984126984</v>
      </c>
      <c r="N563" s="98">
        <f t="shared" si="48"/>
        <v>-33.333333333333329</v>
      </c>
      <c r="O563" s="740">
        <v>1200</v>
      </c>
      <c r="P563" s="98">
        <f t="shared" si="47"/>
        <v>166.66666666666669</v>
      </c>
      <c r="Q563" s="98"/>
      <c r="R563" s="701"/>
    </row>
    <row r="564" spans="1:18" s="191" customFormat="1" ht="18" customHeight="1" x14ac:dyDescent="0.3">
      <c r="A564" s="901"/>
      <c r="B564" s="900"/>
      <c r="C564" s="701"/>
      <c r="D564" s="701" t="s">
        <v>40</v>
      </c>
      <c r="E564" s="98"/>
      <c r="F564" s="114">
        <v>1500</v>
      </c>
      <c r="G564" s="194">
        <v>3000</v>
      </c>
      <c r="H564" s="195">
        <v>2.1</v>
      </c>
      <c r="I564" s="98">
        <v>945</v>
      </c>
      <c r="J564" s="194">
        <v>1800</v>
      </c>
      <c r="K564" s="194"/>
      <c r="L564" s="194">
        <v>1000</v>
      </c>
      <c r="M564" s="98">
        <f t="shared" si="49"/>
        <v>5.8201058201058196</v>
      </c>
      <c r="N564" s="98">
        <f t="shared" si="48"/>
        <v>-44.444444444444443</v>
      </c>
      <c r="O564" s="740">
        <v>700</v>
      </c>
      <c r="P564" s="98"/>
      <c r="Q564" s="98"/>
      <c r="R564" s="701"/>
    </row>
    <row r="565" spans="1:18" s="191" customFormat="1" x14ac:dyDescent="0.3">
      <c r="A565" s="901">
        <v>31</v>
      </c>
      <c r="B565" s="900" t="s">
        <v>122</v>
      </c>
      <c r="C565" s="701" t="s">
        <v>1394</v>
      </c>
      <c r="D565" s="701" t="s">
        <v>1395</v>
      </c>
      <c r="E565" s="98">
        <v>600</v>
      </c>
      <c r="F565" s="114">
        <v>2500</v>
      </c>
      <c r="G565" s="194">
        <v>5000</v>
      </c>
      <c r="H565" s="195">
        <v>2.2000000000000002</v>
      </c>
      <c r="I565" s="98">
        <v>1320</v>
      </c>
      <c r="J565" s="194">
        <v>3000</v>
      </c>
      <c r="K565" s="194"/>
      <c r="L565" s="194">
        <v>1500</v>
      </c>
      <c r="M565" s="98">
        <f t="shared" si="49"/>
        <v>13.636363636363635</v>
      </c>
      <c r="N565" s="98">
        <f t="shared" si="48"/>
        <v>-50</v>
      </c>
      <c r="O565" s="740">
        <v>1500</v>
      </c>
      <c r="P565" s="98">
        <f t="shared" si="47"/>
        <v>150</v>
      </c>
      <c r="Q565" s="98"/>
      <c r="R565" s="701"/>
    </row>
    <row r="566" spans="1:18" s="191" customFormat="1" x14ac:dyDescent="0.3">
      <c r="A566" s="901"/>
      <c r="B566" s="900"/>
      <c r="C566" s="701" t="s">
        <v>1395</v>
      </c>
      <c r="D566" s="701" t="s">
        <v>1396</v>
      </c>
      <c r="E566" s="98"/>
      <c r="F566" s="114">
        <v>2000</v>
      </c>
      <c r="G566" s="194">
        <v>4000</v>
      </c>
      <c r="H566" s="195"/>
      <c r="I566" s="98"/>
      <c r="J566" s="194">
        <v>2400</v>
      </c>
      <c r="K566" s="194"/>
      <c r="L566" s="194">
        <v>1200</v>
      </c>
      <c r="M566" s="98"/>
      <c r="N566" s="98">
        <f t="shared" si="48"/>
        <v>-50</v>
      </c>
      <c r="O566" s="740">
        <v>1200</v>
      </c>
      <c r="P566" s="98"/>
      <c r="Q566" s="98"/>
      <c r="R566" s="701" t="s">
        <v>271</v>
      </c>
    </row>
    <row r="567" spans="1:18" s="191" customFormat="1" x14ac:dyDescent="0.3">
      <c r="A567" s="707">
        <v>32</v>
      </c>
      <c r="B567" s="900" t="s">
        <v>1397</v>
      </c>
      <c r="C567" s="900"/>
      <c r="D567" s="900"/>
      <c r="E567" s="98">
        <v>670</v>
      </c>
      <c r="F567" s="114">
        <v>2000</v>
      </c>
      <c r="G567" s="194">
        <v>4000</v>
      </c>
      <c r="H567" s="195"/>
      <c r="I567" s="98"/>
      <c r="J567" s="194">
        <v>2400</v>
      </c>
      <c r="K567" s="194"/>
      <c r="L567" s="194">
        <v>1500</v>
      </c>
      <c r="M567" s="98"/>
      <c r="N567" s="98">
        <f t="shared" si="48"/>
        <v>-37.5</v>
      </c>
      <c r="O567" s="740">
        <v>1500</v>
      </c>
      <c r="P567" s="98">
        <f t="shared" si="47"/>
        <v>123.88059701492537</v>
      </c>
      <c r="Q567" s="98"/>
      <c r="R567" s="701"/>
    </row>
    <row r="568" spans="1:18" s="191" customFormat="1" x14ac:dyDescent="0.3">
      <c r="A568" s="707">
        <v>33</v>
      </c>
      <c r="B568" s="900" t="s">
        <v>1398</v>
      </c>
      <c r="C568" s="900"/>
      <c r="D568" s="900"/>
      <c r="E568" s="98">
        <v>380</v>
      </c>
      <c r="F568" s="114">
        <v>1500</v>
      </c>
      <c r="G568" s="194">
        <v>3000</v>
      </c>
      <c r="H568" s="195">
        <v>2.8</v>
      </c>
      <c r="I568" s="98">
        <v>1064</v>
      </c>
      <c r="J568" s="194">
        <v>1800</v>
      </c>
      <c r="K568" s="194"/>
      <c r="L568" s="194">
        <v>700</v>
      </c>
      <c r="M568" s="98">
        <f t="shared" si="49"/>
        <v>-34.210526315789473</v>
      </c>
      <c r="N568" s="98">
        <f t="shared" si="48"/>
        <v>-61.111111111111114</v>
      </c>
      <c r="O568" s="740">
        <v>700</v>
      </c>
      <c r="P568" s="98">
        <f t="shared" si="47"/>
        <v>84.210526315789465</v>
      </c>
      <c r="Q568" s="98"/>
      <c r="R568" s="701"/>
    </row>
    <row r="569" spans="1:18" s="191" customFormat="1" ht="37.5" x14ac:dyDescent="0.3">
      <c r="A569" s="707">
        <v>34</v>
      </c>
      <c r="B569" s="701" t="s">
        <v>1399</v>
      </c>
      <c r="C569" s="701" t="s">
        <v>8</v>
      </c>
      <c r="D569" s="701" t="s">
        <v>931</v>
      </c>
      <c r="E569" s="98">
        <v>1500</v>
      </c>
      <c r="F569" s="114">
        <v>4000</v>
      </c>
      <c r="G569" s="194">
        <v>8000</v>
      </c>
      <c r="H569" s="195">
        <v>1.8</v>
      </c>
      <c r="I569" s="98">
        <v>2700</v>
      </c>
      <c r="J569" s="194">
        <v>4800</v>
      </c>
      <c r="K569" s="194"/>
      <c r="L569" s="194">
        <v>3400</v>
      </c>
      <c r="M569" s="98">
        <f t="shared" si="49"/>
        <v>25.925925925925924</v>
      </c>
      <c r="N569" s="98">
        <f t="shared" si="48"/>
        <v>-29.166666666666668</v>
      </c>
      <c r="O569" s="740">
        <v>3400</v>
      </c>
      <c r="P569" s="98">
        <f t="shared" si="47"/>
        <v>126.66666666666666</v>
      </c>
      <c r="Q569" s="98"/>
      <c r="R569" s="701"/>
    </row>
    <row r="570" spans="1:18" s="191" customFormat="1" ht="37.5" x14ac:dyDescent="0.3">
      <c r="A570" s="707">
        <v>35</v>
      </c>
      <c r="B570" s="701" t="s">
        <v>1400</v>
      </c>
      <c r="C570" s="701" t="s">
        <v>1401</v>
      </c>
      <c r="D570" s="701" t="s">
        <v>931</v>
      </c>
      <c r="E570" s="98">
        <v>1400</v>
      </c>
      <c r="F570" s="114">
        <v>2750</v>
      </c>
      <c r="G570" s="194">
        <v>5500</v>
      </c>
      <c r="H570" s="195">
        <v>1.8</v>
      </c>
      <c r="I570" s="98">
        <v>2520</v>
      </c>
      <c r="J570" s="194">
        <v>3300</v>
      </c>
      <c r="K570" s="194"/>
      <c r="L570" s="194">
        <v>2300</v>
      </c>
      <c r="M570" s="98">
        <f t="shared" si="49"/>
        <v>-8.7301587301587293</v>
      </c>
      <c r="N570" s="98">
        <f t="shared" si="48"/>
        <v>-30.303030303030305</v>
      </c>
      <c r="O570" s="740">
        <v>2300</v>
      </c>
      <c r="P570" s="98">
        <f t="shared" si="47"/>
        <v>64.285714285714292</v>
      </c>
      <c r="Q570" s="98"/>
      <c r="R570" s="701"/>
    </row>
    <row r="571" spans="1:18" s="191" customFormat="1" ht="37.5" x14ac:dyDescent="0.3">
      <c r="A571" s="707">
        <v>36</v>
      </c>
      <c r="B571" s="701" t="s">
        <v>200</v>
      </c>
      <c r="C571" s="701" t="s">
        <v>8</v>
      </c>
      <c r="D571" s="701" t="s">
        <v>1402</v>
      </c>
      <c r="E571" s="98">
        <v>520</v>
      </c>
      <c r="F571" s="114">
        <v>2000</v>
      </c>
      <c r="G571" s="194">
        <v>4000</v>
      </c>
      <c r="H571" s="195">
        <v>1.5</v>
      </c>
      <c r="I571" s="98">
        <v>780</v>
      </c>
      <c r="J571" s="194">
        <v>2400</v>
      </c>
      <c r="K571" s="194"/>
      <c r="L571" s="194">
        <v>1700</v>
      </c>
      <c r="M571" s="98">
        <f t="shared" si="49"/>
        <v>117.94871794871796</v>
      </c>
      <c r="N571" s="98">
        <f t="shared" si="48"/>
        <v>-29.166666666666668</v>
      </c>
      <c r="O571" s="740">
        <v>1700</v>
      </c>
      <c r="P571" s="98">
        <f t="shared" si="47"/>
        <v>226.92307692307691</v>
      </c>
      <c r="Q571" s="98"/>
      <c r="R571" s="701"/>
    </row>
    <row r="572" spans="1:18" s="191" customFormat="1" ht="37.5" x14ac:dyDescent="0.3">
      <c r="A572" s="707">
        <v>37</v>
      </c>
      <c r="B572" s="701" t="s">
        <v>28</v>
      </c>
      <c r="C572" s="701" t="s">
        <v>8</v>
      </c>
      <c r="D572" s="701" t="s">
        <v>1403</v>
      </c>
      <c r="E572" s="98">
        <v>520</v>
      </c>
      <c r="F572" s="114">
        <v>2000</v>
      </c>
      <c r="G572" s="194">
        <v>4000</v>
      </c>
      <c r="H572" s="195">
        <v>1.5</v>
      </c>
      <c r="I572" s="98">
        <v>780</v>
      </c>
      <c r="J572" s="194">
        <v>2400</v>
      </c>
      <c r="K572" s="194"/>
      <c r="L572" s="194">
        <v>1700</v>
      </c>
      <c r="M572" s="98">
        <f t="shared" si="49"/>
        <v>117.94871794871796</v>
      </c>
      <c r="N572" s="98">
        <f t="shared" si="48"/>
        <v>-29.166666666666668</v>
      </c>
      <c r="O572" s="740">
        <v>1700</v>
      </c>
      <c r="P572" s="98">
        <f t="shared" si="47"/>
        <v>226.92307692307691</v>
      </c>
      <c r="Q572" s="98"/>
      <c r="R572" s="701"/>
    </row>
    <row r="573" spans="1:18" s="191" customFormat="1" x14ac:dyDescent="0.3">
      <c r="A573" s="901">
        <v>38</v>
      </c>
      <c r="B573" s="900" t="s">
        <v>1375</v>
      </c>
      <c r="C573" s="701" t="s">
        <v>25</v>
      </c>
      <c r="D573" s="701" t="s">
        <v>17</v>
      </c>
      <c r="E573" s="98">
        <v>1100</v>
      </c>
      <c r="F573" s="114">
        <v>3250</v>
      </c>
      <c r="G573" s="194">
        <v>6500</v>
      </c>
      <c r="H573" s="195">
        <v>2.1</v>
      </c>
      <c r="I573" s="98">
        <v>2310</v>
      </c>
      <c r="J573" s="194">
        <v>3900</v>
      </c>
      <c r="K573" s="194"/>
      <c r="L573" s="194">
        <v>2500</v>
      </c>
      <c r="M573" s="98">
        <f t="shared" si="49"/>
        <v>8.2251082251082259</v>
      </c>
      <c r="N573" s="98">
        <f t="shared" si="48"/>
        <v>-35.897435897435898</v>
      </c>
      <c r="O573" s="740">
        <v>2500</v>
      </c>
      <c r="P573" s="98">
        <f t="shared" si="47"/>
        <v>127.27272727272727</v>
      </c>
      <c r="Q573" s="98"/>
      <c r="R573" s="701"/>
    </row>
    <row r="574" spans="1:18" s="191" customFormat="1" x14ac:dyDescent="0.3">
      <c r="A574" s="901"/>
      <c r="B574" s="900"/>
      <c r="C574" s="701" t="s">
        <v>17</v>
      </c>
      <c r="D574" s="701" t="s">
        <v>1404</v>
      </c>
      <c r="E574" s="98"/>
      <c r="F574" s="114"/>
      <c r="G574" s="194"/>
      <c r="H574" s="195"/>
      <c r="I574" s="98"/>
      <c r="J574" s="194"/>
      <c r="K574" s="194"/>
      <c r="L574" s="194"/>
      <c r="M574" s="98"/>
      <c r="N574" s="98"/>
      <c r="O574" s="740"/>
      <c r="P574" s="98"/>
      <c r="Q574" s="98"/>
      <c r="R574" s="701"/>
    </row>
    <row r="575" spans="1:18" s="191" customFormat="1" x14ac:dyDescent="0.3">
      <c r="A575" s="901"/>
      <c r="B575" s="900"/>
      <c r="C575" s="197"/>
      <c r="D575" s="197" t="s">
        <v>39</v>
      </c>
      <c r="E575" s="98">
        <v>930</v>
      </c>
      <c r="F575" s="114">
        <v>2500</v>
      </c>
      <c r="G575" s="194">
        <v>5000</v>
      </c>
      <c r="H575" s="195">
        <v>2.2000000000000002</v>
      </c>
      <c r="I575" s="98">
        <v>2046.0000000000002</v>
      </c>
      <c r="J575" s="194">
        <v>3000</v>
      </c>
      <c r="K575" s="194"/>
      <c r="L575" s="194">
        <v>2100</v>
      </c>
      <c r="M575" s="98">
        <f t="shared" si="49"/>
        <v>2.6392961876832732</v>
      </c>
      <c r="N575" s="98">
        <f t="shared" si="48"/>
        <v>-30</v>
      </c>
      <c r="O575" s="740">
        <v>2100</v>
      </c>
      <c r="P575" s="98">
        <f t="shared" si="47"/>
        <v>125.80645161290323</v>
      </c>
      <c r="Q575" s="98"/>
      <c r="R575" s="701"/>
    </row>
    <row r="576" spans="1:18" s="191" customFormat="1" x14ac:dyDescent="0.3">
      <c r="A576" s="901"/>
      <c r="B576" s="900"/>
      <c r="C576" s="701"/>
      <c r="D576" s="701" t="s">
        <v>40</v>
      </c>
      <c r="E576" s="98">
        <v>730</v>
      </c>
      <c r="F576" s="114">
        <v>2250</v>
      </c>
      <c r="G576" s="194">
        <v>4500</v>
      </c>
      <c r="H576" s="195">
        <v>2.8</v>
      </c>
      <c r="I576" s="98">
        <v>2043.9999999999998</v>
      </c>
      <c r="J576" s="194">
        <v>2700</v>
      </c>
      <c r="K576" s="194"/>
      <c r="L576" s="194">
        <v>1700</v>
      </c>
      <c r="M576" s="98">
        <f t="shared" si="49"/>
        <v>-16.829745596868875</v>
      </c>
      <c r="N576" s="98">
        <f t="shared" si="48"/>
        <v>-37.037037037037038</v>
      </c>
      <c r="O576" s="740">
        <v>1600</v>
      </c>
      <c r="P576" s="98">
        <f t="shared" si="47"/>
        <v>119.17808219178083</v>
      </c>
      <c r="Q576" s="98"/>
      <c r="R576" s="701"/>
    </row>
    <row r="577" spans="1:18" s="191" customFormat="1" ht="37.5" x14ac:dyDescent="0.3">
      <c r="A577" s="707">
        <v>39</v>
      </c>
      <c r="B577" s="701" t="s">
        <v>153</v>
      </c>
      <c r="C577" s="701" t="s">
        <v>25</v>
      </c>
      <c r="D577" s="701" t="s">
        <v>254</v>
      </c>
      <c r="E577" s="98">
        <v>1100</v>
      </c>
      <c r="F577" s="114">
        <v>2000</v>
      </c>
      <c r="G577" s="194">
        <v>4000</v>
      </c>
      <c r="H577" s="195">
        <v>2.4</v>
      </c>
      <c r="I577" s="98">
        <v>2640</v>
      </c>
      <c r="J577" s="194">
        <v>2400</v>
      </c>
      <c r="K577" s="194"/>
      <c r="L577" s="194">
        <v>1800</v>
      </c>
      <c r="M577" s="98">
        <f t="shared" si="49"/>
        <v>-31.818181818181817</v>
      </c>
      <c r="N577" s="98">
        <f t="shared" si="48"/>
        <v>-25</v>
      </c>
      <c r="O577" s="740">
        <v>1800</v>
      </c>
      <c r="P577" s="98">
        <f t="shared" si="47"/>
        <v>63.636363636363633</v>
      </c>
      <c r="Q577" s="98"/>
      <c r="R577" s="701"/>
    </row>
    <row r="578" spans="1:18" s="191" customFormat="1" ht="37.5" x14ac:dyDescent="0.3">
      <c r="A578" s="707">
        <v>40</v>
      </c>
      <c r="B578" s="701" t="s">
        <v>113</v>
      </c>
      <c r="C578" s="701" t="s">
        <v>25</v>
      </c>
      <c r="D578" s="701" t="s">
        <v>254</v>
      </c>
      <c r="E578" s="98">
        <v>930</v>
      </c>
      <c r="F578" s="114">
        <v>3500</v>
      </c>
      <c r="G578" s="194">
        <v>7000</v>
      </c>
      <c r="H578" s="195">
        <v>1.7</v>
      </c>
      <c r="I578" s="98">
        <f>E578*H578</f>
        <v>1581</v>
      </c>
      <c r="J578" s="194">
        <v>4200</v>
      </c>
      <c r="K578" s="194"/>
      <c r="L578" s="194">
        <v>2000</v>
      </c>
      <c r="M578" s="98">
        <f t="shared" si="49"/>
        <v>26.502213788741301</v>
      </c>
      <c r="N578" s="98">
        <f t="shared" si="48"/>
        <v>-52.380952380952387</v>
      </c>
      <c r="O578" s="740">
        <v>2000</v>
      </c>
      <c r="P578" s="98">
        <f t="shared" si="47"/>
        <v>115.05376344086022</v>
      </c>
      <c r="Q578" s="98"/>
      <c r="R578" s="701"/>
    </row>
    <row r="579" spans="1:18" s="191" customFormat="1" x14ac:dyDescent="0.3">
      <c r="A579" s="707">
        <v>41</v>
      </c>
      <c r="B579" s="900" t="s">
        <v>1405</v>
      </c>
      <c r="C579" s="900"/>
      <c r="D579" s="900"/>
      <c r="E579" s="98">
        <v>770</v>
      </c>
      <c r="F579" s="114">
        <v>1500</v>
      </c>
      <c r="G579" s="194">
        <v>3000</v>
      </c>
      <c r="H579" s="195">
        <v>2.4</v>
      </c>
      <c r="I579" s="98">
        <v>1848</v>
      </c>
      <c r="J579" s="194">
        <v>1800</v>
      </c>
      <c r="K579" s="194"/>
      <c r="L579" s="194">
        <v>1000</v>
      </c>
      <c r="M579" s="98">
        <f t="shared" si="49"/>
        <v>-45.887445887445885</v>
      </c>
      <c r="N579" s="98">
        <f t="shared" si="48"/>
        <v>-44.444444444444443</v>
      </c>
      <c r="O579" s="740">
        <v>1000</v>
      </c>
      <c r="P579" s="98">
        <f t="shared" si="47"/>
        <v>29.870129870129869</v>
      </c>
      <c r="Q579" s="98"/>
      <c r="R579" s="701"/>
    </row>
    <row r="580" spans="1:18" s="191" customFormat="1" x14ac:dyDescent="0.3">
      <c r="A580" s="707">
        <v>42</v>
      </c>
      <c r="B580" s="900" t="s">
        <v>1406</v>
      </c>
      <c r="C580" s="900"/>
      <c r="D580" s="900"/>
      <c r="E580" s="98">
        <v>490</v>
      </c>
      <c r="F580" s="114">
        <v>1250</v>
      </c>
      <c r="G580" s="194">
        <v>2500</v>
      </c>
      <c r="H580" s="195">
        <v>2.9</v>
      </c>
      <c r="I580" s="98">
        <v>1421</v>
      </c>
      <c r="J580" s="194">
        <v>1500</v>
      </c>
      <c r="K580" s="194"/>
      <c r="L580" s="194">
        <v>900</v>
      </c>
      <c r="M580" s="98">
        <f t="shared" si="49"/>
        <v>-36.664320900774101</v>
      </c>
      <c r="N580" s="98">
        <f t="shared" si="48"/>
        <v>-40</v>
      </c>
      <c r="O580" s="740">
        <v>900</v>
      </c>
      <c r="P580" s="98">
        <f t="shared" si="47"/>
        <v>83.673469387755105</v>
      </c>
      <c r="Q580" s="98"/>
      <c r="R580" s="701"/>
    </row>
    <row r="581" spans="1:18" s="191" customFormat="1" x14ac:dyDescent="0.3">
      <c r="A581" s="901">
        <v>43</v>
      </c>
      <c r="B581" s="900" t="s">
        <v>65</v>
      </c>
      <c r="C581" s="706" t="s">
        <v>153</v>
      </c>
      <c r="D581" s="706" t="s">
        <v>254</v>
      </c>
      <c r="E581" s="98"/>
      <c r="F581" s="114"/>
      <c r="G581" s="194"/>
      <c r="H581" s="195"/>
      <c r="I581" s="98"/>
      <c r="J581" s="194"/>
      <c r="K581" s="194"/>
      <c r="L581" s="194"/>
      <c r="M581" s="98"/>
      <c r="N581" s="98"/>
      <c r="O581" s="740"/>
      <c r="P581" s="98"/>
      <c r="Q581" s="98"/>
      <c r="R581" s="701"/>
    </row>
    <row r="582" spans="1:18" s="191" customFormat="1" x14ac:dyDescent="0.3">
      <c r="A582" s="901"/>
      <c r="B582" s="900"/>
      <c r="C582" s="706"/>
      <c r="D582" s="701" t="s">
        <v>39</v>
      </c>
      <c r="E582" s="98">
        <v>870</v>
      </c>
      <c r="F582" s="114">
        <v>2000</v>
      </c>
      <c r="G582" s="194">
        <v>4000</v>
      </c>
      <c r="H582" s="195">
        <v>1.8</v>
      </c>
      <c r="I582" s="98">
        <v>1566</v>
      </c>
      <c r="J582" s="194">
        <v>2400</v>
      </c>
      <c r="K582" s="194"/>
      <c r="L582" s="194">
        <v>1700</v>
      </c>
      <c r="M582" s="98">
        <f t="shared" si="49"/>
        <v>8.5568326947637292</v>
      </c>
      <c r="N582" s="98">
        <f t="shared" si="48"/>
        <v>-29.166666666666668</v>
      </c>
      <c r="O582" s="740">
        <v>1700</v>
      </c>
      <c r="P582" s="98">
        <f t="shared" si="47"/>
        <v>95.402298850574709</v>
      </c>
      <c r="Q582" s="98"/>
      <c r="R582" s="701"/>
    </row>
    <row r="583" spans="1:18" s="191" customFormat="1" x14ac:dyDescent="0.3">
      <c r="A583" s="901"/>
      <c r="B583" s="900"/>
      <c r="C583" s="706"/>
      <c r="D583" s="701" t="s">
        <v>40</v>
      </c>
      <c r="E583" s="98"/>
      <c r="F583" s="114">
        <v>2000</v>
      </c>
      <c r="G583" s="194">
        <v>4000</v>
      </c>
      <c r="H583" s="195">
        <v>1.8</v>
      </c>
      <c r="I583" s="98">
        <v>1566</v>
      </c>
      <c r="J583" s="194">
        <v>2400</v>
      </c>
      <c r="K583" s="194"/>
      <c r="L583" s="194">
        <v>1400</v>
      </c>
      <c r="M583" s="98">
        <f t="shared" si="49"/>
        <v>-10.600255427841635</v>
      </c>
      <c r="N583" s="98">
        <f t="shared" si="48"/>
        <v>-41.666666666666671</v>
      </c>
      <c r="O583" s="740">
        <v>1200</v>
      </c>
      <c r="P583" s="98"/>
      <c r="Q583" s="98"/>
      <c r="R583" s="701"/>
    </row>
    <row r="584" spans="1:18" s="191" customFormat="1" x14ac:dyDescent="0.3">
      <c r="A584" s="707">
        <v>44</v>
      </c>
      <c r="B584" s="701" t="s">
        <v>155</v>
      </c>
      <c r="C584" s="706" t="s">
        <v>153</v>
      </c>
      <c r="D584" s="706" t="s">
        <v>1407</v>
      </c>
      <c r="E584" s="98">
        <v>910</v>
      </c>
      <c r="F584" s="114">
        <v>2000</v>
      </c>
      <c r="G584" s="194">
        <v>4000</v>
      </c>
      <c r="H584" s="195">
        <v>2.7</v>
      </c>
      <c r="I584" s="98">
        <v>2457</v>
      </c>
      <c r="J584" s="194">
        <v>2400</v>
      </c>
      <c r="K584" s="194"/>
      <c r="L584" s="194">
        <v>1700</v>
      </c>
      <c r="M584" s="98">
        <f t="shared" si="49"/>
        <v>-30.809930809930808</v>
      </c>
      <c r="N584" s="98">
        <f t="shared" si="48"/>
        <v>-29.166666666666668</v>
      </c>
      <c r="O584" s="740">
        <v>1700</v>
      </c>
      <c r="P584" s="98">
        <f t="shared" si="47"/>
        <v>86.813186813186817</v>
      </c>
      <c r="Q584" s="98"/>
      <c r="R584" s="701"/>
    </row>
    <row r="585" spans="1:18" s="191" customFormat="1" x14ac:dyDescent="0.3">
      <c r="A585" s="901">
        <v>45</v>
      </c>
      <c r="B585" s="900" t="s">
        <v>19</v>
      </c>
      <c r="C585" s="701" t="s">
        <v>1408</v>
      </c>
      <c r="D585" s="701" t="s">
        <v>1409</v>
      </c>
      <c r="E585" s="98">
        <v>1000</v>
      </c>
      <c r="F585" s="114">
        <v>2000</v>
      </c>
      <c r="G585" s="194">
        <v>4000</v>
      </c>
      <c r="H585" s="195">
        <v>1.6</v>
      </c>
      <c r="I585" s="98">
        <v>1600</v>
      </c>
      <c r="J585" s="194">
        <v>2400</v>
      </c>
      <c r="K585" s="194"/>
      <c r="L585" s="194">
        <v>2100</v>
      </c>
      <c r="M585" s="98">
        <f t="shared" si="49"/>
        <v>31.25</v>
      </c>
      <c r="N585" s="98">
        <f t="shared" si="48"/>
        <v>-12.5</v>
      </c>
      <c r="O585" s="740">
        <v>2100</v>
      </c>
      <c r="P585" s="98">
        <f t="shared" si="47"/>
        <v>110.00000000000001</v>
      </c>
      <c r="Q585" s="98"/>
      <c r="R585" s="701"/>
    </row>
    <row r="586" spans="1:18" s="191" customFormat="1" x14ac:dyDescent="0.3">
      <c r="A586" s="901"/>
      <c r="B586" s="900"/>
      <c r="C586" s="701" t="s">
        <v>1409</v>
      </c>
      <c r="D586" s="701" t="s">
        <v>1410</v>
      </c>
      <c r="E586" s="98">
        <v>800</v>
      </c>
      <c r="F586" s="114">
        <v>1250</v>
      </c>
      <c r="G586" s="194">
        <v>2500</v>
      </c>
      <c r="H586" s="195">
        <v>1.8</v>
      </c>
      <c r="I586" s="98">
        <v>1440</v>
      </c>
      <c r="J586" s="194">
        <v>1500</v>
      </c>
      <c r="K586" s="194"/>
      <c r="L586" s="194">
        <v>1600</v>
      </c>
      <c r="M586" s="98">
        <f t="shared" si="49"/>
        <v>11.111111111111111</v>
      </c>
      <c r="N586" s="98">
        <f t="shared" si="48"/>
        <v>6.666666666666667</v>
      </c>
      <c r="O586" s="740">
        <v>1600</v>
      </c>
      <c r="P586" s="98">
        <f t="shared" si="47"/>
        <v>100</v>
      </c>
      <c r="Q586" s="98"/>
      <c r="R586" s="701"/>
    </row>
    <row r="587" spans="1:18" s="191" customFormat="1" x14ac:dyDescent="0.3">
      <c r="A587" s="901"/>
      <c r="B587" s="900"/>
      <c r="C587" s="701" t="s">
        <v>1410</v>
      </c>
      <c r="D587" s="701" t="s">
        <v>1411</v>
      </c>
      <c r="E587" s="98">
        <v>620</v>
      </c>
      <c r="F587" s="114">
        <v>1000</v>
      </c>
      <c r="G587" s="194">
        <v>2000</v>
      </c>
      <c r="H587" s="195">
        <v>1.4</v>
      </c>
      <c r="I587" s="98">
        <v>868</v>
      </c>
      <c r="J587" s="194">
        <v>1200</v>
      </c>
      <c r="K587" s="194"/>
      <c r="L587" s="194">
        <v>1200</v>
      </c>
      <c r="M587" s="98">
        <f t="shared" si="49"/>
        <v>38.248847926267281</v>
      </c>
      <c r="N587" s="98">
        <f t="shared" si="48"/>
        <v>0</v>
      </c>
      <c r="O587" s="740">
        <v>1200</v>
      </c>
      <c r="P587" s="98">
        <f t="shared" si="47"/>
        <v>93.548387096774192</v>
      </c>
      <c r="Q587" s="98"/>
      <c r="R587" s="701"/>
    </row>
    <row r="588" spans="1:18" s="191" customFormat="1" x14ac:dyDescent="0.3">
      <c r="A588" s="901">
        <v>46</v>
      </c>
      <c r="B588" s="900" t="s">
        <v>1412</v>
      </c>
      <c r="C588" s="701" t="s">
        <v>1413</v>
      </c>
      <c r="D588" s="701" t="s">
        <v>1414</v>
      </c>
      <c r="E588" s="98"/>
      <c r="F588" s="114"/>
      <c r="G588" s="194"/>
      <c r="H588" s="195"/>
      <c r="I588" s="98"/>
      <c r="J588" s="194"/>
      <c r="K588" s="194"/>
      <c r="L588" s="194"/>
      <c r="M588" s="98"/>
      <c r="N588" s="98"/>
      <c r="O588" s="740"/>
      <c r="P588" s="98"/>
      <c r="Q588" s="98"/>
      <c r="R588" s="701"/>
    </row>
    <row r="589" spans="1:18" s="191" customFormat="1" x14ac:dyDescent="0.3">
      <c r="A589" s="901"/>
      <c r="B589" s="900"/>
      <c r="C589" s="701"/>
      <c r="D589" s="701" t="s">
        <v>39</v>
      </c>
      <c r="E589" s="98">
        <v>610</v>
      </c>
      <c r="F589" s="114">
        <v>1500</v>
      </c>
      <c r="G589" s="194">
        <v>3000</v>
      </c>
      <c r="H589" s="195">
        <v>1.4</v>
      </c>
      <c r="I589" s="98">
        <v>854</v>
      </c>
      <c r="J589" s="194">
        <v>1800</v>
      </c>
      <c r="K589" s="194"/>
      <c r="L589" s="194">
        <v>1300</v>
      </c>
      <c r="M589" s="98">
        <f t="shared" si="49"/>
        <v>52.224824355971897</v>
      </c>
      <c r="N589" s="98">
        <f t="shared" si="48"/>
        <v>-27.777777777777779</v>
      </c>
      <c r="O589" s="740">
        <v>1300</v>
      </c>
      <c r="P589" s="98">
        <f t="shared" ref="P589:P651" si="50">(O589-E589)/E589*100</f>
        <v>113.11475409836065</v>
      </c>
      <c r="Q589" s="98"/>
      <c r="R589" s="701"/>
    </row>
    <row r="590" spans="1:18" s="191" customFormat="1" x14ac:dyDescent="0.3">
      <c r="A590" s="901"/>
      <c r="B590" s="900"/>
      <c r="C590" s="701"/>
      <c r="D590" s="701" t="s">
        <v>40</v>
      </c>
      <c r="E590" s="98"/>
      <c r="F590" s="114">
        <v>1500</v>
      </c>
      <c r="G590" s="194">
        <v>3000</v>
      </c>
      <c r="H590" s="195">
        <v>1.4</v>
      </c>
      <c r="I590" s="98">
        <v>854</v>
      </c>
      <c r="J590" s="194">
        <v>1800</v>
      </c>
      <c r="K590" s="194"/>
      <c r="L590" s="194">
        <v>1100</v>
      </c>
      <c r="M590" s="98">
        <f t="shared" si="49"/>
        <v>28.805620608899297</v>
      </c>
      <c r="N590" s="98">
        <f t="shared" si="48"/>
        <v>-38.888888888888893</v>
      </c>
      <c r="O590" s="740">
        <v>800</v>
      </c>
      <c r="P590" s="98"/>
      <c r="Q590" s="98"/>
      <c r="R590" s="701"/>
    </row>
    <row r="591" spans="1:18" s="191" customFormat="1" ht="37.5" x14ac:dyDescent="0.3">
      <c r="A591" s="707">
        <v>47</v>
      </c>
      <c r="B591" s="701" t="s">
        <v>1415</v>
      </c>
      <c r="C591" s="701" t="s">
        <v>1416</v>
      </c>
      <c r="D591" s="701" t="s">
        <v>1417</v>
      </c>
      <c r="E591" s="98">
        <v>560</v>
      </c>
      <c r="F591" s="114">
        <v>2500</v>
      </c>
      <c r="G591" s="194">
        <v>5000</v>
      </c>
      <c r="H591" s="195">
        <v>1.5</v>
      </c>
      <c r="I591" s="98">
        <v>840</v>
      </c>
      <c r="J591" s="194">
        <v>3000</v>
      </c>
      <c r="K591" s="194"/>
      <c r="L591" s="194">
        <v>1900</v>
      </c>
      <c r="M591" s="98">
        <f t="shared" si="49"/>
        <v>126.19047619047619</v>
      </c>
      <c r="N591" s="98">
        <f t="shared" si="48"/>
        <v>-36.666666666666664</v>
      </c>
      <c r="O591" s="740">
        <v>1900</v>
      </c>
      <c r="P591" s="98">
        <f t="shared" si="50"/>
        <v>239.28571428571428</v>
      </c>
      <c r="Q591" s="98"/>
      <c r="R591" s="701"/>
    </row>
    <row r="592" spans="1:18" s="191" customFormat="1" ht="36" customHeight="1" x14ac:dyDescent="0.3">
      <c r="A592" s="707">
        <v>48</v>
      </c>
      <c r="B592" s="900" t="s">
        <v>1418</v>
      </c>
      <c r="C592" s="900"/>
      <c r="D592" s="900"/>
      <c r="E592" s="98">
        <v>410</v>
      </c>
      <c r="F592" s="114">
        <v>1000</v>
      </c>
      <c r="G592" s="194">
        <v>2000</v>
      </c>
      <c r="H592" s="195">
        <v>1.7</v>
      </c>
      <c r="I592" s="98">
        <v>697</v>
      </c>
      <c r="J592" s="194">
        <v>1200</v>
      </c>
      <c r="K592" s="194"/>
      <c r="L592" s="194">
        <v>800</v>
      </c>
      <c r="M592" s="98">
        <f t="shared" si="49"/>
        <v>14.777618364418938</v>
      </c>
      <c r="N592" s="98">
        <f t="shared" si="48"/>
        <v>-33.333333333333329</v>
      </c>
      <c r="O592" s="740">
        <v>800</v>
      </c>
      <c r="P592" s="98">
        <f t="shared" si="50"/>
        <v>95.121951219512198</v>
      </c>
      <c r="Q592" s="98"/>
      <c r="R592" s="701"/>
    </row>
    <row r="593" spans="1:18" s="191" customFormat="1" x14ac:dyDescent="0.3">
      <c r="A593" s="901">
        <v>49</v>
      </c>
      <c r="B593" s="900" t="s">
        <v>133</v>
      </c>
      <c r="C593" s="701" t="s">
        <v>19</v>
      </c>
      <c r="D593" s="701" t="s">
        <v>158</v>
      </c>
      <c r="E593" s="98">
        <v>840</v>
      </c>
      <c r="F593" s="114">
        <v>2500</v>
      </c>
      <c r="G593" s="194">
        <v>5000</v>
      </c>
      <c r="H593" s="195">
        <v>1.8</v>
      </c>
      <c r="I593" s="98">
        <v>1512</v>
      </c>
      <c r="J593" s="194">
        <v>3000</v>
      </c>
      <c r="K593" s="194"/>
      <c r="L593" s="194">
        <v>2100</v>
      </c>
      <c r="M593" s="98">
        <f t="shared" si="49"/>
        <v>38.888888888888893</v>
      </c>
      <c r="N593" s="98">
        <f t="shared" si="48"/>
        <v>-30</v>
      </c>
      <c r="O593" s="740">
        <v>2100</v>
      </c>
      <c r="P593" s="98">
        <f t="shared" si="50"/>
        <v>150</v>
      </c>
      <c r="Q593" s="98"/>
      <c r="R593" s="701"/>
    </row>
    <row r="594" spans="1:18" s="191" customFormat="1" x14ac:dyDescent="0.3">
      <c r="A594" s="901"/>
      <c r="B594" s="900"/>
      <c r="C594" s="701" t="s">
        <v>158</v>
      </c>
      <c r="D594" s="701" t="s">
        <v>1375</v>
      </c>
      <c r="E594" s="98">
        <v>490</v>
      </c>
      <c r="F594" s="114">
        <v>1500</v>
      </c>
      <c r="G594" s="194">
        <v>3000</v>
      </c>
      <c r="H594" s="195">
        <v>2</v>
      </c>
      <c r="I594" s="98">
        <v>980</v>
      </c>
      <c r="J594" s="194">
        <v>1800</v>
      </c>
      <c r="K594" s="194"/>
      <c r="L594" s="194">
        <v>1800</v>
      </c>
      <c r="M594" s="98">
        <f t="shared" si="49"/>
        <v>83.673469387755105</v>
      </c>
      <c r="N594" s="98">
        <f t="shared" si="48"/>
        <v>0</v>
      </c>
      <c r="O594" s="740">
        <v>1800</v>
      </c>
      <c r="P594" s="98">
        <f t="shared" si="50"/>
        <v>267.34693877551024</v>
      </c>
      <c r="Q594" s="98"/>
      <c r="R594" s="701"/>
    </row>
    <row r="595" spans="1:18" s="191" customFormat="1" x14ac:dyDescent="0.3">
      <c r="A595" s="901">
        <v>50</v>
      </c>
      <c r="B595" s="900" t="s">
        <v>1419</v>
      </c>
      <c r="C595" s="900" t="s">
        <v>668</v>
      </c>
      <c r="D595" s="900"/>
      <c r="E595" s="98"/>
      <c r="F595" s="114"/>
      <c r="G595" s="194"/>
      <c r="H595" s="195"/>
      <c r="I595" s="98"/>
      <c r="J595" s="194"/>
      <c r="K595" s="194"/>
      <c r="L595" s="194"/>
      <c r="M595" s="98"/>
      <c r="N595" s="98"/>
      <c r="O595" s="740"/>
      <c r="P595" s="98"/>
      <c r="Q595" s="98"/>
      <c r="R595" s="701"/>
    </row>
    <row r="596" spans="1:18" s="191" customFormat="1" x14ac:dyDescent="0.3">
      <c r="A596" s="901"/>
      <c r="B596" s="900"/>
      <c r="C596" s="701"/>
      <c r="D596" s="701" t="s">
        <v>39</v>
      </c>
      <c r="E596" s="98">
        <v>560</v>
      </c>
      <c r="F596" s="114">
        <v>1750</v>
      </c>
      <c r="G596" s="194">
        <v>3500</v>
      </c>
      <c r="H596" s="195">
        <v>2</v>
      </c>
      <c r="I596" s="98">
        <v>1120</v>
      </c>
      <c r="J596" s="194">
        <v>2100</v>
      </c>
      <c r="K596" s="194"/>
      <c r="L596" s="194">
        <v>1200</v>
      </c>
      <c r="M596" s="98">
        <f t="shared" si="49"/>
        <v>7.1428571428571423</v>
      </c>
      <c r="N596" s="98">
        <f t="shared" si="48"/>
        <v>-42.857142857142854</v>
      </c>
      <c r="O596" s="740">
        <v>1200</v>
      </c>
      <c r="P596" s="98">
        <f t="shared" si="50"/>
        <v>114.28571428571428</v>
      </c>
      <c r="Q596" s="98"/>
      <c r="R596" s="701"/>
    </row>
    <row r="597" spans="1:18" s="191" customFormat="1" x14ac:dyDescent="0.3">
      <c r="A597" s="901"/>
      <c r="B597" s="900"/>
      <c r="C597" s="701"/>
      <c r="D597" s="701" t="s">
        <v>40</v>
      </c>
      <c r="E597" s="98"/>
      <c r="F597" s="114">
        <v>1750</v>
      </c>
      <c r="G597" s="194">
        <v>3500</v>
      </c>
      <c r="H597" s="195">
        <v>2</v>
      </c>
      <c r="I597" s="98">
        <v>1120</v>
      </c>
      <c r="J597" s="194">
        <v>2100</v>
      </c>
      <c r="K597" s="194"/>
      <c r="L597" s="194">
        <v>1000</v>
      </c>
      <c r="M597" s="98">
        <f t="shared" si="49"/>
        <v>-10.714285714285714</v>
      </c>
      <c r="N597" s="98">
        <f t="shared" si="48"/>
        <v>-52.380952380952387</v>
      </c>
      <c r="O597" s="740">
        <v>700</v>
      </c>
      <c r="P597" s="98"/>
      <c r="Q597" s="98"/>
      <c r="R597" s="701"/>
    </row>
    <row r="598" spans="1:18" s="191" customFormat="1" x14ac:dyDescent="0.3">
      <c r="A598" s="901">
        <v>51</v>
      </c>
      <c r="B598" s="900" t="s">
        <v>205</v>
      </c>
      <c r="C598" s="900" t="s">
        <v>668</v>
      </c>
      <c r="D598" s="900"/>
      <c r="E598" s="98"/>
      <c r="F598" s="114"/>
      <c r="G598" s="194"/>
      <c r="H598" s="195"/>
      <c r="I598" s="98"/>
      <c r="J598" s="194"/>
      <c r="K598" s="194"/>
      <c r="L598" s="194"/>
      <c r="M598" s="98"/>
      <c r="N598" s="98"/>
      <c r="O598" s="740"/>
      <c r="P598" s="98"/>
      <c r="Q598" s="98"/>
      <c r="R598" s="701"/>
    </row>
    <row r="599" spans="1:18" s="191" customFormat="1" x14ac:dyDescent="0.3">
      <c r="A599" s="901"/>
      <c r="B599" s="900"/>
      <c r="C599" s="701"/>
      <c r="D599" s="701" t="s">
        <v>39</v>
      </c>
      <c r="E599" s="98">
        <v>410</v>
      </c>
      <c r="F599" s="114">
        <v>1500</v>
      </c>
      <c r="G599" s="194">
        <v>3000</v>
      </c>
      <c r="H599" s="195">
        <v>2.2999999999999998</v>
      </c>
      <c r="I599" s="98">
        <v>942.99999999999989</v>
      </c>
      <c r="J599" s="194">
        <v>1800</v>
      </c>
      <c r="K599" s="194"/>
      <c r="L599" s="194">
        <v>1200</v>
      </c>
      <c r="M599" s="98">
        <f t="shared" si="49"/>
        <v>27.253446447507969</v>
      </c>
      <c r="N599" s="98">
        <f t="shared" si="48"/>
        <v>-33.333333333333329</v>
      </c>
      <c r="O599" s="740">
        <v>1200</v>
      </c>
      <c r="P599" s="98">
        <f t="shared" si="50"/>
        <v>192.6829268292683</v>
      </c>
      <c r="Q599" s="98"/>
      <c r="R599" s="701"/>
    </row>
    <row r="600" spans="1:18" s="191" customFormat="1" x14ac:dyDescent="0.3">
      <c r="A600" s="901"/>
      <c r="B600" s="900"/>
      <c r="C600" s="701"/>
      <c r="D600" s="701" t="s">
        <v>40</v>
      </c>
      <c r="E600" s="98"/>
      <c r="F600" s="114">
        <v>1500</v>
      </c>
      <c r="G600" s="194">
        <v>3000</v>
      </c>
      <c r="H600" s="195">
        <v>2.2999999999999998</v>
      </c>
      <c r="I600" s="98">
        <v>942.99999999999989</v>
      </c>
      <c r="J600" s="194">
        <v>1800</v>
      </c>
      <c r="K600" s="194"/>
      <c r="L600" s="194">
        <v>1000</v>
      </c>
      <c r="M600" s="98">
        <f t="shared" si="49"/>
        <v>6.0445387062566409</v>
      </c>
      <c r="N600" s="98">
        <f t="shared" si="48"/>
        <v>-44.444444444444443</v>
      </c>
      <c r="O600" s="740">
        <v>700</v>
      </c>
      <c r="P600" s="98"/>
      <c r="Q600" s="98"/>
      <c r="R600" s="701"/>
    </row>
    <row r="601" spans="1:18" s="191" customFormat="1" x14ac:dyDescent="0.3">
      <c r="A601" s="901">
        <v>52</v>
      </c>
      <c r="B601" s="900" t="s">
        <v>158</v>
      </c>
      <c r="C601" s="900" t="s">
        <v>668</v>
      </c>
      <c r="D601" s="900"/>
      <c r="E601" s="98"/>
      <c r="F601" s="114"/>
      <c r="G601" s="194"/>
      <c r="H601" s="195"/>
      <c r="I601" s="98"/>
      <c r="J601" s="194"/>
      <c r="K601" s="194"/>
      <c r="L601" s="194"/>
      <c r="M601" s="98"/>
      <c r="N601" s="98"/>
      <c r="O601" s="740"/>
      <c r="P601" s="98"/>
      <c r="Q601" s="98"/>
      <c r="R601" s="701"/>
    </row>
    <row r="602" spans="1:18" s="191" customFormat="1" x14ac:dyDescent="0.3">
      <c r="A602" s="901"/>
      <c r="B602" s="900"/>
      <c r="C602" s="701"/>
      <c r="D602" s="701" t="s">
        <v>39</v>
      </c>
      <c r="E602" s="98">
        <v>410</v>
      </c>
      <c r="F602" s="114">
        <v>1750</v>
      </c>
      <c r="G602" s="194">
        <v>3500</v>
      </c>
      <c r="H602" s="195">
        <v>2.2999999999999998</v>
      </c>
      <c r="I602" s="98">
        <v>942.99999999999989</v>
      </c>
      <c r="J602" s="194">
        <v>2100</v>
      </c>
      <c r="K602" s="194"/>
      <c r="L602" s="194">
        <v>1200</v>
      </c>
      <c r="M602" s="98">
        <f t="shared" si="49"/>
        <v>27.253446447507969</v>
      </c>
      <c r="N602" s="98">
        <f t="shared" si="48"/>
        <v>-42.857142857142854</v>
      </c>
      <c r="O602" s="740">
        <v>1200</v>
      </c>
      <c r="P602" s="98">
        <f t="shared" si="50"/>
        <v>192.6829268292683</v>
      </c>
      <c r="Q602" s="98"/>
      <c r="R602" s="701"/>
    </row>
    <row r="603" spans="1:18" s="191" customFormat="1" x14ac:dyDescent="0.3">
      <c r="A603" s="901"/>
      <c r="B603" s="900"/>
      <c r="C603" s="701"/>
      <c r="D603" s="701" t="s">
        <v>40</v>
      </c>
      <c r="E603" s="98"/>
      <c r="F603" s="114">
        <v>1750</v>
      </c>
      <c r="G603" s="194">
        <v>3500</v>
      </c>
      <c r="H603" s="195">
        <v>2.2999999999999998</v>
      </c>
      <c r="I603" s="98">
        <v>942.99999999999989</v>
      </c>
      <c r="J603" s="194">
        <v>2100</v>
      </c>
      <c r="K603" s="194"/>
      <c r="L603" s="194">
        <v>1000</v>
      </c>
      <c r="M603" s="98">
        <f t="shared" si="49"/>
        <v>6.0445387062566409</v>
      </c>
      <c r="N603" s="98">
        <f t="shared" si="48"/>
        <v>-52.380952380952387</v>
      </c>
      <c r="O603" s="740">
        <v>700</v>
      </c>
      <c r="P603" s="98"/>
      <c r="Q603" s="98"/>
      <c r="R603" s="701"/>
    </row>
    <row r="604" spans="1:18" s="191" customFormat="1" ht="18.75" customHeight="1" x14ac:dyDescent="0.3">
      <c r="A604" s="901">
        <v>53</v>
      </c>
      <c r="B604" s="900" t="s">
        <v>159</v>
      </c>
      <c r="C604" s="701" t="s">
        <v>1420</v>
      </c>
      <c r="D604" s="701" t="s">
        <v>17</v>
      </c>
      <c r="E604" s="98">
        <v>850</v>
      </c>
      <c r="F604" s="114">
        <v>2500</v>
      </c>
      <c r="G604" s="194">
        <v>5000</v>
      </c>
      <c r="H604" s="195">
        <v>3</v>
      </c>
      <c r="I604" s="98">
        <v>2550</v>
      </c>
      <c r="J604" s="194">
        <v>3000</v>
      </c>
      <c r="K604" s="194"/>
      <c r="L604" s="194">
        <v>1800</v>
      </c>
      <c r="M604" s="98">
        <f t="shared" si="49"/>
        <v>-29.411764705882355</v>
      </c>
      <c r="N604" s="98">
        <f t="shared" si="48"/>
        <v>-40</v>
      </c>
      <c r="O604" s="740">
        <v>1800</v>
      </c>
      <c r="P604" s="98">
        <f t="shared" si="50"/>
        <v>111.76470588235294</v>
      </c>
      <c r="Q604" s="98"/>
      <c r="R604" s="701"/>
    </row>
    <row r="605" spans="1:18" s="191" customFormat="1" ht="37.5" x14ac:dyDescent="0.3">
      <c r="A605" s="901"/>
      <c r="B605" s="900"/>
      <c r="C605" s="701" t="s">
        <v>1421</v>
      </c>
      <c r="D605" s="701" t="s">
        <v>1422</v>
      </c>
      <c r="E605" s="98">
        <v>900</v>
      </c>
      <c r="F605" s="114">
        <v>2000</v>
      </c>
      <c r="G605" s="194">
        <v>4000</v>
      </c>
      <c r="H605" s="195">
        <v>3.8</v>
      </c>
      <c r="I605" s="98">
        <v>3420</v>
      </c>
      <c r="J605" s="194">
        <v>2400</v>
      </c>
      <c r="K605" s="194"/>
      <c r="L605" s="194">
        <v>1500</v>
      </c>
      <c r="M605" s="98">
        <f t="shared" si="49"/>
        <v>-56.140350877192979</v>
      </c>
      <c r="N605" s="98">
        <f t="shared" si="48"/>
        <v>-37.5</v>
      </c>
      <c r="O605" s="740">
        <v>1500</v>
      </c>
      <c r="P605" s="98">
        <f t="shared" si="50"/>
        <v>66.666666666666657</v>
      </c>
      <c r="Q605" s="98"/>
      <c r="R605" s="701"/>
    </row>
    <row r="606" spans="1:18" s="191" customFormat="1" ht="37.5" x14ac:dyDescent="0.3">
      <c r="A606" s="901">
        <v>54</v>
      </c>
      <c r="B606" s="900" t="s">
        <v>1423</v>
      </c>
      <c r="C606" s="701" t="s">
        <v>17</v>
      </c>
      <c r="D606" s="701" t="s">
        <v>1424</v>
      </c>
      <c r="E606" s="98"/>
      <c r="F606" s="114"/>
      <c r="G606" s="194"/>
      <c r="H606" s="195"/>
      <c r="I606" s="98"/>
      <c r="J606" s="194"/>
      <c r="K606" s="194"/>
      <c r="L606" s="194"/>
      <c r="M606" s="98"/>
      <c r="N606" s="98"/>
      <c r="O606" s="740"/>
      <c r="P606" s="98"/>
      <c r="Q606" s="98"/>
      <c r="R606" s="701"/>
    </row>
    <row r="607" spans="1:18" s="191" customFormat="1" x14ac:dyDescent="0.3">
      <c r="A607" s="901"/>
      <c r="B607" s="900"/>
      <c r="C607" s="701"/>
      <c r="D607" s="701" t="s">
        <v>39</v>
      </c>
      <c r="E607" s="98">
        <v>540</v>
      </c>
      <c r="F607" s="114"/>
      <c r="G607" s="194"/>
      <c r="H607" s="195"/>
      <c r="I607" s="98"/>
      <c r="J607" s="194">
        <v>2400</v>
      </c>
      <c r="K607" s="194"/>
      <c r="L607" s="194">
        <v>1400</v>
      </c>
      <c r="M607" s="98"/>
      <c r="N607" s="98">
        <f t="shared" si="48"/>
        <v>-41.666666666666671</v>
      </c>
      <c r="O607" s="740">
        <v>1400</v>
      </c>
      <c r="P607" s="98">
        <f t="shared" si="50"/>
        <v>159.25925925925927</v>
      </c>
      <c r="Q607" s="98"/>
      <c r="R607" s="701"/>
    </row>
    <row r="608" spans="1:18" s="191" customFormat="1" x14ac:dyDescent="0.3">
      <c r="A608" s="901"/>
      <c r="B608" s="900"/>
      <c r="C608" s="701"/>
      <c r="D608" s="701" t="s">
        <v>40</v>
      </c>
      <c r="E608" s="98"/>
      <c r="F608" s="114"/>
      <c r="G608" s="194"/>
      <c r="H608" s="195"/>
      <c r="I608" s="98"/>
      <c r="J608" s="194">
        <v>2400</v>
      </c>
      <c r="K608" s="194"/>
      <c r="L608" s="194">
        <v>1100</v>
      </c>
      <c r="M608" s="98"/>
      <c r="N608" s="98">
        <f t="shared" ref="N608:N640" si="51">(L608-J608)/J608*100</f>
        <v>-54.166666666666664</v>
      </c>
      <c r="O608" s="740">
        <v>900</v>
      </c>
      <c r="P608" s="98"/>
      <c r="Q608" s="98"/>
      <c r="R608" s="701"/>
    </row>
    <row r="609" spans="1:18" s="191" customFormat="1" x14ac:dyDescent="0.3">
      <c r="A609" s="901">
        <v>55</v>
      </c>
      <c r="B609" s="900" t="s">
        <v>349</v>
      </c>
      <c r="C609" s="701" t="s">
        <v>133</v>
      </c>
      <c r="D609" s="701" t="s">
        <v>1425</v>
      </c>
      <c r="E609" s="98"/>
      <c r="F609" s="114">
        <v>1000</v>
      </c>
      <c r="G609" s="194">
        <v>2000</v>
      </c>
      <c r="H609" s="195"/>
      <c r="I609" s="98"/>
      <c r="J609" s="194"/>
      <c r="K609" s="194"/>
      <c r="L609" s="194"/>
      <c r="M609" s="98"/>
      <c r="N609" s="98"/>
      <c r="O609" s="740"/>
      <c r="P609" s="98"/>
      <c r="Q609" s="98"/>
      <c r="R609" s="701" t="s">
        <v>131</v>
      </c>
    </row>
    <row r="610" spans="1:18" s="191" customFormat="1" x14ac:dyDescent="0.3">
      <c r="A610" s="901"/>
      <c r="B610" s="900"/>
      <c r="C610" s="701"/>
      <c r="D610" s="701" t="s">
        <v>39</v>
      </c>
      <c r="E610" s="98"/>
      <c r="F610" s="114"/>
      <c r="G610" s="194"/>
      <c r="H610" s="195"/>
      <c r="I610" s="98"/>
      <c r="J610" s="194">
        <v>1200</v>
      </c>
      <c r="K610" s="194"/>
      <c r="L610" s="194">
        <v>1200</v>
      </c>
      <c r="M610" s="98"/>
      <c r="N610" s="98">
        <f t="shared" si="51"/>
        <v>0</v>
      </c>
      <c r="O610" s="740">
        <v>1200</v>
      </c>
      <c r="P610" s="98"/>
      <c r="Q610" s="98"/>
      <c r="R610" s="701"/>
    </row>
    <row r="611" spans="1:18" s="191" customFormat="1" x14ac:dyDescent="0.3">
      <c r="A611" s="901"/>
      <c r="B611" s="900"/>
      <c r="C611" s="701"/>
      <c r="D611" s="701" t="s">
        <v>40</v>
      </c>
      <c r="E611" s="98"/>
      <c r="F611" s="114"/>
      <c r="G611" s="194"/>
      <c r="H611" s="195"/>
      <c r="I611" s="98"/>
      <c r="J611" s="194">
        <v>1200</v>
      </c>
      <c r="K611" s="194"/>
      <c r="L611" s="194">
        <v>1000</v>
      </c>
      <c r="M611" s="98"/>
      <c r="N611" s="98">
        <f t="shared" si="51"/>
        <v>-16.666666666666664</v>
      </c>
      <c r="O611" s="740">
        <v>700</v>
      </c>
      <c r="P611" s="98"/>
      <c r="Q611" s="98"/>
      <c r="R611" s="701"/>
    </row>
    <row r="612" spans="1:18" s="191" customFormat="1" x14ac:dyDescent="0.3">
      <c r="A612" s="707">
        <v>56</v>
      </c>
      <c r="B612" s="701" t="s">
        <v>1426</v>
      </c>
      <c r="C612" s="701" t="s">
        <v>19</v>
      </c>
      <c r="D612" s="701" t="s">
        <v>1427</v>
      </c>
      <c r="E612" s="98"/>
      <c r="F612" s="114">
        <v>1000</v>
      </c>
      <c r="G612" s="194">
        <v>2000</v>
      </c>
      <c r="H612" s="195"/>
      <c r="I612" s="98"/>
      <c r="J612" s="194">
        <v>1200</v>
      </c>
      <c r="K612" s="194"/>
      <c r="L612" s="194">
        <v>1100</v>
      </c>
      <c r="M612" s="98"/>
      <c r="N612" s="98">
        <f t="shared" si="51"/>
        <v>-8.3333333333333321</v>
      </c>
      <c r="O612" s="740">
        <v>1100</v>
      </c>
      <c r="P612" s="98"/>
      <c r="Q612" s="98"/>
      <c r="R612" s="701"/>
    </row>
    <row r="613" spans="1:18" s="191" customFormat="1" ht="37.5" x14ac:dyDescent="0.3">
      <c r="A613" s="707">
        <v>57</v>
      </c>
      <c r="B613" s="701" t="s">
        <v>1428</v>
      </c>
      <c r="C613" s="701" t="s">
        <v>1419</v>
      </c>
      <c r="D613" s="701" t="s">
        <v>158</v>
      </c>
      <c r="E613" s="98"/>
      <c r="F613" s="114">
        <v>1000</v>
      </c>
      <c r="G613" s="194">
        <v>2000</v>
      </c>
      <c r="H613" s="195"/>
      <c r="I613" s="98"/>
      <c r="J613" s="194">
        <v>1200</v>
      </c>
      <c r="K613" s="194"/>
      <c r="L613" s="194">
        <v>1100</v>
      </c>
      <c r="M613" s="98"/>
      <c r="N613" s="98">
        <f t="shared" si="51"/>
        <v>-8.3333333333333321</v>
      </c>
      <c r="O613" s="740">
        <v>1100</v>
      </c>
      <c r="P613" s="98"/>
      <c r="Q613" s="98"/>
      <c r="R613" s="701"/>
    </row>
    <row r="614" spans="1:18" s="191" customFormat="1" x14ac:dyDescent="0.3">
      <c r="A614" s="707">
        <v>58</v>
      </c>
      <c r="B614" s="701" t="s">
        <v>1429</v>
      </c>
      <c r="C614" s="701" t="s">
        <v>26</v>
      </c>
      <c r="D614" s="701" t="s">
        <v>1404</v>
      </c>
      <c r="E614" s="98"/>
      <c r="F614" s="114">
        <v>1000</v>
      </c>
      <c r="G614" s="194">
        <v>2000</v>
      </c>
      <c r="H614" s="195"/>
      <c r="I614" s="98"/>
      <c r="J614" s="194">
        <v>1200</v>
      </c>
      <c r="K614" s="194"/>
      <c r="L614" s="194">
        <v>1100</v>
      </c>
      <c r="M614" s="98"/>
      <c r="N614" s="98">
        <f t="shared" si="51"/>
        <v>-8.3333333333333321</v>
      </c>
      <c r="O614" s="740">
        <v>1100</v>
      </c>
      <c r="P614" s="98"/>
      <c r="Q614" s="98"/>
      <c r="R614" s="701"/>
    </row>
    <row r="615" spans="1:18" s="191" customFormat="1" ht="37.5" x14ac:dyDescent="0.3">
      <c r="A615" s="901">
        <v>59</v>
      </c>
      <c r="B615" s="900" t="s">
        <v>26</v>
      </c>
      <c r="C615" s="701" t="s">
        <v>1430</v>
      </c>
      <c r="D615" s="701" t="s">
        <v>1431</v>
      </c>
      <c r="E615" s="98"/>
      <c r="F615" s="114">
        <v>1250</v>
      </c>
      <c r="G615" s="194">
        <v>2500</v>
      </c>
      <c r="H615" s="195"/>
      <c r="I615" s="98"/>
      <c r="J615" s="725"/>
      <c r="K615" s="725"/>
      <c r="L615" s="194"/>
      <c r="M615" s="98"/>
      <c r="N615" s="98"/>
      <c r="O615" s="740"/>
      <c r="P615" s="98"/>
      <c r="Q615" s="98"/>
      <c r="R615" s="701" t="s">
        <v>131</v>
      </c>
    </row>
    <row r="616" spans="1:18" s="191" customFormat="1" x14ac:dyDescent="0.3">
      <c r="A616" s="901"/>
      <c r="B616" s="900"/>
      <c r="C616" s="701"/>
      <c r="D616" s="701" t="s">
        <v>39</v>
      </c>
      <c r="E616" s="98"/>
      <c r="F616" s="114"/>
      <c r="G616" s="194"/>
      <c r="H616" s="195"/>
      <c r="I616" s="98"/>
      <c r="J616" s="194">
        <v>1500</v>
      </c>
      <c r="K616" s="194"/>
      <c r="L616" s="194">
        <v>1300</v>
      </c>
      <c r="M616" s="98"/>
      <c r="N616" s="98">
        <f t="shared" si="51"/>
        <v>-13.333333333333334</v>
      </c>
      <c r="O616" s="740">
        <v>1300</v>
      </c>
      <c r="P616" s="98"/>
      <c r="Q616" s="98"/>
      <c r="R616" s="701"/>
    </row>
    <row r="617" spans="1:18" s="191" customFormat="1" x14ac:dyDescent="0.3">
      <c r="A617" s="901"/>
      <c r="B617" s="900"/>
      <c r="C617" s="701"/>
      <c r="D617" s="701" t="s">
        <v>40</v>
      </c>
      <c r="E617" s="98"/>
      <c r="F617" s="114"/>
      <c r="G617" s="194"/>
      <c r="H617" s="195"/>
      <c r="I617" s="98"/>
      <c r="J617" s="194">
        <v>1500</v>
      </c>
      <c r="K617" s="194"/>
      <c r="L617" s="194">
        <v>1100</v>
      </c>
      <c r="M617" s="98"/>
      <c r="N617" s="98">
        <f t="shared" si="51"/>
        <v>-26.666666666666668</v>
      </c>
      <c r="O617" s="740">
        <v>800</v>
      </c>
      <c r="P617" s="98"/>
      <c r="Q617" s="98"/>
      <c r="R617" s="701"/>
    </row>
    <row r="618" spans="1:18" s="191" customFormat="1" ht="37.5" x14ac:dyDescent="0.3">
      <c r="A618" s="707">
        <v>60</v>
      </c>
      <c r="B618" s="701" t="s">
        <v>1432</v>
      </c>
      <c r="C618" s="701" t="s">
        <v>1433</v>
      </c>
      <c r="D618" s="701" t="s">
        <v>1431</v>
      </c>
      <c r="E618" s="98"/>
      <c r="F618" s="114">
        <v>1500</v>
      </c>
      <c r="G618" s="194">
        <v>3000</v>
      </c>
      <c r="H618" s="195"/>
      <c r="I618" s="98"/>
      <c r="J618" s="194">
        <v>1800</v>
      </c>
      <c r="K618" s="194"/>
      <c r="L618" s="194">
        <v>1300</v>
      </c>
      <c r="M618" s="98"/>
      <c r="N618" s="98">
        <f t="shared" si="51"/>
        <v>-27.777777777777779</v>
      </c>
      <c r="O618" s="740">
        <v>1300</v>
      </c>
      <c r="P618" s="98"/>
      <c r="Q618" s="98"/>
      <c r="R618" s="701"/>
    </row>
    <row r="619" spans="1:18" s="191" customFormat="1" x14ac:dyDescent="0.3">
      <c r="A619" s="707">
        <v>61</v>
      </c>
      <c r="B619" s="900" t="s">
        <v>1434</v>
      </c>
      <c r="C619" s="900"/>
      <c r="D619" s="900"/>
      <c r="E619" s="98">
        <v>650</v>
      </c>
      <c r="F619" s="114">
        <v>2500</v>
      </c>
      <c r="G619" s="194">
        <v>5000</v>
      </c>
      <c r="H619" s="195">
        <v>1.8</v>
      </c>
      <c r="I619" s="98">
        <f>E619*H619</f>
        <v>1170</v>
      </c>
      <c r="J619" s="194">
        <v>3000</v>
      </c>
      <c r="K619" s="194"/>
      <c r="L619" s="194">
        <v>1800</v>
      </c>
      <c r="M619" s="98">
        <f t="shared" ref="M619:M640" si="52">(L619-I619)/I619*100</f>
        <v>53.846153846153847</v>
      </c>
      <c r="N619" s="98">
        <f t="shared" si="51"/>
        <v>-40</v>
      </c>
      <c r="O619" s="740">
        <v>1800</v>
      </c>
      <c r="P619" s="98">
        <f t="shared" si="50"/>
        <v>176.92307692307691</v>
      </c>
      <c r="Q619" s="98"/>
      <c r="R619" s="701"/>
    </row>
    <row r="620" spans="1:18" s="191" customFormat="1" x14ac:dyDescent="0.3">
      <c r="A620" s="707">
        <v>62</v>
      </c>
      <c r="B620" s="900" t="s">
        <v>1435</v>
      </c>
      <c r="C620" s="900"/>
      <c r="D620" s="900"/>
      <c r="E620" s="98">
        <v>470</v>
      </c>
      <c r="F620" s="114">
        <v>1500</v>
      </c>
      <c r="G620" s="194">
        <v>3000</v>
      </c>
      <c r="H620" s="195">
        <v>2.7</v>
      </c>
      <c r="I620" s="98">
        <v>1269</v>
      </c>
      <c r="J620" s="194">
        <v>1800</v>
      </c>
      <c r="K620" s="194"/>
      <c r="L620" s="194">
        <v>1000</v>
      </c>
      <c r="M620" s="98">
        <f t="shared" si="52"/>
        <v>-21.19779353821907</v>
      </c>
      <c r="N620" s="98">
        <f t="shared" si="51"/>
        <v>-44.444444444444443</v>
      </c>
      <c r="O620" s="740">
        <v>1000</v>
      </c>
      <c r="P620" s="98">
        <f t="shared" si="50"/>
        <v>112.7659574468085</v>
      </c>
      <c r="Q620" s="98"/>
      <c r="R620" s="701"/>
    </row>
    <row r="621" spans="1:18" s="191" customFormat="1" ht="18.75" customHeight="1" x14ac:dyDescent="0.3">
      <c r="A621" s="901">
        <v>63</v>
      </c>
      <c r="B621" s="900" t="s">
        <v>221</v>
      </c>
      <c r="C621" s="900" t="s">
        <v>1436</v>
      </c>
      <c r="D621" s="900"/>
      <c r="E621" s="98">
        <v>590</v>
      </c>
      <c r="F621" s="114">
        <v>4000</v>
      </c>
      <c r="G621" s="194">
        <v>8000</v>
      </c>
      <c r="H621" s="195">
        <v>2</v>
      </c>
      <c r="I621" s="98">
        <v>1180</v>
      </c>
      <c r="J621" s="194">
        <v>4800</v>
      </c>
      <c r="K621" s="194"/>
      <c r="L621" s="194">
        <v>3100</v>
      </c>
      <c r="M621" s="98">
        <f t="shared" si="52"/>
        <v>162.71186440677968</v>
      </c>
      <c r="N621" s="98">
        <f t="shared" si="51"/>
        <v>-35.416666666666671</v>
      </c>
      <c r="O621" s="740">
        <v>3100</v>
      </c>
      <c r="P621" s="98">
        <f t="shared" si="50"/>
        <v>425.42372881355936</v>
      </c>
      <c r="Q621" s="98"/>
      <c r="R621" s="701"/>
    </row>
    <row r="622" spans="1:18" s="191" customFormat="1" x14ac:dyDescent="0.3">
      <c r="A622" s="901"/>
      <c r="B622" s="900"/>
      <c r="C622" s="701" t="s">
        <v>1437</v>
      </c>
      <c r="D622" s="701" t="s">
        <v>931</v>
      </c>
      <c r="E622" s="98">
        <v>450</v>
      </c>
      <c r="F622" s="114">
        <v>3250</v>
      </c>
      <c r="G622" s="194">
        <v>6500</v>
      </c>
      <c r="H622" s="195">
        <v>2.8</v>
      </c>
      <c r="I622" s="98">
        <v>1260</v>
      </c>
      <c r="J622" s="194">
        <v>3900</v>
      </c>
      <c r="K622" s="194"/>
      <c r="L622" s="194">
        <v>2700</v>
      </c>
      <c r="M622" s="98">
        <f t="shared" si="52"/>
        <v>114.28571428571428</v>
      </c>
      <c r="N622" s="98">
        <f t="shared" si="51"/>
        <v>-30.76923076923077</v>
      </c>
      <c r="O622" s="740">
        <v>2700</v>
      </c>
      <c r="P622" s="98">
        <f t="shared" si="50"/>
        <v>500</v>
      </c>
      <c r="Q622" s="98"/>
      <c r="R622" s="701"/>
    </row>
    <row r="623" spans="1:18" s="191" customFormat="1" x14ac:dyDescent="0.3">
      <c r="A623" s="901">
        <v>64</v>
      </c>
      <c r="B623" s="900" t="s">
        <v>1438</v>
      </c>
      <c r="C623" s="701" t="s">
        <v>1399</v>
      </c>
      <c r="D623" s="701" t="s">
        <v>1439</v>
      </c>
      <c r="E623" s="98"/>
      <c r="F623" s="114"/>
      <c r="G623" s="194"/>
      <c r="H623" s="195"/>
      <c r="I623" s="98"/>
      <c r="J623" s="194"/>
      <c r="K623" s="194"/>
      <c r="L623" s="194"/>
      <c r="M623" s="98"/>
      <c r="N623" s="98"/>
      <c r="O623" s="740"/>
      <c r="P623" s="98"/>
      <c r="Q623" s="98"/>
      <c r="R623" s="701"/>
    </row>
    <row r="624" spans="1:18" s="191" customFormat="1" x14ac:dyDescent="0.3">
      <c r="A624" s="901"/>
      <c r="B624" s="900"/>
      <c r="C624" s="701"/>
      <c r="D624" s="701" t="s">
        <v>39</v>
      </c>
      <c r="E624" s="98">
        <v>580</v>
      </c>
      <c r="F624" s="114">
        <v>2750</v>
      </c>
      <c r="G624" s="194">
        <v>5500</v>
      </c>
      <c r="H624" s="195">
        <v>2.1</v>
      </c>
      <c r="I624" s="98">
        <v>1218</v>
      </c>
      <c r="J624" s="194">
        <v>3300</v>
      </c>
      <c r="K624" s="194"/>
      <c r="L624" s="194">
        <v>2300</v>
      </c>
      <c r="M624" s="98">
        <f t="shared" si="52"/>
        <v>88.834154351395739</v>
      </c>
      <c r="N624" s="98">
        <f t="shared" si="51"/>
        <v>-30.303030303030305</v>
      </c>
      <c r="O624" s="740">
        <v>2300</v>
      </c>
      <c r="P624" s="98">
        <f t="shared" si="50"/>
        <v>296.55172413793105</v>
      </c>
      <c r="Q624" s="98"/>
      <c r="R624" s="701"/>
    </row>
    <row r="625" spans="1:18" s="191" customFormat="1" x14ac:dyDescent="0.3">
      <c r="A625" s="901"/>
      <c r="B625" s="900"/>
      <c r="C625" s="701"/>
      <c r="D625" s="701" t="s">
        <v>40</v>
      </c>
      <c r="E625" s="98"/>
      <c r="F625" s="114">
        <v>2750</v>
      </c>
      <c r="G625" s="194">
        <v>5500</v>
      </c>
      <c r="H625" s="195">
        <v>2.1</v>
      </c>
      <c r="I625" s="98">
        <v>1218</v>
      </c>
      <c r="J625" s="194">
        <v>3300</v>
      </c>
      <c r="K625" s="194"/>
      <c r="L625" s="194">
        <v>1800</v>
      </c>
      <c r="M625" s="98">
        <f t="shared" si="52"/>
        <v>47.783251231527096</v>
      </c>
      <c r="N625" s="98">
        <f t="shared" si="51"/>
        <v>-45.454545454545453</v>
      </c>
      <c r="O625" s="740">
        <v>1800</v>
      </c>
      <c r="P625" s="98"/>
      <c r="Q625" s="98"/>
      <c r="R625" s="701"/>
    </row>
    <row r="626" spans="1:18" s="191" customFormat="1" ht="26.25" customHeight="1" x14ac:dyDescent="0.3">
      <c r="A626" s="707">
        <v>65</v>
      </c>
      <c r="B626" s="706" t="s">
        <v>14</v>
      </c>
      <c r="C626" s="706" t="s">
        <v>1374</v>
      </c>
      <c r="D626" s="706" t="s">
        <v>1350</v>
      </c>
      <c r="E626" s="98">
        <v>520</v>
      </c>
      <c r="F626" s="114">
        <v>750</v>
      </c>
      <c r="G626" s="194">
        <v>1500</v>
      </c>
      <c r="H626" s="195">
        <v>1.6</v>
      </c>
      <c r="I626" s="98">
        <v>832</v>
      </c>
      <c r="J626" s="194">
        <v>900</v>
      </c>
      <c r="K626" s="194"/>
      <c r="L626" s="194">
        <v>1500</v>
      </c>
      <c r="M626" s="98">
        <f t="shared" si="52"/>
        <v>80.288461538461547</v>
      </c>
      <c r="N626" s="98">
        <f t="shared" si="51"/>
        <v>66.666666666666657</v>
      </c>
      <c r="O626" s="740">
        <v>1500</v>
      </c>
      <c r="P626" s="98">
        <f t="shared" si="50"/>
        <v>188.46153846153845</v>
      </c>
      <c r="Q626" s="98"/>
      <c r="R626" s="701"/>
    </row>
    <row r="627" spans="1:18" s="191" customFormat="1" ht="18.75" customHeight="1" x14ac:dyDescent="0.3">
      <c r="A627" s="901">
        <v>66</v>
      </c>
      <c r="B627" s="900" t="s">
        <v>1379</v>
      </c>
      <c r="C627" s="701" t="s">
        <v>1440</v>
      </c>
      <c r="D627" s="701" t="s">
        <v>1441</v>
      </c>
      <c r="E627" s="98">
        <v>1500</v>
      </c>
      <c r="F627" s="114">
        <v>2550</v>
      </c>
      <c r="G627" s="194">
        <v>4500</v>
      </c>
      <c r="H627" s="195">
        <v>1.7</v>
      </c>
      <c r="I627" s="98">
        <v>2550</v>
      </c>
      <c r="J627" s="194">
        <v>2700</v>
      </c>
      <c r="K627" s="194"/>
      <c r="L627" s="194">
        <v>2100</v>
      </c>
      <c r="M627" s="98">
        <f t="shared" si="52"/>
        <v>-17.647058823529413</v>
      </c>
      <c r="N627" s="98">
        <f t="shared" si="51"/>
        <v>-22.222222222222221</v>
      </c>
      <c r="O627" s="740">
        <v>2100</v>
      </c>
      <c r="P627" s="98">
        <f t="shared" si="50"/>
        <v>40</v>
      </c>
      <c r="Q627" s="98"/>
      <c r="R627" s="701"/>
    </row>
    <row r="628" spans="1:18" s="191" customFormat="1" x14ac:dyDescent="0.3">
      <c r="A628" s="901"/>
      <c r="B628" s="900"/>
      <c r="C628" s="701" t="s">
        <v>1441</v>
      </c>
      <c r="D628" s="701" t="s">
        <v>1442</v>
      </c>
      <c r="E628" s="98">
        <v>970</v>
      </c>
      <c r="F628" s="114">
        <v>2000</v>
      </c>
      <c r="G628" s="194">
        <v>4000</v>
      </c>
      <c r="H628" s="195">
        <v>1.5</v>
      </c>
      <c r="I628" s="98">
        <v>1455</v>
      </c>
      <c r="J628" s="194">
        <v>2400</v>
      </c>
      <c r="K628" s="194"/>
      <c r="L628" s="194">
        <v>1800</v>
      </c>
      <c r="M628" s="98">
        <f t="shared" si="52"/>
        <v>23.711340206185564</v>
      </c>
      <c r="N628" s="98">
        <f t="shared" si="51"/>
        <v>-25</v>
      </c>
      <c r="O628" s="740">
        <v>1800</v>
      </c>
      <c r="P628" s="98">
        <f t="shared" si="50"/>
        <v>85.567010309278345</v>
      </c>
      <c r="Q628" s="98"/>
      <c r="R628" s="701"/>
    </row>
    <row r="629" spans="1:18" s="191" customFormat="1" ht="37.5" x14ac:dyDescent="0.3">
      <c r="A629" s="901">
        <v>67</v>
      </c>
      <c r="B629" s="900" t="s">
        <v>1359</v>
      </c>
      <c r="C629" s="701" t="s">
        <v>942</v>
      </c>
      <c r="D629" s="701" t="s">
        <v>1443</v>
      </c>
      <c r="E629" s="98">
        <v>850</v>
      </c>
      <c r="F629" s="114">
        <v>3250</v>
      </c>
      <c r="G629" s="194">
        <v>6500</v>
      </c>
      <c r="H629" s="195">
        <v>2.7</v>
      </c>
      <c r="I629" s="98">
        <v>2295</v>
      </c>
      <c r="J629" s="194">
        <v>3900</v>
      </c>
      <c r="K629" s="194"/>
      <c r="L629" s="194">
        <v>2200</v>
      </c>
      <c r="M629" s="98">
        <f t="shared" si="52"/>
        <v>-4.1394335511982572</v>
      </c>
      <c r="N629" s="98">
        <f t="shared" si="51"/>
        <v>-43.589743589743591</v>
      </c>
      <c r="O629" s="740">
        <v>2200</v>
      </c>
      <c r="P629" s="98">
        <f t="shared" si="50"/>
        <v>158.8235294117647</v>
      </c>
      <c r="Q629" s="98"/>
      <c r="R629" s="701"/>
    </row>
    <row r="630" spans="1:18" s="191" customFormat="1" x14ac:dyDescent="0.3">
      <c r="A630" s="901"/>
      <c r="B630" s="900"/>
      <c r="C630" s="701" t="s">
        <v>1443</v>
      </c>
      <c r="D630" s="701" t="s">
        <v>1444</v>
      </c>
      <c r="E630" s="98">
        <v>840</v>
      </c>
      <c r="F630" s="114">
        <v>1500</v>
      </c>
      <c r="G630" s="194">
        <v>3000</v>
      </c>
      <c r="H630" s="195">
        <v>2.5</v>
      </c>
      <c r="I630" s="98">
        <v>2100</v>
      </c>
      <c r="J630" s="194">
        <v>1800</v>
      </c>
      <c r="K630" s="194"/>
      <c r="L630" s="194">
        <v>1800</v>
      </c>
      <c r="M630" s="98">
        <f t="shared" si="52"/>
        <v>-14.285714285714285</v>
      </c>
      <c r="N630" s="98">
        <f t="shared" si="51"/>
        <v>0</v>
      </c>
      <c r="O630" s="740">
        <v>1800</v>
      </c>
      <c r="P630" s="98">
        <f t="shared" si="50"/>
        <v>114.28571428571428</v>
      </c>
      <c r="Q630" s="98"/>
      <c r="R630" s="701"/>
    </row>
    <row r="631" spans="1:18" s="191" customFormat="1" x14ac:dyDescent="0.3">
      <c r="A631" s="901">
        <v>68</v>
      </c>
      <c r="B631" s="900" t="s">
        <v>1445</v>
      </c>
      <c r="C631" s="900" t="s">
        <v>668</v>
      </c>
      <c r="D631" s="900"/>
      <c r="E631" s="98"/>
      <c r="F631" s="114">
        <v>1000</v>
      </c>
      <c r="G631" s="194">
        <v>2000</v>
      </c>
      <c r="H631" s="195"/>
      <c r="I631" s="98"/>
      <c r="J631" s="194"/>
      <c r="K631" s="194"/>
      <c r="L631" s="194"/>
      <c r="M631" s="98"/>
      <c r="N631" s="98"/>
      <c r="O631" s="740"/>
      <c r="P631" s="98"/>
      <c r="Q631" s="98"/>
      <c r="R631" s="701" t="s">
        <v>131</v>
      </c>
    </row>
    <row r="632" spans="1:18" s="191" customFormat="1" x14ac:dyDescent="0.3">
      <c r="A632" s="901"/>
      <c r="B632" s="900"/>
      <c r="C632" s="701"/>
      <c r="D632" s="701" t="s">
        <v>39</v>
      </c>
      <c r="E632" s="98"/>
      <c r="F632" s="114"/>
      <c r="G632" s="194"/>
      <c r="H632" s="195"/>
      <c r="I632" s="98"/>
      <c r="J632" s="194">
        <v>1200</v>
      </c>
      <c r="K632" s="194"/>
      <c r="L632" s="194">
        <v>800</v>
      </c>
      <c r="M632" s="98"/>
      <c r="N632" s="98">
        <f t="shared" si="51"/>
        <v>-33.333333333333329</v>
      </c>
      <c r="O632" s="740">
        <v>800</v>
      </c>
      <c r="P632" s="98"/>
      <c r="Q632" s="98"/>
      <c r="R632" s="701"/>
    </row>
    <row r="633" spans="1:18" s="191" customFormat="1" x14ac:dyDescent="0.3">
      <c r="A633" s="901"/>
      <c r="B633" s="900"/>
      <c r="C633" s="701"/>
      <c r="D633" s="701" t="s">
        <v>40</v>
      </c>
      <c r="E633" s="98"/>
      <c r="F633" s="114"/>
      <c r="G633" s="194"/>
      <c r="H633" s="195"/>
      <c r="I633" s="98"/>
      <c r="J633" s="194">
        <v>1200</v>
      </c>
      <c r="K633" s="194"/>
      <c r="L633" s="194">
        <v>600</v>
      </c>
      <c r="M633" s="98"/>
      <c r="N633" s="98">
        <f>(L633-J633)/J633*100</f>
        <v>-50</v>
      </c>
      <c r="O633" s="740">
        <v>300</v>
      </c>
      <c r="P633" s="98"/>
      <c r="Q633" s="98"/>
      <c r="R633" s="701"/>
    </row>
    <row r="634" spans="1:18" s="191" customFormat="1" ht="23.25" customHeight="1" x14ac:dyDescent="0.3">
      <c r="A634" s="707">
        <v>69</v>
      </c>
      <c r="B634" s="701" t="s">
        <v>1446</v>
      </c>
      <c r="C634" s="900" t="s">
        <v>668</v>
      </c>
      <c r="D634" s="900"/>
      <c r="E634" s="98"/>
      <c r="F634" s="114">
        <v>1250</v>
      </c>
      <c r="G634" s="194">
        <v>2500</v>
      </c>
      <c r="H634" s="195"/>
      <c r="I634" s="98"/>
      <c r="J634" s="194">
        <v>1500</v>
      </c>
      <c r="K634" s="194"/>
      <c r="L634" s="194">
        <v>1300</v>
      </c>
      <c r="M634" s="98"/>
      <c r="N634" s="98">
        <f t="shared" si="51"/>
        <v>-13.333333333333334</v>
      </c>
      <c r="O634" s="740">
        <v>1300</v>
      </c>
      <c r="P634" s="98"/>
      <c r="Q634" s="98"/>
      <c r="R634" s="701" t="s">
        <v>131</v>
      </c>
    </row>
    <row r="635" spans="1:18" s="191" customFormat="1" ht="23.25" customHeight="1" x14ac:dyDescent="0.3">
      <c r="A635" s="707">
        <v>70</v>
      </c>
      <c r="B635" s="701" t="s">
        <v>1447</v>
      </c>
      <c r="C635" s="701"/>
      <c r="D635" s="701"/>
      <c r="E635" s="98">
        <v>590</v>
      </c>
      <c r="F635" s="114">
        <v>1000</v>
      </c>
      <c r="G635" s="194">
        <v>2000</v>
      </c>
      <c r="H635" s="195">
        <v>2.1</v>
      </c>
      <c r="I635" s="98">
        <v>1239</v>
      </c>
      <c r="J635" s="194">
        <v>1200</v>
      </c>
      <c r="K635" s="194"/>
      <c r="L635" s="194">
        <v>1100</v>
      </c>
      <c r="M635" s="98">
        <f t="shared" si="52"/>
        <v>-11.218724778046813</v>
      </c>
      <c r="N635" s="98">
        <f t="shared" si="51"/>
        <v>-8.3333333333333321</v>
      </c>
      <c r="O635" s="740">
        <v>1100</v>
      </c>
      <c r="P635" s="98">
        <f t="shared" si="50"/>
        <v>86.440677966101703</v>
      </c>
      <c r="Q635" s="98"/>
      <c r="R635" s="701"/>
    </row>
    <row r="636" spans="1:18" s="191" customFormat="1" ht="23.25" customHeight="1" x14ac:dyDescent="0.3">
      <c r="A636" s="707">
        <v>71</v>
      </c>
      <c r="B636" s="701" t="s">
        <v>3150</v>
      </c>
      <c r="C636" s="701" t="s">
        <v>3152</v>
      </c>
      <c r="D636" s="701" t="s">
        <v>1320</v>
      </c>
      <c r="E636" s="98"/>
      <c r="F636" s="114"/>
      <c r="G636" s="194"/>
      <c r="H636" s="195"/>
      <c r="I636" s="98"/>
      <c r="J636" s="194"/>
      <c r="K636" s="194"/>
      <c r="L636" s="194">
        <v>2500</v>
      </c>
      <c r="M636" s="98"/>
      <c r="N636" s="98"/>
      <c r="O636" s="740">
        <v>2500</v>
      </c>
      <c r="P636" s="98"/>
      <c r="Q636" s="98"/>
      <c r="R636" s="718" t="s">
        <v>271</v>
      </c>
    </row>
    <row r="637" spans="1:18" s="191" customFormat="1" ht="23.25" customHeight="1" x14ac:dyDescent="0.3">
      <c r="A637" s="707">
        <v>72</v>
      </c>
      <c r="B637" s="900" t="s">
        <v>3153</v>
      </c>
      <c r="C637" s="900"/>
      <c r="D637" s="900"/>
      <c r="E637" s="98"/>
      <c r="F637" s="114"/>
      <c r="G637" s="194"/>
      <c r="H637" s="195"/>
      <c r="I637" s="98"/>
      <c r="J637" s="194"/>
      <c r="K637" s="194"/>
      <c r="L637" s="194">
        <v>3000</v>
      </c>
      <c r="M637" s="98"/>
      <c r="N637" s="98"/>
      <c r="O637" s="740">
        <v>3000</v>
      </c>
      <c r="P637" s="98"/>
      <c r="Q637" s="98"/>
      <c r="R637" s="718" t="s">
        <v>271</v>
      </c>
    </row>
    <row r="638" spans="1:18" s="191" customFormat="1" ht="23.25" customHeight="1" x14ac:dyDescent="0.3">
      <c r="A638" s="707">
        <v>73</v>
      </c>
      <c r="B638" s="929" t="s">
        <v>3155</v>
      </c>
      <c r="C638" s="929"/>
      <c r="D638" s="929"/>
      <c r="E638" s="98"/>
      <c r="F638" s="114"/>
      <c r="G638" s="194"/>
      <c r="H638" s="195"/>
      <c r="I638" s="98"/>
      <c r="J638" s="194"/>
      <c r="K638" s="194"/>
      <c r="L638" s="194">
        <v>1800</v>
      </c>
      <c r="M638" s="98"/>
      <c r="N638" s="98"/>
      <c r="O638" s="740">
        <v>1800</v>
      </c>
      <c r="P638" s="98"/>
      <c r="Q638" s="98"/>
      <c r="R638" s="718" t="s">
        <v>271</v>
      </c>
    </row>
    <row r="639" spans="1:18" s="191" customFormat="1" ht="42" customHeight="1" x14ac:dyDescent="0.3">
      <c r="A639" s="707">
        <v>74</v>
      </c>
      <c r="B639" s="900" t="s">
        <v>3156</v>
      </c>
      <c r="C639" s="900"/>
      <c r="D639" s="900"/>
      <c r="E639" s="98"/>
      <c r="F639" s="114"/>
      <c r="G639" s="194"/>
      <c r="H639" s="195"/>
      <c r="I639" s="98"/>
      <c r="J639" s="194"/>
      <c r="K639" s="194"/>
      <c r="L639" s="194">
        <v>1200</v>
      </c>
      <c r="M639" s="98"/>
      <c r="N639" s="98"/>
      <c r="O639" s="740">
        <v>1200</v>
      </c>
      <c r="P639" s="98"/>
      <c r="Q639" s="98"/>
      <c r="R639" s="718" t="s">
        <v>271</v>
      </c>
    </row>
    <row r="640" spans="1:18" s="191" customFormat="1" ht="23.25" customHeight="1" x14ac:dyDescent="0.3">
      <c r="A640" s="707">
        <v>75</v>
      </c>
      <c r="B640" s="701" t="s">
        <v>45</v>
      </c>
      <c r="C640" s="701"/>
      <c r="D640" s="701"/>
      <c r="E640" s="98">
        <v>380</v>
      </c>
      <c r="F640" s="114">
        <v>750</v>
      </c>
      <c r="G640" s="194">
        <v>1500</v>
      </c>
      <c r="H640" s="195">
        <v>2.4</v>
      </c>
      <c r="I640" s="98">
        <v>912</v>
      </c>
      <c r="J640" s="194">
        <v>900</v>
      </c>
      <c r="K640" s="194"/>
      <c r="L640" s="194">
        <v>600</v>
      </c>
      <c r="M640" s="98">
        <f t="shared" si="52"/>
        <v>-34.210526315789473</v>
      </c>
      <c r="N640" s="98">
        <f t="shared" si="51"/>
        <v>-33.333333333333329</v>
      </c>
      <c r="O640" s="740">
        <v>380</v>
      </c>
      <c r="P640" s="98">
        <f t="shared" si="50"/>
        <v>0</v>
      </c>
      <c r="Q640" s="98"/>
      <c r="R640" s="701"/>
    </row>
    <row r="641" spans="1:18" s="99" customFormat="1" ht="23.25" customHeight="1" x14ac:dyDescent="0.3">
      <c r="A641" s="126" t="s">
        <v>1839</v>
      </c>
      <c r="B641" s="128" t="s">
        <v>2194</v>
      </c>
      <c r="C641" s="162"/>
      <c r="D641" s="162"/>
      <c r="E641" s="104"/>
      <c r="F641" s="98"/>
      <c r="G641" s="104"/>
      <c r="H641" s="96"/>
      <c r="I641" s="96"/>
      <c r="J641" s="96"/>
      <c r="K641" s="96"/>
      <c r="L641" s="96"/>
      <c r="M641" s="98"/>
      <c r="N641" s="98"/>
      <c r="O641" s="739"/>
      <c r="P641" s="98"/>
      <c r="Q641" s="98"/>
      <c r="R641" s="701"/>
    </row>
    <row r="642" spans="1:18" s="99" customFormat="1" ht="23.25" customHeight="1" x14ac:dyDescent="0.3">
      <c r="A642" s="704" t="s">
        <v>733</v>
      </c>
      <c r="B642" s="716" t="s">
        <v>2337</v>
      </c>
      <c r="C642" s="716"/>
      <c r="D642" s="716"/>
      <c r="E642" s="100"/>
      <c r="F642" s="98"/>
      <c r="G642" s="104"/>
      <c r="H642" s="96"/>
      <c r="I642" s="96"/>
      <c r="J642" s="96"/>
      <c r="K642" s="96"/>
      <c r="L642" s="96"/>
      <c r="M642" s="98"/>
      <c r="N642" s="98"/>
      <c r="O642" s="739"/>
      <c r="P642" s="98"/>
      <c r="Q642" s="98"/>
      <c r="R642" s="701"/>
    </row>
    <row r="643" spans="1:18" s="99" customFormat="1" x14ac:dyDescent="0.3">
      <c r="A643" s="901" t="s">
        <v>2338</v>
      </c>
      <c r="B643" s="900" t="s">
        <v>9</v>
      </c>
      <c r="C643" s="701" t="s">
        <v>2339</v>
      </c>
      <c r="D643" s="701" t="s">
        <v>2340</v>
      </c>
      <c r="E643" s="104"/>
      <c r="F643" s="98"/>
      <c r="G643" s="98"/>
      <c r="H643" s="96"/>
      <c r="I643" s="96"/>
      <c r="J643" s="96"/>
      <c r="K643" s="96"/>
      <c r="L643" s="96"/>
      <c r="M643" s="98"/>
      <c r="N643" s="98"/>
      <c r="O643" s="739"/>
      <c r="P643" s="98"/>
      <c r="Q643" s="98"/>
      <c r="R643" s="701"/>
    </row>
    <row r="644" spans="1:18" s="99" customFormat="1" x14ac:dyDescent="0.3">
      <c r="A644" s="901"/>
      <c r="B644" s="900"/>
      <c r="C644" s="900" t="s">
        <v>2341</v>
      </c>
      <c r="D644" s="900"/>
      <c r="E644" s="104">
        <v>450</v>
      </c>
      <c r="F644" s="98">
        <v>3000</v>
      </c>
      <c r="G644" s="98">
        <v>5000</v>
      </c>
      <c r="H644" s="104">
        <v>4.0999999999999996</v>
      </c>
      <c r="I644" s="98">
        <v>1844.9999999999998</v>
      </c>
      <c r="J644" s="98">
        <v>3000</v>
      </c>
      <c r="K644" s="98"/>
      <c r="L644" s="104">
        <v>2000</v>
      </c>
      <c r="M644" s="98">
        <f t="shared" ref="M644:M655" si="53">(L644-I644)/I644*100</f>
        <v>8.4010840108401226</v>
      </c>
      <c r="N644" s="98">
        <f t="shared" ref="N644:N655" si="54">(L644-J644)/J644*100</f>
        <v>-33.333333333333329</v>
      </c>
      <c r="O644" s="736">
        <v>2000</v>
      </c>
      <c r="P644" s="98">
        <f t="shared" si="50"/>
        <v>344.44444444444446</v>
      </c>
      <c r="Q644" s="98"/>
      <c r="R644" s="701"/>
    </row>
    <row r="645" spans="1:18" s="99" customFormat="1" x14ac:dyDescent="0.3">
      <c r="A645" s="901"/>
      <c r="B645" s="900"/>
      <c r="C645" s="900" t="s">
        <v>2342</v>
      </c>
      <c r="D645" s="900"/>
      <c r="E645" s="104">
        <v>500</v>
      </c>
      <c r="F645" s="98">
        <v>2500</v>
      </c>
      <c r="G645" s="98">
        <v>4300</v>
      </c>
      <c r="H645" s="104">
        <v>3.7</v>
      </c>
      <c r="I645" s="98">
        <v>1850</v>
      </c>
      <c r="J645" s="98">
        <v>2580</v>
      </c>
      <c r="K645" s="98"/>
      <c r="L645" s="104">
        <v>1200</v>
      </c>
      <c r="M645" s="98">
        <f t="shared" si="53"/>
        <v>-35.135135135135137</v>
      </c>
      <c r="N645" s="98">
        <f t="shared" si="54"/>
        <v>-53.488372093023251</v>
      </c>
      <c r="O645" s="736">
        <v>1200</v>
      </c>
      <c r="P645" s="98">
        <f t="shared" si="50"/>
        <v>140</v>
      </c>
      <c r="Q645" s="98"/>
      <c r="R645" s="701"/>
    </row>
    <row r="646" spans="1:18" s="99" customFormat="1" x14ac:dyDescent="0.3">
      <c r="A646" s="901"/>
      <c r="B646" s="900"/>
      <c r="C646" s="701" t="s">
        <v>2343</v>
      </c>
      <c r="D646" s="701" t="s">
        <v>2344</v>
      </c>
      <c r="E646" s="104"/>
      <c r="F646" s="98">
        <v>6250</v>
      </c>
      <c r="G646" s="98">
        <v>12500</v>
      </c>
      <c r="H646" s="104"/>
      <c r="I646" s="98"/>
      <c r="J646" s="98"/>
      <c r="K646" s="98"/>
      <c r="L646" s="104"/>
      <c r="M646" s="98"/>
      <c r="N646" s="98"/>
      <c r="O646" s="736"/>
      <c r="P646" s="98"/>
      <c r="Q646" s="98"/>
      <c r="R646" s="701"/>
    </row>
    <row r="647" spans="1:18" s="99" customFormat="1" x14ac:dyDescent="0.3">
      <c r="A647" s="901"/>
      <c r="B647" s="900"/>
      <c r="C647" s="900" t="s">
        <v>2341</v>
      </c>
      <c r="D647" s="900"/>
      <c r="E647" s="104">
        <v>900</v>
      </c>
      <c r="F647" s="98">
        <v>5700</v>
      </c>
      <c r="G647" s="98">
        <v>8000</v>
      </c>
      <c r="H647" s="104">
        <v>6.3</v>
      </c>
      <c r="I647" s="98">
        <v>5670</v>
      </c>
      <c r="J647" s="98">
        <v>5700</v>
      </c>
      <c r="K647" s="98"/>
      <c r="L647" s="104">
        <v>4000</v>
      </c>
      <c r="M647" s="98">
        <f t="shared" si="53"/>
        <v>-29.453262786596117</v>
      </c>
      <c r="N647" s="98">
        <f t="shared" si="54"/>
        <v>-29.82456140350877</v>
      </c>
      <c r="O647" s="736">
        <v>4000</v>
      </c>
      <c r="P647" s="98">
        <f t="shared" si="50"/>
        <v>344.44444444444446</v>
      </c>
      <c r="Q647" s="98"/>
      <c r="R647" s="701"/>
    </row>
    <row r="648" spans="1:18" s="99" customFormat="1" x14ac:dyDescent="0.3">
      <c r="A648" s="901"/>
      <c r="B648" s="900"/>
      <c r="C648" s="900" t="s">
        <v>2342</v>
      </c>
      <c r="D648" s="900"/>
      <c r="E648" s="104">
        <v>700</v>
      </c>
      <c r="F648" s="98">
        <v>5300</v>
      </c>
      <c r="G648" s="98">
        <v>8000</v>
      </c>
      <c r="H648" s="104">
        <v>7.5</v>
      </c>
      <c r="I648" s="98">
        <v>5250</v>
      </c>
      <c r="J648" s="98">
        <v>5300</v>
      </c>
      <c r="K648" s="98"/>
      <c r="L648" s="104">
        <v>3500</v>
      </c>
      <c r="M648" s="98">
        <f t="shared" si="53"/>
        <v>-33.333333333333329</v>
      </c>
      <c r="N648" s="98">
        <f t="shared" si="54"/>
        <v>-33.962264150943398</v>
      </c>
      <c r="O648" s="736">
        <v>3500</v>
      </c>
      <c r="P648" s="98">
        <f t="shared" si="50"/>
        <v>400</v>
      </c>
      <c r="Q648" s="98"/>
      <c r="R648" s="701"/>
    </row>
    <row r="649" spans="1:18" s="99" customFormat="1" ht="37.5" x14ac:dyDescent="0.3">
      <c r="A649" s="901"/>
      <c r="B649" s="900" t="s">
        <v>9</v>
      </c>
      <c r="C649" s="701" t="s">
        <v>2344</v>
      </c>
      <c r="D649" s="701" t="s">
        <v>2345</v>
      </c>
      <c r="E649" s="104"/>
      <c r="F649" s="98">
        <v>7000</v>
      </c>
      <c r="G649" s="98">
        <v>14000</v>
      </c>
      <c r="H649" s="104"/>
      <c r="I649" s="98"/>
      <c r="J649" s="98"/>
      <c r="K649" s="98"/>
      <c r="L649" s="104"/>
      <c r="M649" s="98"/>
      <c r="N649" s="98"/>
      <c r="O649" s="736"/>
      <c r="P649" s="98"/>
      <c r="Q649" s="98"/>
      <c r="R649" s="701"/>
    </row>
    <row r="650" spans="1:18" s="99" customFormat="1" x14ac:dyDescent="0.3">
      <c r="A650" s="901"/>
      <c r="B650" s="900"/>
      <c r="C650" s="900" t="s">
        <v>2346</v>
      </c>
      <c r="D650" s="900"/>
      <c r="E650" s="98">
        <v>1500</v>
      </c>
      <c r="F650" s="98">
        <v>10000</v>
      </c>
      <c r="G650" s="98">
        <v>20000</v>
      </c>
      <c r="H650" s="104">
        <v>4</v>
      </c>
      <c r="I650" s="98">
        <v>6000</v>
      </c>
      <c r="J650" s="98">
        <v>10000</v>
      </c>
      <c r="K650" s="98"/>
      <c r="L650" s="98">
        <v>7000</v>
      </c>
      <c r="M650" s="98">
        <f t="shared" si="53"/>
        <v>16.666666666666664</v>
      </c>
      <c r="N650" s="98">
        <f t="shared" si="54"/>
        <v>-30</v>
      </c>
      <c r="O650" s="735">
        <v>7000</v>
      </c>
      <c r="P650" s="98">
        <f t="shared" si="50"/>
        <v>366.66666666666663</v>
      </c>
      <c r="Q650" s="98"/>
      <c r="R650" s="701"/>
    </row>
    <row r="651" spans="1:18" s="99" customFormat="1" x14ac:dyDescent="0.3">
      <c r="A651" s="901"/>
      <c r="B651" s="900"/>
      <c r="C651" s="900" t="s">
        <v>2347</v>
      </c>
      <c r="D651" s="900"/>
      <c r="E651" s="104">
        <v>800</v>
      </c>
      <c r="F651" s="98">
        <v>7500</v>
      </c>
      <c r="G651" s="98">
        <v>15000</v>
      </c>
      <c r="H651" s="104">
        <v>6.8</v>
      </c>
      <c r="I651" s="98">
        <v>5440</v>
      </c>
      <c r="J651" s="98">
        <v>9000</v>
      </c>
      <c r="K651" s="98"/>
      <c r="L651" s="104">
        <v>6000</v>
      </c>
      <c r="M651" s="98">
        <f t="shared" si="53"/>
        <v>10.294117647058822</v>
      </c>
      <c r="N651" s="98">
        <f t="shared" si="54"/>
        <v>-33.333333333333329</v>
      </c>
      <c r="O651" s="736">
        <v>6000</v>
      </c>
      <c r="P651" s="98">
        <f t="shared" si="50"/>
        <v>650</v>
      </c>
      <c r="Q651" s="98"/>
      <c r="R651" s="701"/>
    </row>
    <row r="652" spans="1:18" s="99" customFormat="1" ht="37.5" x14ac:dyDescent="0.3">
      <c r="A652" s="901"/>
      <c r="B652" s="900"/>
      <c r="C652" s="701" t="s">
        <v>2345</v>
      </c>
      <c r="D652" s="701" t="s">
        <v>2348</v>
      </c>
      <c r="E652" s="98">
        <v>1300</v>
      </c>
      <c r="F652" s="98">
        <v>7500</v>
      </c>
      <c r="G652" s="98">
        <v>15000</v>
      </c>
      <c r="H652" s="104">
        <v>4.4000000000000004</v>
      </c>
      <c r="I652" s="98">
        <v>5720.0000000000009</v>
      </c>
      <c r="J652" s="98">
        <v>9000</v>
      </c>
      <c r="K652" s="98"/>
      <c r="L652" s="98">
        <v>6000</v>
      </c>
      <c r="M652" s="98">
        <f t="shared" si="53"/>
        <v>4.8951048951048781</v>
      </c>
      <c r="N652" s="98">
        <f t="shared" si="54"/>
        <v>-33.333333333333329</v>
      </c>
      <c r="O652" s="735">
        <v>6000</v>
      </c>
      <c r="P652" s="98">
        <f t="shared" ref="P652:P715" si="55">(O652-E652)/E652*100</f>
        <v>361.53846153846155</v>
      </c>
      <c r="Q652" s="98"/>
      <c r="R652" s="701"/>
    </row>
    <row r="653" spans="1:18" s="99" customFormat="1" ht="18" customHeight="1" x14ac:dyDescent="0.3">
      <c r="A653" s="901"/>
      <c r="B653" s="900"/>
      <c r="C653" s="701" t="s">
        <v>2349</v>
      </c>
      <c r="D653" s="701" t="s">
        <v>2350</v>
      </c>
      <c r="E653" s="104">
        <v>800</v>
      </c>
      <c r="F653" s="98">
        <v>5500</v>
      </c>
      <c r="G653" s="98">
        <v>6600</v>
      </c>
      <c r="H653" s="104">
        <v>6.8</v>
      </c>
      <c r="I653" s="98">
        <v>5440</v>
      </c>
      <c r="J653" s="98">
        <v>5500</v>
      </c>
      <c r="K653" s="98"/>
      <c r="L653" s="104">
        <v>4000</v>
      </c>
      <c r="M653" s="98">
        <f t="shared" si="53"/>
        <v>-26.47058823529412</v>
      </c>
      <c r="N653" s="98">
        <f t="shared" si="54"/>
        <v>-27.27272727272727</v>
      </c>
      <c r="O653" s="736">
        <v>4000</v>
      </c>
      <c r="P653" s="98">
        <f t="shared" si="55"/>
        <v>400</v>
      </c>
      <c r="Q653" s="98"/>
      <c r="R653" s="701"/>
    </row>
    <row r="654" spans="1:18" s="99" customFormat="1" x14ac:dyDescent="0.3">
      <c r="A654" s="901"/>
      <c r="B654" s="900"/>
      <c r="C654" s="701" t="s">
        <v>2350</v>
      </c>
      <c r="D654" s="701" t="s">
        <v>2351</v>
      </c>
      <c r="E654" s="104">
        <v>450</v>
      </c>
      <c r="F654" s="98">
        <v>1800</v>
      </c>
      <c r="G654" s="98">
        <v>2600</v>
      </c>
      <c r="H654" s="104">
        <v>4.0999999999999996</v>
      </c>
      <c r="I654" s="98">
        <v>1844.9999999999998</v>
      </c>
      <c r="J654" s="98">
        <v>1800</v>
      </c>
      <c r="K654" s="98"/>
      <c r="L654" s="104">
        <v>1200</v>
      </c>
      <c r="M654" s="98">
        <f t="shared" si="53"/>
        <v>-34.959349593495922</v>
      </c>
      <c r="N654" s="98">
        <f t="shared" si="54"/>
        <v>-33.333333333333329</v>
      </c>
      <c r="O654" s="736">
        <v>1200</v>
      </c>
      <c r="P654" s="98">
        <f t="shared" si="55"/>
        <v>166.66666666666669</v>
      </c>
      <c r="Q654" s="98"/>
      <c r="R654" s="701"/>
    </row>
    <row r="655" spans="1:18" s="99" customFormat="1" x14ac:dyDescent="0.3">
      <c r="A655" s="901">
        <v>2</v>
      </c>
      <c r="B655" s="900" t="s">
        <v>2352</v>
      </c>
      <c r="C655" s="701" t="s">
        <v>2353</v>
      </c>
      <c r="D655" s="701" t="s">
        <v>2354</v>
      </c>
      <c r="E655" s="104">
        <v>400</v>
      </c>
      <c r="F655" s="98">
        <v>1600</v>
      </c>
      <c r="G655" s="98">
        <v>3200</v>
      </c>
      <c r="H655" s="104">
        <v>2.1</v>
      </c>
      <c r="I655" s="98">
        <v>840</v>
      </c>
      <c r="J655" s="98">
        <v>1920</v>
      </c>
      <c r="K655" s="98"/>
      <c r="L655" s="104">
        <v>1200</v>
      </c>
      <c r="M655" s="98">
        <f t="shared" si="53"/>
        <v>42.857142857142854</v>
      </c>
      <c r="N655" s="98">
        <f t="shared" si="54"/>
        <v>-37.5</v>
      </c>
      <c r="O655" s="736">
        <v>1200</v>
      </c>
      <c r="P655" s="98">
        <f t="shared" si="55"/>
        <v>200</v>
      </c>
      <c r="Q655" s="98"/>
      <c r="R655" s="701"/>
    </row>
    <row r="656" spans="1:18" s="99" customFormat="1" x14ac:dyDescent="0.3">
      <c r="A656" s="901"/>
      <c r="B656" s="900"/>
      <c r="C656" s="701" t="s">
        <v>2354</v>
      </c>
      <c r="D656" s="701" t="s">
        <v>2355</v>
      </c>
      <c r="E656" s="104">
        <v>120</v>
      </c>
      <c r="F656" s="98">
        <v>800</v>
      </c>
      <c r="G656" s="98">
        <v>1600</v>
      </c>
      <c r="H656" s="104">
        <v>6.3</v>
      </c>
      <c r="I656" s="98">
        <v>756</v>
      </c>
      <c r="J656" s="98">
        <v>960</v>
      </c>
      <c r="K656" s="98"/>
      <c r="L656" s="104">
        <v>400</v>
      </c>
      <c r="M656" s="98">
        <f t="shared" ref="M656:M719" si="56">(L656-I656)/I656*100</f>
        <v>-47.089947089947088</v>
      </c>
      <c r="N656" s="98">
        <f t="shared" ref="N656:N666" si="57">(L656-J656)/J656*100</f>
        <v>-58.333333333333336</v>
      </c>
      <c r="O656" s="736">
        <v>400</v>
      </c>
      <c r="P656" s="98">
        <f t="shared" si="55"/>
        <v>233.33333333333334</v>
      </c>
      <c r="Q656" s="98"/>
      <c r="R656" s="701"/>
    </row>
    <row r="657" spans="1:18" s="99" customFormat="1" x14ac:dyDescent="0.3">
      <c r="A657" s="901">
        <v>3</v>
      </c>
      <c r="B657" s="900" t="s">
        <v>2356</v>
      </c>
      <c r="C657" s="701" t="s">
        <v>2357</v>
      </c>
      <c r="D657" s="701" t="s">
        <v>2358</v>
      </c>
      <c r="E657" s="104">
        <v>300</v>
      </c>
      <c r="F657" s="98">
        <v>840</v>
      </c>
      <c r="G657" s="98">
        <v>1200</v>
      </c>
      <c r="H657" s="104">
        <v>2.8</v>
      </c>
      <c r="I657" s="98">
        <v>840</v>
      </c>
      <c r="J657" s="98">
        <v>840</v>
      </c>
      <c r="K657" s="98"/>
      <c r="L657" s="104">
        <v>500</v>
      </c>
      <c r="M657" s="98">
        <f t="shared" si="56"/>
        <v>-40.476190476190474</v>
      </c>
      <c r="N657" s="98">
        <f t="shared" si="57"/>
        <v>-40.476190476190474</v>
      </c>
      <c r="O657" s="736">
        <v>500</v>
      </c>
      <c r="P657" s="98">
        <f t="shared" si="55"/>
        <v>66.666666666666657</v>
      </c>
      <c r="Q657" s="98"/>
      <c r="R657" s="701"/>
    </row>
    <row r="658" spans="1:18" s="99" customFormat="1" x14ac:dyDescent="0.3">
      <c r="A658" s="901"/>
      <c r="B658" s="900"/>
      <c r="C658" s="701" t="s">
        <v>2359</v>
      </c>
      <c r="D658" s="701" t="s">
        <v>2360</v>
      </c>
      <c r="E658" s="104">
        <v>900</v>
      </c>
      <c r="F658" s="98">
        <v>1620</v>
      </c>
      <c r="G658" s="104">
        <v>1620</v>
      </c>
      <c r="H658" s="104">
        <v>1.8</v>
      </c>
      <c r="I658" s="98">
        <v>1620</v>
      </c>
      <c r="J658" s="98">
        <v>1620</v>
      </c>
      <c r="K658" s="98"/>
      <c r="L658" s="104">
        <v>1000</v>
      </c>
      <c r="M658" s="98">
        <f t="shared" si="56"/>
        <v>-38.271604938271601</v>
      </c>
      <c r="N658" s="98">
        <f t="shared" si="57"/>
        <v>-38.271604938271601</v>
      </c>
      <c r="O658" s="736">
        <v>1000</v>
      </c>
      <c r="P658" s="98">
        <f t="shared" si="55"/>
        <v>11.111111111111111</v>
      </c>
      <c r="Q658" s="98"/>
      <c r="R658" s="701"/>
    </row>
    <row r="659" spans="1:18" s="99" customFormat="1" x14ac:dyDescent="0.3">
      <c r="A659" s="901"/>
      <c r="B659" s="900"/>
      <c r="C659" s="701" t="s">
        <v>2361</v>
      </c>
      <c r="D659" s="701" t="s">
        <v>2360</v>
      </c>
      <c r="E659" s="104">
        <v>900</v>
      </c>
      <c r="F659" s="98">
        <v>1620</v>
      </c>
      <c r="G659" s="104">
        <v>1620</v>
      </c>
      <c r="H659" s="104">
        <v>1.8</v>
      </c>
      <c r="I659" s="98">
        <v>1620</v>
      </c>
      <c r="J659" s="98">
        <v>1620</v>
      </c>
      <c r="K659" s="98"/>
      <c r="L659" s="104">
        <v>1000</v>
      </c>
      <c r="M659" s="98">
        <f t="shared" si="56"/>
        <v>-38.271604938271601</v>
      </c>
      <c r="N659" s="98">
        <f t="shared" si="57"/>
        <v>-38.271604938271601</v>
      </c>
      <c r="O659" s="736">
        <v>1000</v>
      </c>
      <c r="P659" s="98">
        <f t="shared" si="55"/>
        <v>11.111111111111111</v>
      </c>
      <c r="Q659" s="98"/>
      <c r="R659" s="701"/>
    </row>
    <row r="660" spans="1:18" s="99" customFormat="1" ht="37.5" x14ac:dyDescent="0.3">
      <c r="A660" s="707">
        <v>4</v>
      </c>
      <c r="B660" s="701" t="s">
        <v>2362</v>
      </c>
      <c r="C660" s="701" t="s">
        <v>9</v>
      </c>
      <c r="D660" s="701" t="s">
        <v>2253</v>
      </c>
      <c r="E660" s="104">
        <v>400</v>
      </c>
      <c r="F660" s="98">
        <v>1500</v>
      </c>
      <c r="G660" s="98">
        <v>3000</v>
      </c>
      <c r="H660" s="104">
        <v>3.2</v>
      </c>
      <c r="I660" s="98">
        <v>1280</v>
      </c>
      <c r="J660" s="98">
        <v>1800</v>
      </c>
      <c r="K660" s="98"/>
      <c r="L660" s="104">
        <v>1200</v>
      </c>
      <c r="M660" s="98">
        <f t="shared" si="56"/>
        <v>-6.25</v>
      </c>
      <c r="N660" s="98">
        <f t="shared" si="57"/>
        <v>-33.333333333333329</v>
      </c>
      <c r="O660" s="736">
        <v>1200</v>
      </c>
      <c r="P660" s="98">
        <f t="shared" si="55"/>
        <v>200</v>
      </c>
      <c r="Q660" s="98"/>
      <c r="R660" s="701"/>
    </row>
    <row r="661" spans="1:18" s="99" customFormat="1" x14ac:dyDescent="0.3">
      <c r="A661" s="901">
        <v>5</v>
      </c>
      <c r="B661" s="900" t="s">
        <v>2363</v>
      </c>
      <c r="C661" s="701" t="s">
        <v>506</v>
      </c>
      <c r="D661" s="701" t="s">
        <v>191</v>
      </c>
      <c r="E661" s="104">
        <v>500</v>
      </c>
      <c r="F661" s="98">
        <v>3250</v>
      </c>
      <c r="G661" s="98">
        <v>6500</v>
      </c>
      <c r="H661" s="104">
        <v>3.2</v>
      </c>
      <c r="I661" s="98">
        <v>1600</v>
      </c>
      <c r="J661" s="98">
        <v>3900</v>
      </c>
      <c r="K661" s="98"/>
      <c r="L661" s="104">
        <v>2000</v>
      </c>
      <c r="M661" s="98">
        <f t="shared" si="56"/>
        <v>25</v>
      </c>
      <c r="N661" s="98">
        <f t="shared" si="57"/>
        <v>-48.717948717948715</v>
      </c>
      <c r="O661" s="736">
        <v>2000</v>
      </c>
      <c r="P661" s="98">
        <f t="shared" si="55"/>
        <v>300</v>
      </c>
      <c r="Q661" s="98"/>
      <c r="R661" s="701"/>
    </row>
    <row r="662" spans="1:18" s="99" customFormat="1" x14ac:dyDescent="0.3">
      <c r="A662" s="901"/>
      <c r="B662" s="900"/>
      <c r="C662" s="701" t="s">
        <v>2364</v>
      </c>
      <c r="D662" s="701" t="s">
        <v>2221</v>
      </c>
      <c r="E662" s="104">
        <v>340</v>
      </c>
      <c r="F662" s="98">
        <v>1600</v>
      </c>
      <c r="G662" s="98">
        <v>1300</v>
      </c>
      <c r="H662" s="104">
        <v>4.5999999999999996</v>
      </c>
      <c r="I662" s="98">
        <v>1563.9999999999998</v>
      </c>
      <c r="J662" s="98">
        <v>1600</v>
      </c>
      <c r="K662" s="98"/>
      <c r="L662" s="104">
        <v>1000</v>
      </c>
      <c r="M662" s="98">
        <f t="shared" si="56"/>
        <v>-36.061381074168793</v>
      </c>
      <c r="N662" s="98">
        <f t="shared" si="57"/>
        <v>-37.5</v>
      </c>
      <c r="O662" s="736">
        <v>1000</v>
      </c>
      <c r="P662" s="98">
        <f t="shared" si="55"/>
        <v>194.11764705882354</v>
      </c>
      <c r="Q662" s="98"/>
      <c r="R662" s="701"/>
    </row>
    <row r="663" spans="1:18" s="99" customFormat="1" x14ac:dyDescent="0.3">
      <c r="A663" s="707">
        <v>6</v>
      </c>
      <c r="B663" s="900" t="s">
        <v>2365</v>
      </c>
      <c r="C663" s="900"/>
      <c r="D663" s="900"/>
      <c r="E663" s="104">
        <v>400</v>
      </c>
      <c r="F663" s="98">
        <v>1360</v>
      </c>
      <c r="G663" s="98">
        <v>2500</v>
      </c>
      <c r="H663" s="104">
        <v>3.4</v>
      </c>
      <c r="I663" s="98">
        <v>1360</v>
      </c>
      <c r="J663" s="98">
        <v>1500</v>
      </c>
      <c r="K663" s="98"/>
      <c r="L663" s="104">
        <v>900</v>
      </c>
      <c r="M663" s="98">
        <f t="shared" si="56"/>
        <v>-33.82352941176471</v>
      </c>
      <c r="N663" s="98">
        <f t="shared" si="57"/>
        <v>-40</v>
      </c>
      <c r="O663" s="736">
        <v>900</v>
      </c>
      <c r="P663" s="98">
        <f t="shared" si="55"/>
        <v>125</v>
      </c>
      <c r="Q663" s="98"/>
      <c r="R663" s="701"/>
    </row>
    <row r="664" spans="1:18" s="99" customFormat="1" x14ac:dyDescent="0.3">
      <c r="A664" s="707">
        <v>7</v>
      </c>
      <c r="B664" s="900" t="s">
        <v>2366</v>
      </c>
      <c r="C664" s="900"/>
      <c r="D664" s="900"/>
      <c r="E664" s="104">
        <v>400</v>
      </c>
      <c r="F664" s="98">
        <v>1250</v>
      </c>
      <c r="G664" s="98">
        <v>2500</v>
      </c>
      <c r="H664" s="104">
        <v>2.7</v>
      </c>
      <c r="I664" s="98">
        <v>1080</v>
      </c>
      <c r="J664" s="98">
        <v>1500</v>
      </c>
      <c r="K664" s="98"/>
      <c r="L664" s="104">
        <v>900</v>
      </c>
      <c r="M664" s="98">
        <f t="shared" si="56"/>
        <v>-16.666666666666664</v>
      </c>
      <c r="N664" s="98">
        <f t="shared" si="57"/>
        <v>-40</v>
      </c>
      <c r="O664" s="736">
        <v>900</v>
      </c>
      <c r="P664" s="98">
        <f t="shared" si="55"/>
        <v>125</v>
      </c>
      <c r="Q664" s="98"/>
      <c r="R664" s="701"/>
    </row>
    <row r="665" spans="1:18" s="99" customFormat="1" x14ac:dyDescent="0.3">
      <c r="A665" s="707">
        <v>8</v>
      </c>
      <c r="B665" s="900" t="s">
        <v>2367</v>
      </c>
      <c r="C665" s="900"/>
      <c r="D665" s="900"/>
      <c r="E665" s="104">
        <v>300</v>
      </c>
      <c r="F665" s="98">
        <v>990</v>
      </c>
      <c r="G665" s="98">
        <v>1500</v>
      </c>
      <c r="H665" s="104">
        <v>3.3</v>
      </c>
      <c r="I665" s="98">
        <v>990</v>
      </c>
      <c r="J665" s="98">
        <v>990</v>
      </c>
      <c r="K665" s="98"/>
      <c r="L665" s="104">
        <v>600</v>
      </c>
      <c r="M665" s="98">
        <f t="shared" si="56"/>
        <v>-39.393939393939391</v>
      </c>
      <c r="N665" s="98">
        <f t="shared" si="57"/>
        <v>-39.393939393939391</v>
      </c>
      <c r="O665" s="736">
        <v>600</v>
      </c>
      <c r="P665" s="98">
        <f t="shared" si="55"/>
        <v>100</v>
      </c>
      <c r="Q665" s="98"/>
      <c r="R665" s="701"/>
    </row>
    <row r="666" spans="1:18" s="99" customFormat="1" x14ac:dyDescent="0.3">
      <c r="A666" s="901">
        <v>9</v>
      </c>
      <c r="B666" s="900" t="s">
        <v>2368</v>
      </c>
      <c r="C666" s="701" t="s">
        <v>2369</v>
      </c>
      <c r="D666" s="701" t="s">
        <v>2370</v>
      </c>
      <c r="E666" s="104">
        <v>250</v>
      </c>
      <c r="F666" s="98">
        <v>880</v>
      </c>
      <c r="G666" s="98">
        <v>1750</v>
      </c>
      <c r="H666" s="104">
        <v>3.1</v>
      </c>
      <c r="I666" s="98">
        <v>775</v>
      </c>
      <c r="J666" s="98">
        <v>1050</v>
      </c>
      <c r="K666" s="98"/>
      <c r="L666" s="104">
        <v>600</v>
      </c>
      <c r="M666" s="98">
        <f t="shared" si="56"/>
        <v>-22.58064516129032</v>
      </c>
      <c r="N666" s="98">
        <f t="shared" si="57"/>
        <v>-42.857142857142854</v>
      </c>
      <c r="O666" s="736">
        <v>600</v>
      </c>
      <c r="P666" s="98">
        <f t="shared" si="55"/>
        <v>140</v>
      </c>
      <c r="Q666" s="98"/>
      <c r="R666" s="701"/>
    </row>
    <row r="667" spans="1:18" s="99" customFormat="1" x14ac:dyDescent="0.3">
      <c r="A667" s="901"/>
      <c r="B667" s="900"/>
      <c r="C667" s="701" t="s">
        <v>2370</v>
      </c>
      <c r="D667" s="701" t="s">
        <v>3209</v>
      </c>
      <c r="E667" s="104"/>
      <c r="F667" s="98"/>
      <c r="G667" s="98"/>
      <c r="H667" s="104"/>
      <c r="I667" s="98"/>
      <c r="J667" s="98"/>
      <c r="K667" s="98"/>
      <c r="L667" s="104">
        <v>400</v>
      </c>
      <c r="M667" s="98"/>
      <c r="N667" s="98"/>
      <c r="O667" s="736">
        <v>400</v>
      </c>
      <c r="P667" s="98"/>
      <c r="Q667" s="98"/>
      <c r="R667" s="701" t="s">
        <v>271</v>
      </c>
    </row>
    <row r="668" spans="1:18" s="99" customFormat="1" ht="45.75" customHeight="1" x14ac:dyDescent="0.3">
      <c r="A668" s="901">
        <v>10</v>
      </c>
      <c r="B668" s="701" t="s">
        <v>2372</v>
      </c>
      <c r="C668" s="701" t="s">
        <v>3208</v>
      </c>
      <c r="D668" s="701" t="s">
        <v>2374</v>
      </c>
      <c r="E668" s="104">
        <v>350</v>
      </c>
      <c r="F668" s="98">
        <v>1050</v>
      </c>
      <c r="G668" s="98">
        <v>1500</v>
      </c>
      <c r="H668" s="104">
        <v>3</v>
      </c>
      <c r="I668" s="98">
        <v>1050</v>
      </c>
      <c r="J668" s="98">
        <v>1050</v>
      </c>
      <c r="K668" s="98"/>
      <c r="L668" s="104">
        <v>600</v>
      </c>
      <c r="M668" s="98">
        <f t="shared" si="56"/>
        <v>-42.857142857142854</v>
      </c>
      <c r="N668" s="98">
        <f t="shared" ref="N668:N680" si="58">(L668-J668)/J668*100</f>
        <v>-42.857142857142854</v>
      </c>
      <c r="O668" s="736">
        <v>600</v>
      </c>
      <c r="P668" s="98">
        <f t="shared" si="55"/>
        <v>71.428571428571431</v>
      </c>
      <c r="Q668" s="98"/>
      <c r="R668" s="701"/>
    </row>
    <row r="669" spans="1:18" s="99" customFormat="1" x14ac:dyDescent="0.3">
      <c r="A669" s="901"/>
      <c r="B669" s="900" t="s">
        <v>2375</v>
      </c>
      <c r="C669" s="900"/>
      <c r="D669" s="900"/>
      <c r="E669" s="104">
        <v>200</v>
      </c>
      <c r="F669" s="98">
        <v>760</v>
      </c>
      <c r="G669" s="98">
        <v>600</v>
      </c>
      <c r="H669" s="104">
        <v>3.8</v>
      </c>
      <c r="I669" s="98">
        <v>760</v>
      </c>
      <c r="J669" s="98">
        <v>760</v>
      </c>
      <c r="K669" s="98"/>
      <c r="L669" s="104">
        <v>400</v>
      </c>
      <c r="M669" s="98">
        <f t="shared" si="56"/>
        <v>-47.368421052631575</v>
      </c>
      <c r="N669" s="98">
        <f t="shared" si="58"/>
        <v>-47.368421052631575</v>
      </c>
      <c r="O669" s="736">
        <v>400</v>
      </c>
      <c r="P669" s="98">
        <f t="shared" si="55"/>
        <v>100</v>
      </c>
      <c r="Q669" s="98"/>
      <c r="R669" s="701"/>
    </row>
    <row r="670" spans="1:18" s="99" customFormat="1" ht="28.5" customHeight="1" x14ac:dyDescent="0.3">
      <c r="A670" s="707">
        <v>11</v>
      </c>
      <c r="B670" s="900" t="s">
        <v>2376</v>
      </c>
      <c r="C670" s="900"/>
      <c r="D670" s="900"/>
      <c r="E670" s="104">
        <v>300</v>
      </c>
      <c r="F670" s="98">
        <v>660</v>
      </c>
      <c r="G670" s="98">
        <v>1000</v>
      </c>
      <c r="H670" s="104">
        <v>2.2000000000000002</v>
      </c>
      <c r="I670" s="98">
        <v>660</v>
      </c>
      <c r="J670" s="98">
        <v>660</v>
      </c>
      <c r="K670" s="98"/>
      <c r="L670" s="104">
        <v>660</v>
      </c>
      <c r="M670" s="98">
        <f t="shared" si="56"/>
        <v>0</v>
      </c>
      <c r="N670" s="98">
        <f t="shared" si="58"/>
        <v>0</v>
      </c>
      <c r="O670" s="736">
        <v>660</v>
      </c>
      <c r="P670" s="98">
        <f t="shared" si="55"/>
        <v>120</v>
      </c>
      <c r="Q670" s="98"/>
      <c r="R670" s="701"/>
    </row>
    <row r="671" spans="1:18" s="99" customFormat="1" ht="37.5" x14ac:dyDescent="0.3">
      <c r="A671" s="707">
        <v>12</v>
      </c>
      <c r="B671" s="701" t="s">
        <v>2377</v>
      </c>
      <c r="C671" s="701" t="s">
        <v>3210</v>
      </c>
      <c r="D671" s="701" t="s">
        <v>2379</v>
      </c>
      <c r="E671" s="104">
        <v>300</v>
      </c>
      <c r="F671" s="98">
        <v>750</v>
      </c>
      <c r="G671" s="98">
        <v>600</v>
      </c>
      <c r="H671" s="104">
        <v>2.5</v>
      </c>
      <c r="I671" s="98">
        <v>750</v>
      </c>
      <c r="J671" s="98">
        <v>750</v>
      </c>
      <c r="K671" s="98"/>
      <c r="L671" s="104">
        <v>500</v>
      </c>
      <c r="M671" s="98">
        <f t="shared" si="56"/>
        <v>-33.333333333333329</v>
      </c>
      <c r="N671" s="98">
        <f t="shared" si="58"/>
        <v>-33.333333333333329</v>
      </c>
      <c r="O671" s="736">
        <v>500</v>
      </c>
      <c r="P671" s="98">
        <f t="shared" si="55"/>
        <v>66.666666666666657</v>
      </c>
      <c r="Q671" s="98"/>
      <c r="R671" s="701"/>
    </row>
    <row r="672" spans="1:18" s="99" customFormat="1" ht="56.25" x14ac:dyDescent="0.3">
      <c r="A672" s="707">
        <v>13</v>
      </c>
      <c r="B672" s="701" t="s">
        <v>2380</v>
      </c>
      <c r="C672" s="701" t="s">
        <v>3211</v>
      </c>
      <c r="D672" s="701" t="s">
        <v>2382</v>
      </c>
      <c r="E672" s="104">
        <v>240</v>
      </c>
      <c r="F672" s="98">
        <v>2000</v>
      </c>
      <c r="G672" s="98">
        <v>400</v>
      </c>
      <c r="H672" s="104">
        <v>8.4</v>
      </c>
      <c r="I672" s="98">
        <v>2016</v>
      </c>
      <c r="J672" s="98">
        <v>2000</v>
      </c>
      <c r="K672" s="98"/>
      <c r="L672" s="104">
        <v>1000</v>
      </c>
      <c r="M672" s="98">
        <f t="shared" si="56"/>
        <v>-50.396825396825392</v>
      </c>
      <c r="N672" s="98">
        <f t="shared" si="58"/>
        <v>-50</v>
      </c>
      <c r="O672" s="736">
        <v>1000</v>
      </c>
      <c r="P672" s="98">
        <f t="shared" si="55"/>
        <v>316.66666666666663</v>
      </c>
      <c r="Q672" s="98"/>
      <c r="R672" s="701"/>
    </row>
    <row r="673" spans="1:19" s="99" customFormat="1" ht="23.25" customHeight="1" x14ac:dyDescent="0.3">
      <c r="A673" s="707">
        <v>14</v>
      </c>
      <c r="B673" s="701" t="s">
        <v>2383</v>
      </c>
      <c r="C673" s="701" t="s">
        <v>3211</v>
      </c>
      <c r="D673" s="701" t="s">
        <v>2384</v>
      </c>
      <c r="E673" s="104">
        <v>200</v>
      </c>
      <c r="F673" s="98">
        <v>1040</v>
      </c>
      <c r="G673" s="98">
        <v>1600</v>
      </c>
      <c r="H673" s="104">
        <v>5.2</v>
      </c>
      <c r="I673" s="98">
        <v>1040</v>
      </c>
      <c r="J673" s="98">
        <v>1040</v>
      </c>
      <c r="K673" s="98"/>
      <c r="L673" s="104">
        <v>400</v>
      </c>
      <c r="M673" s="98">
        <f t="shared" si="56"/>
        <v>-61.53846153846154</v>
      </c>
      <c r="N673" s="98">
        <f t="shared" si="58"/>
        <v>-61.53846153846154</v>
      </c>
      <c r="O673" s="736">
        <v>400</v>
      </c>
      <c r="P673" s="98">
        <f t="shared" si="55"/>
        <v>100</v>
      </c>
      <c r="Q673" s="98"/>
      <c r="R673" s="701"/>
    </row>
    <row r="674" spans="1:19" s="99" customFormat="1" ht="23.25" customHeight="1" x14ac:dyDescent="0.3">
      <c r="A674" s="707">
        <v>15</v>
      </c>
      <c r="B674" s="701" t="s">
        <v>2385</v>
      </c>
      <c r="C674" s="701" t="s">
        <v>2386</v>
      </c>
      <c r="D674" s="701" t="s">
        <v>2354</v>
      </c>
      <c r="E674" s="104">
        <v>300</v>
      </c>
      <c r="F674" s="98">
        <v>810</v>
      </c>
      <c r="G674" s="98">
        <v>1000</v>
      </c>
      <c r="H674" s="104">
        <v>2.7</v>
      </c>
      <c r="I674" s="98">
        <v>810</v>
      </c>
      <c r="J674" s="98">
        <v>810</v>
      </c>
      <c r="K674" s="98"/>
      <c r="L674" s="104">
        <v>600</v>
      </c>
      <c r="M674" s="98">
        <f t="shared" si="56"/>
        <v>-25.925925925925924</v>
      </c>
      <c r="N674" s="98">
        <f t="shared" si="58"/>
        <v>-25.925925925925924</v>
      </c>
      <c r="O674" s="736">
        <v>600</v>
      </c>
      <c r="P674" s="98">
        <f t="shared" si="55"/>
        <v>100</v>
      </c>
      <c r="Q674" s="98"/>
      <c r="R674" s="701"/>
    </row>
    <row r="675" spans="1:19" s="99" customFormat="1" ht="23.25" customHeight="1" x14ac:dyDescent="0.3">
      <c r="A675" s="707">
        <v>16</v>
      </c>
      <c r="B675" s="900" t="s">
        <v>612</v>
      </c>
      <c r="C675" s="900"/>
      <c r="D675" s="900"/>
      <c r="E675" s="104">
        <v>110</v>
      </c>
      <c r="F675" s="98">
        <v>280</v>
      </c>
      <c r="G675" s="98">
        <v>800</v>
      </c>
      <c r="H675" s="104">
        <v>2.5</v>
      </c>
      <c r="I675" s="98">
        <v>275</v>
      </c>
      <c r="J675" s="98">
        <v>480</v>
      </c>
      <c r="K675" s="98"/>
      <c r="L675" s="104">
        <v>200</v>
      </c>
      <c r="M675" s="98">
        <f t="shared" si="56"/>
        <v>-27.27272727272727</v>
      </c>
      <c r="N675" s="98">
        <f t="shared" si="58"/>
        <v>-58.333333333333336</v>
      </c>
      <c r="O675" s="736">
        <v>110</v>
      </c>
      <c r="P675" s="98">
        <f t="shared" si="55"/>
        <v>0</v>
      </c>
      <c r="Q675" s="98"/>
      <c r="R675" s="701"/>
    </row>
    <row r="676" spans="1:19" s="99" customFormat="1" ht="32.25" customHeight="1" x14ac:dyDescent="0.3">
      <c r="A676" s="707">
        <v>17</v>
      </c>
      <c r="B676" s="900" t="s">
        <v>2387</v>
      </c>
      <c r="C676" s="900"/>
      <c r="D676" s="900"/>
      <c r="E676" s="104">
        <v>300</v>
      </c>
      <c r="F676" s="98">
        <v>1500</v>
      </c>
      <c r="G676" s="98">
        <v>3000</v>
      </c>
      <c r="H676" s="104">
        <v>2.7</v>
      </c>
      <c r="I676" s="98">
        <v>810</v>
      </c>
      <c r="J676" s="98">
        <v>1800</v>
      </c>
      <c r="K676" s="98"/>
      <c r="L676" s="104">
        <v>900</v>
      </c>
      <c r="M676" s="98">
        <f t="shared" si="56"/>
        <v>11.111111111111111</v>
      </c>
      <c r="N676" s="98">
        <f t="shared" si="58"/>
        <v>-50</v>
      </c>
      <c r="O676" s="736">
        <v>900</v>
      </c>
      <c r="P676" s="98">
        <f t="shared" si="55"/>
        <v>200</v>
      </c>
      <c r="Q676" s="98"/>
      <c r="R676" s="701"/>
    </row>
    <row r="677" spans="1:19" s="99" customFormat="1" ht="32.25" customHeight="1" x14ac:dyDescent="0.3">
      <c r="A677" s="707">
        <v>18</v>
      </c>
      <c r="B677" s="701" t="s">
        <v>2388</v>
      </c>
      <c r="C677" s="701"/>
      <c r="D677" s="701"/>
      <c r="E677" s="104">
        <v>500</v>
      </c>
      <c r="F677" s="98">
        <v>2250</v>
      </c>
      <c r="G677" s="98">
        <v>4500</v>
      </c>
      <c r="H677" s="104">
        <v>2.2000000000000002</v>
      </c>
      <c r="I677" s="98">
        <v>1100</v>
      </c>
      <c r="J677" s="98">
        <v>2700</v>
      </c>
      <c r="K677" s="98"/>
      <c r="L677" s="104">
        <v>1500</v>
      </c>
      <c r="M677" s="98">
        <f t="shared" si="56"/>
        <v>36.363636363636367</v>
      </c>
      <c r="N677" s="98">
        <f t="shared" si="58"/>
        <v>-44.444444444444443</v>
      </c>
      <c r="O677" s="736">
        <v>1500</v>
      </c>
      <c r="P677" s="98">
        <f t="shared" si="55"/>
        <v>200</v>
      </c>
      <c r="Q677" s="98"/>
      <c r="R677" s="701"/>
    </row>
    <row r="678" spans="1:19" s="99" customFormat="1" ht="37.5" x14ac:dyDescent="0.3">
      <c r="A678" s="707">
        <v>19</v>
      </c>
      <c r="B678" s="701" t="s">
        <v>2389</v>
      </c>
      <c r="C678" s="701" t="s">
        <v>2390</v>
      </c>
      <c r="D678" s="701" t="s">
        <v>2391</v>
      </c>
      <c r="E678" s="104">
        <v>500</v>
      </c>
      <c r="F678" s="98">
        <v>1650</v>
      </c>
      <c r="G678" s="98">
        <v>3300</v>
      </c>
      <c r="H678" s="104">
        <v>2.2000000000000002</v>
      </c>
      <c r="I678" s="98">
        <v>1100</v>
      </c>
      <c r="J678" s="98">
        <v>1980</v>
      </c>
      <c r="K678" s="98"/>
      <c r="L678" s="104">
        <v>1200</v>
      </c>
      <c r="M678" s="98">
        <f t="shared" si="56"/>
        <v>9.0909090909090917</v>
      </c>
      <c r="N678" s="98">
        <f t="shared" si="58"/>
        <v>-39.393939393939391</v>
      </c>
      <c r="O678" s="736">
        <v>1200</v>
      </c>
      <c r="P678" s="98">
        <f t="shared" si="55"/>
        <v>140</v>
      </c>
      <c r="Q678" s="98"/>
      <c r="R678" s="701"/>
    </row>
    <row r="679" spans="1:19" s="99" customFormat="1" x14ac:dyDescent="0.3">
      <c r="A679" s="707">
        <v>20</v>
      </c>
      <c r="B679" s="900" t="s">
        <v>2392</v>
      </c>
      <c r="C679" s="900"/>
      <c r="D679" s="900"/>
      <c r="E679" s="104"/>
      <c r="F679" s="98">
        <v>200</v>
      </c>
      <c r="G679" s="104">
        <v>400</v>
      </c>
      <c r="H679" s="104"/>
      <c r="I679" s="98"/>
      <c r="J679" s="98">
        <v>240</v>
      </c>
      <c r="K679" s="98"/>
      <c r="L679" s="104">
        <v>200</v>
      </c>
      <c r="M679" s="98"/>
      <c r="N679" s="98">
        <f t="shared" si="58"/>
        <v>-16.666666666666664</v>
      </c>
      <c r="O679" s="736">
        <v>200</v>
      </c>
      <c r="P679" s="98"/>
      <c r="Q679" s="98"/>
      <c r="R679" s="701"/>
    </row>
    <row r="680" spans="1:19" s="99" customFormat="1" x14ac:dyDescent="0.3">
      <c r="A680" s="707">
        <v>21</v>
      </c>
      <c r="B680" s="900" t="s">
        <v>2393</v>
      </c>
      <c r="C680" s="900"/>
      <c r="D680" s="900"/>
      <c r="E680" s="104"/>
      <c r="F680" s="98">
        <v>250</v>
      </c>
      <c r="G680" s="98">
        <v>500</v>
      </c>
      <c r="H680" s="104"/>
      <c r="I680" s="98"/>
      <c r="J680" s="98">
        <v>300</v>
      </c>
      <c r="K680" s="98"/>
      <c r="L680" s="104">
        <v>200</v>
      </c>
      <c r="M680" s="98"/>
      <c r="N680" s="98">
        <f t="shared" si="58"/>
        <v>-33.333333333333329</v>
      </c>
      <c r="O680" s="736">
        <v>200</v>
      </c>
      <c r="P680" s="98"/>
      <c r="Q680" s="98"/>
      <c r="R680" s="701"/>
    </row>
    <row r="681" spans="1:19" s="345" customFormat="1" ht="24" customHeight="1" x14ac:dyDescent="0.3">
      <c r="A681" s="126" t="s">
        <v>2079</v>
      </c>
      <c r="B681" s="341" t="s">
        <v>2396</v>
      </c>
      <c r="C681" s="128"/>
      <c r="D681" s="128"/>
      <c r="E681" s="129"/>
      <c r="F681" s="455"/>
      <c r="G681" s="456"/>
      <c r="H681" s="457"/>
      <c r="I681" s="456"/>
      <c r="J681" s="456"/>
      <c r="K681" s="456"/>
      <c r="L681" s="98"/>
      <c r="M681" s="98"/>
      <c r="N681" s="98"/>
      <c r="O681" s="735"/>
      <c r="P681" s="98"/>
      <c r="Q681" s="98"/>
      <c r="R681" s="553"/>
    </row>
    <row r="682" spans="1:19" s="99" customFormat="1" ht="24" customHeight="1" x14ac:dyDescent="0.3">
      <c r="A682" s="499" t="s">
        <v>613</v>
      </c>
      <c r="B682" s="952" t="s">
        <v>2642</v>
      </c>
      <c r="C682" s="952"/>
      <c r="D682" s="952"/>
      <c r="E682" s="83"/>
      <c r="F682" s="96"/>
      <c r="G682" s="96"/>
      <c r="H682" s="462"/>
      <c r="I682" s="96"/>
      <c r="J682" s="96"/>
      <c r="K682" s="96"/>
      <c r="L682" s="98"/>
      <c r="M682" s="98"/>
      <c r="N682" s="98"/>
      <c r="O682" s="735"/>
      <c r="P682" s="98"/>
      <c r="Q682" s="98"/>
      <c r="R682" s="711"/>
    </row>
    <row r="683" spans="1:19" s="461" customFormat="1" ht="63" customHeight="1" x14ac:dyDescent="0.3">
      <c r="A683" s="709">
        <v>1</v>
      </c>
      <c r="B683" s="710" t="s">
        <v>2643</v>
      </c>
      <c r="C683" s="711" t="s">
        <v>2644</v>
      </c>
      <c r="D683" s="711" t="s">
        <v>2645</v>
      </c>
      <c r="E683" s="463">
        <v>2300</v>
      </c>
      <c r="F683" s="98">
        <v>3000</v>
      </c>
      <c r="G683" s="96">
        <v>4290</v>
      </c>
      <c r="H683" s="462">
        <v>1.7</v>
      </c>
      <c r="I683" s="96">
        <v>3910</v>
      </c>
      <c r="J683" s="98">
        <v>3000</v>
      </c>
      <c r="K683" s="98"/>
      <c r="L683" s="98">
        <v>6800</v>
      </c>
      <c r="M683" s="98">
        <f t="shared" ref="M683:M690" si="59">(L683-I683)/I683*100</f>
        <v>73.91304347826086</v>
      </c>
      <c r="N683" s="98">
        <f t="shared" ref="N683:N719" si="60">(L683-J683)/J683*100</f>
        <v>126.66666666666666</v>
      </c>
      <c r="O683" s="735">
        <v>6800</v>
      </c>
      <c r="P683" s="98">
        <f t="shared" si="55"/>
        <v>195.65217391304347</v>
      </c>
      <c r="Q683" s="98"/>
      <c r="R683" s="701"/>
      <c r="S683" s="551"/>
    </row>
    <row r="684" spans="1:19" s="461" customFormat="1" ht="23.25" customHeight="1" x14ac:dyDescent="0.3">
      <c r="A684" s="953">
        <v>2</v>
      </c>
      <c r="B684" s="954" t="s">
        <v>2646</v>
      </c>
      <c r="C684" s="711" t="s">
        <v>2644</v>
      </c>
      <c r="D684" s="711" t="s">
        <v>2647</v>
      </c>
      <c r="E684" s="463">
        <v>3000</v>
      </c>
      <c r="F684" s="98">
        <v>4500</v>
      </c>
      <c r="G684" s="96">
        <v>6430</v>
      </c>
      <c r="H684" s="462">
        <v>3</v>
      </c>
      <c r="I684" s="96">
        <v>9000</v>
      </c>
      <c r="J684" s="98">
        <v>4500</v>
      </c>
      <c r="K684" s="98"/>
      <c r="L684" s="98">
        <v>6700</v>
      </c>
      <c r="M684" s="98">
        <f t="shared" si="59"/>
        <v>-25.555555555555554</v>
      </c>
      <c r="N684" s="98">
        <f t="shared" si="60"/>
        <v>48.888888888888886</v>
      </c>
      <c r="O684" s="735">
        <v>6700</v>
      </c>
      <c r="P684" s="98">
        <f t="shared" si="55"/>
        <v>123.33333333333334</v>
      </c>
      <c r="Q684" s="98"/>
      <c r="R684" s="701"/>
      <c r="S684" s="551"/>
    </row>
    <row r="685" spans="1:19" s="99" customFormat="1" ht="23.25" customHeight="1" x14ac:dyDescent="0.3">
      <c r="A685" s="953"/>
      <c r="B685" s="954"/>
      <c r="C685" s="711" t="s">
        <v>2647</v>
      </c>
      <c r="D685" s="711" t="s">
        <v>2648</v>
      </c>
      <c r="E685" s="463">
        <v>2300</v>
      </c>
      <c r="F685" s="98">
        <v>2800</v>
      </c>
      <c r="G685" s="96">
        <v>3285.7142857142858</v>
      </c>
      <c r="H685" s="462">
        <v>1.6</v>
      </c>
      <c r="I685" s="96">
        <v>3680</v>
      </c>
      <c r="J685" s="98">
        <v>2800</v>
      </c>
      <c r="K685" s="98"/>
      <c r="L685" s="98">
        <v>6000</v>
      </c>
      <c r="M685" s="98">
        <f t="shared" si="59"/>
        <v>63.04347826086957</v>
      </c>
      <c r="N685" s="98">
        <f t="shared" si="60"/>
        <v>114.28571428571428</v>
      </c>
      <c r="O685" s="735">
        <v>6000</v>
      </c>
      <c r="P685" s="98">
        <f t="shared" si="55"/>
        <v>160.86956521739131</v>
      </c>
      <c r="Q685" s="98"/>
      <c r="R685" s="701"/>
      <c r="S685" s="551"/>
    </row>
    <row r="686" spans="1:19" s="99" customFormat="1" ht="23.25" customHeight="1" x14ac:dyDescent="0.3">
      <c r="A686" s="953"/>
      <c r="B686" s="954"/>
      <c r="C686" s="711" t="s">
        <v>2648</v>
      </c>
      <c r="D686" s="711" t="s">
        <v>2526</v>
      </c>
      <c r="E686" s="463">
        <v>1900</v>
      </c>
      <c r="F686" s="98">
        <v>3000</v>
      </c>
      <c r="G686" s="96">
        <v>4290</v>
      </c>
      <c r="H686" s="462">
        <v>1.4</v>
      </c>
      <c r="I686" s="96">
        <v>2660</v>
      </c>
      <c r="J686" s="98">
        <v>3000</v>
      </c>
      <c r="K686" s="98"/>
      <c r="L686" s="98">
        <v>4500</v>
      </c>
      <c r="M686" s="98">
        <f t="shared" si="59"/>
        <v>69.172932330827066</v>
      </c>
      <c r="N686" s="98">
        <f t="shared" si="60"/>
        <v>50</v>
      </c>
      <c r="O686" s="735">
        <v>4500</v>
      </c>
      <c r="P686" s="98">
        <f t="shared" si="55"/>
        <v>136.84210526315789</v>
      </c>
      <c r="Q686" s="98"/>
      <c r="R686" s="701"/>
      <c r="S686" s="551"/>
    </row>
    <row r="687" spans="1:19" s="99" customFormat="1" x14ac:dyDescent="0.3">
      <c r="A687" s="953">
        <v>3</v>
      </c>
      <c r="B687" s="954" t="s">
        <v>27</v>
      </c>
      <c r="C687" s="711" t="s">
        <v>2645</v>
      </c>
      <c r="D687" s="711" t="s">
        <v>2649</v>
      </c>
      <c r="E687" s="463">
        <v>2300</v>
      </c>
      <c r="F687" s="98">
        <v>2500</v>
      </c>
      <c r="G687" s="96">
        <v>3570</v>
      </c>
      <c r="H687" s="462">
        <v>3.8</v>
      </c>
      <c r="I687" s="96">
        <v>8740</v>
      </c>
      <c r="J687" s="98">
        <v>2500</v>
      </c>
      <c r="K687" s="98"/>
      <c r="L687" s="98">
        <v>5500</v>
      </c>
      <c r="M687" s="98">
        <f t="shared" si="59"/>
        <v>-37.070938215102977</v>
      </c>
      <c r="N687" s="98">
        <f t="shared" si="60"/>
        <v>120</v>
      </c>
      <c r="O687" s="735">
        <v>5500</v>
      </c>
      <c r="P687" s="98">
        <f t="shared" si="55"/>
        <v>139.13043478260869</v>
      </c>
      <c r="Q687" s="98"/>
      <c r="R687" s="701"/>
      <c r="S687" s="551"/>
    </row>
    <row r="688" spans="1:19" s="461" customFormat="1" ht="37.5" x14ac:dyDescent="0.3">
      <c r="A688" s="953"/>
      <c r="B688" s="954"/>
      <c r="C688" s="711" t="s">
        <v>2649</v>
      </c>
      <c r="D688" s="711" t="s">
        <v>2650</v>
      </c>
      <c r="E688" s="463">
        <v>1700</v>
      </c>
      <c r="F688" s="98">
        <v>2500</v>
      </c>
      <c r="G688" s="96">
        <v>3570</v>
      </c>
      <c r="H688" s="462">
        <v>1.7</v>
      </c>
      <c r="I688" s="96">
        <v>2890</v>
      </c>
      <c r="J688" s="98">
        <v>2500</v>
      </c>
      <c r="K688" s="98"/>
      <c r="L688" s="98">
        <v>4000</v>
      </c>
      <c r="M688" s="98">
        <f t="shared" si="59"/>
        <v>38.408304498269899</v>
      </c>
      <c r="N688" s="98">
        <f t="shared" si="60"/>
        <v>60</v>
      </c>
      <c r="O688" s="735">
        <v>4000</v>
      </c>
      <c r="P688" s="98">
        <f t="shared" si="55"/>
        <v>135.29411764705884</v>
      </c>
      <c r="Q688" s="98"/>
      <c r="R688" s="701"/>
      <c r="S688" s="551"/>
    </row>
    <row r="689" spans="1:19" s="461" customFormat="1" ht="37.5" x14ac:dyDescent="0.3">
      <c r="A689" s="953"/>
      <c r="B689" s="954"/>
      <c r="C689" s="711" t="s">
        <v>2650</v>
      </c>
      <c r="D689" s="711" t="s">
        <v>2652</v>
      </c>
      <c r="E689" s="463">
        <v>1200</v>
      </c>
      <c r="F689" s="83">
        <v>2000</v>
      </c>
      <c r="G689" s="96">
        <v>2860</v>
      </c>
      <c r="H689" s="462">
        <v>1.2</v>
      </c>
      <c r="I689" s="96">
        <v>1440</v>
      </c>
      <c r="J689" s="98">
        <v>2000</v>
      </c>
      <c r="K689" s="98"/>
      <c r="L689" s="98">
        <v>3000</v>
      </c>
      <c r="M689" s="98">
        <f t="shared" si="59"/>
        <v>108.33333333333333</v>
      </c>
      <c r="N689" s="98">
        <f t="shared" si="60"/>
        <v>50</v>
      </c>
      <c r="O689" s="735">
        <v>3000</v>
      </c>
      <c r="P689" s="98">
        <f t="shared" si="55"/>
        <v>150</v>
      </c>
      <c r="Q689" s="98"/>
      <c r="R689" s="701"/>
      <c r="S689" s="551"/>
    </row>
    <row r="690" spans="1:19" s="99" customFormat="1" ht="37.5" x14ac:dyDescent="0.3">
      <c r="A690" s="953"/>
      <c r="B690" s="954"/>
      <c r="C690" s="711" t="s">
        <v>2652</v>
      </c>
      <c r="D690" s="711" t="s">
        <v>2653</v>
      </c>
      <c r="E690" s="463">
        <v>530</v>
      </c>
      <c r="F690" s="83">
        <v>1500</v>
      </c>
      <c r="G690" s="96">
        <v>2140</v>
      </c>
      <c r="H690" s="462">
        <v>1.3</v>
      </c>
      <c r="I690" s="96">
        <v>689</v>
      </c>
      <c r="J690" s="98">
        <v>1500</v>
      </c>
      <c r="K690" s="98"/>
      <c r="L690" s="98">
        <v>2000</v>
      </c>
      <c r="M690" s="98">
        <f t="shared" si="59"/>
        <v>190.27576197387518</v>
      </c>
      <c r="N690" s="98">
        <f t="shared" si="60"/>
        <v>33.333333333333329</v>
      </c>
      <c r="O690" s="735">
        <v>2000</v>
      </c>
      <c r="P690" s="98">
        <f t="shared" si="55"/>
        <v>277.35849056603774</v>
      </c>
      <c r="Q690" s="98"/>
      <c r="R690" s="701"/>
      <c r="S690" s="551"/>
    </row>
    <row r="691" spans="1:19" s="461" customFormat="1" ht="37.5" x14ac:dyDescent="0.3">
      <c r="A691" s="953">
        <v>4</v>
      </c>
      <c r="B691" s="954" t="s">
        <v>2654</v>
      </c>
      <c r="C691" s="711" t="s">
        <v>2655</v>
      </c>
      <c r="D691" s="711" t="s">
        <v>2656</v>
      </c>
      <c r="E691" s="463">
        <v>2100</v>
      </c>
      <c r="F691" s="98">
        <v>2800</v>
      </c>
      <c r="G691" s="96">
        <v>2285.7142857142858</v>
      </c>
      <c r="H691" s="462">
        <v>1.7</v>
      </c>
      <c r="I691" s="96">
        <v>3570</v>
      </c>
      <c r="J691" s="98">
        <v>2800</v>
      </c>
      <c r="K691" s="98"/>
      <c r="L691" s="98">
        <v>2700</v>
      </c>
      <c r="M691" s="98">
        <f t="shared" si="56"/>
        <v>-24.369747899159663</v>
      </c>
      <c r="N691" s="98">
        <f t="shared" si="60"/>
        <v>-3.5714285714285712</v>
      </c>
      <c r="O691" s="735">
        <v>2700</v>
      </c>
      <c r="P691" s="98">
        <f t="shared" si="55"/>
        <v>28.571428571428569</v>
      </c>
      <c r="Q691" s="98"/>
      <c r="R691" s="701"/>
      <c r="S691" s="551"/>
    </row>
    <row r="692" spans="1:19" s="99" customFormat="1" ht="37.5" x14ac:dyDescent="0.3">
      <c r="A692" s="953"/>
      <c r="B692" s="954"/>
      <c r="C692" s="711" t="s">
        <v>2657</v>
      </c>
      <c r="D692" s="711" t="s">
        <v>2658</v>
      </c>
      <c r="E692" s="463">
        <v>1200</v>
      </c>
      <c r="F692" s="98">
        <v>1500</v>
      </c>
      <c r="G692" s="96">
        <v>2140</v>
      </c>
      <c r="H692" s="462">
        <v>1.2</v>
      </c>
      <c r="I692" s="96">
        <v>1440</v>
      </c>
      <c r="J692" s="98">
        <v>1500</v>
      </c>
      <c r="K692" s="98"/>
      <c r="L692" s="98">
        <v>1500</v>
      </c>
      <c r="M692" s="98">
        <f t="shared" si="56"/>
        <v>4.1666666666666661</v>
      </c>
      <c r="N692" s="98">
        <f t="shared" si="60"/>
        <v>0</v>
      </c>
      <c r="O692" s="735">
        <v>1500</v>
      </c>
      <c r="P692" s="98">
        <f t="shared" si="55"/>
        <v>25</v>
      </c>
      <c r="Q692" s="98"/>
      <c r="R692" s="701"/>
      <c r="S692" s="551"/>
    </row>
    <row r="693" spans="1:19" s="461" customFormat="1" ht="37.5" x14ac:dyDescent="0.3">
      <c r="A693" s="953"/>
      <c r="B693" s="954"/>
      <c r="C693" s="711" t="s">
        <v>2659</v>
      </c>
      <c r="D693" s="711" t="s">
        <v>2660</v>
      </c>
      <c r="E693" s="463">
        <v>680</v>
      </c>
      <c r="F693" s="98">
        <v>900</v>
      </c>
      <c r="G693" s="96">
        <v>1290</v>
      </c>
      <c r="H693" s="462">
        <v>1.8</v>
      </c>
      <c r="I693" s="96">
        <v>1224</v>
      </c>
      <c r="J693" s="98">
        <v>900</v>
      </c>
      <c r="K693" s="98"/>
      <c r="L693" s="98">
        <v>900</v>
      </c>
      <c r="M693" s="98">
        <f t="shared" si="56"/>
        <v>-26.47058823529412</v>
      </c>
      <c r="N693" s="98">
        <f t="shared" si="60"/>
        <v>0</v>
      </c>
      <c r="O693" s="735">
        <v>900</v>
      </c>
      <c r="P693" s="98">
        <f t="shared" si="55"/>
        <v>32.352941176470587</v>
      </c>
      <c r="Q693" s="98"/>
      <c r="R693" s="701"/>
      <c r="S693" s="551"/>
    </row>
    <row r="694" spans="1:19" s="461" customFormat="1" ht="37.5" x14ac:dyDescent="0.3">
      <c r="A694" s="953"/>
      <c r="B694" s="954"/>
      <c r="C694" s="711" t="s">
        <v>2660</v>
      </c>
      <c r="D694" s="711" t="s">
        <v>2661</v>
      </c>
      <c r="E694" s="463">
        <v>380</v>
      </c>
      <c r="F694" s="98">
        <v>600</v>
      </c>
      <c r="G694" s="96">
        <v>860</v>
      </c>
      <c r="H694" s="462">
        <v>2.2000000000000002</v>
      </c>
      <c r="I694" s="96">
        <v>836.00000000000011</v>
      </c>
      <c r="J694" s="98">
        <v>600</v>
      </c>
      <c r="K694" s="98"/>
      <c r="L694" s="98">
        <v>600</v>
      </c>
      <c r="M694" s="98">
        <f t="shared" si="56"/>
        <v>-28.229665071770345</v>
      </c>
      <c r="N694" s="98">
        <f t="shared" si="60"/>
        <v>0</v>
      </c>
      <c r="O694" s="735">
        <v>600</v>
      </c>
      <c r="P694" s="98">
        <f t="shared" si="55"/>
        <v>57.894736842105267</v>
      </c>
      <c r="Q694" s="98"/>
      <c r="R694" s="701"/>
      <c r="S694" s="551"/>
    </row>
    <row r="695" spans="1:19" s="461" customFormat="1" x14ac:dyDescent="0.3">
      <c r="A695" s="953">
        <v>5</v>
      </c>
      <c r="B695" s="955" t="s">
        <v>2662</v>
      </c>
      <c r="C695" s="713" t="s">
        <v>2663</v>
      </c>
      <c r="D695" s="713" t="s">
        <v>2664</v>
      </c>
      <c r="E695" s="463">
        <v>560</v>
      </c>
      <c r="F695" s="98">
        <v>800</v>
      </c>
      <c r="G695" s="96">
        <v>1140</v>
      </c>
      <c r="H695" s="462">
        <v>1.2</v>
      </c>
      <c r="I695" s="96">
        <v>672</v>
      </c>
      <c r="J695" s="98">
        <v>800</v>
      </c>
      <c r="K695" s="98"/>
      <c r="L695" s="98">
        <v>1000</v>
      </c>
      <c r="M695" s="98">
        <f t="shared" si="56"/>
        <v>48.80952380952381</v>
      </c>
      <c r="N695" s="98">
        <f t="shared" si="60"/>
        <v>25</v>
      </c>
      <c r="O695" s="735">
        <v>1000</v>
      </c>
      <c r="P695" s="98">
        <f t="shared" si="55"/>
        <v>78.571428571428569</v>
      </c>
      <c r="Q695" s="98"/>
      <c r="R695" s="701"/>
      <c r="S695" s="551"/>
    </row>
    <row r="696" spans="1:19" s="461" customFormat="1" x14ac:dyDescent="0.3">
      <c r="A696" s="953"/>
      <c r="B696" s="955"/>
      <c r="C696" s="713" t="s">
        <v>2664</v>
      </c>
      <c r="D696" s="713" t="s">
        <v>2666</v>
      </c>
      <c r="E696" s="463">
        <v>360</v>
      </c>
      <c r="F696" s="98">
        <v>500</v>
      </c>
      <c r="G696" s="96">
        <v>710</v>
      </c>
      <c r="H696" s="462">
        <v>1.3</v>
      </c>
      <c r="I696" s="96">
        <v>468</v>
      </c>
      <c r="J696" s="98">
        <v>500</v>
      </c>
      <c r="K696" s="98"/>
      <c r="L696" s="98">
        <v>500</v>
      </c>
      <c r="M696" s="98">
        <f t="shared" si="56"/>
        <v>6.8376068376068382</v>
      </c>
      <c r="N696" s="98">
        <f t="shared" si="60"/>
        <v>0</v>
      </c>
      <c r="O696" s="735">
        <v>500</v>
      </c>
      <c r="P696" s="98">
        <f t="shared" si="55"/>
        <v>38.888888888888893</v>
      </c>
      <c r="Q696" s="98"/>
      <c r="R696" s="701"/>
      <c r="S696" s="551"/>
    </row>
    <row r="697" spans="1:19" s="99" customFormat="1" ht="37.5" x14ac:dyDescent="0.3">
      <c r="A697" s="709">
        <v>6</v>
      </c>
      <c r="B697" s="710" t="s">
        <v>2667</v>
      </c>
      <c r="C697" s="711" t="s">
        <v>2668</v>
      </c>
      <c r="D697" s="711" t="s">
        <v>2526</v>
      </c>
      <c r="E697" s="463">
        <v>350</v>
      </c>
      <c r="F697" s="98">
        <v>450</v>
      </c>
      <c r="G697" s="96">
        <v>640</v>
      </c>
      <c r="H697" s="462">
        <v>1.2</v>
      </c>
      <c r="I697" s="96">
        <v>420</v>
      </c>
      <c r="J697" s="98">
        <v>450</v>
      </c>
      <c r="K697" s="98"/>
      <c r="L697" s="98">
        <v>450</v>
      </c>
      <c r="M697" s="98">
        <f t="shared" si="56"/>
        <v>7.1428571428571423</v>
      </c>
      <c r="N697" s="98">
        <f t="shared" si="60"/>
        <v>0</v>
      </c>
      <c r="O697" s="735">
        <v>450</v>
      </c>
      <c r="P697" s="98">
        <f t="shared" si="55"/>
        <v>28.571428571428569</v>
      </c>
      <c r="Q697" s="98"/>
      <c r="R697" s="701"/>
      <c r="S697" s="551"/>
    </row>
    <row r="698" spans="1:19" s="99" customFormat="1" ht="56.25" x14ac:dyDescent="0.3">
      <c r="A698" s="712">
        <v>7</v>
      </c>
      <c r="B698" s="711" t="s">
        <v>2669</v>
      </c>
      <c r="C698" s="711" t="s">
        <v>2670</v>
      </c>
      <c r="D698" s="711" t="s">
        <v>2671</v>
      </c>
      <c r="E698" s="463">
        <v>760</v>
      </c>
      <c r="F698" s="98">
        <v>900</v>
      </c>
      <c r="G698" s="96">
        <v>1290</v>
      </c>
      <c r="H698" s="462">
        <v>1.3</v>
      </c>
      <c r="I698" s="96">
        <v>988</v>
      </c>
      <c r="J698" s="98">
        <v>900</v>
      </c>
      <c r="K698" s="98"/>
      <c r="L698" s="98">
        <v>900</v>
      </c>
      <c r="M698" s="98">
        <f t="shared" si="56"/>
        <v>-8.9068825910931171</v>
      </c>
      <c r="N698" s="98">
        <f t="shared" si="60"/>
        <v>0</v>
      </c>
      <c r="O698" s="735">
        <v>900</v>
      </c>
      <c r="P698" s="98">
        <f t="shared" si="55"/>
        <v>18.421052631578945</v>
      </c>
      <c r="Q698" s="98"/>
      <c r="R698" s="701"/>
      <c r="S698" s="551"/>
    </row>
    <row r="699" spans="1:19" s="99" customFormat="1" ht="56.25" x14ac:dyDescent="0.3">
      <c r="A699" s="953"/>
      <c r="B699" s="956" t="s">
        <v>2669</v>
      </c>
      <c r="C699" s="711" t="s">
        <v>2671</v>
      </c>
      <c r="D699" s="711" t="s">
        <v>2672</v>
      </c>
      <c r="E699" s="463">
        <v>530</v>
      </c>
      <c r="F699" s="98">
        <v>700</v>
      </c>
      <c r="G699" s="96">
        <v>642.85714285714289</v>
      </c>
      <c r="H699" s="462">
        <v>1.3</v>
      </c>
      <c r="I699" s="96">
        <v>689</v>
      </c>
      <c r="J699" s="98">
        <v>700</v>
      </c>
      <c r="K699" s="98"/>
      <c r="L699" s="98">
        <v>700</v>
      </c>
      <c r="M699" s="98">
        <f t="shared" si="56"/>
        <v>1.5965166908563133</v>
      </c>
      <c r="N699" s="98">
        <f t="shared" si="60"/>
        <v>0</v>
      </c>
      <c r="O699" s="735">
        <v>700</v>
      </c>
      <c r="P699" s="98">
        <f t="shared" si="55"/>
        <v>32.075471698113205</v>
      </c>
      <c r="Q699" s="98"/>
      <c r="R699" s="701"/>
      <c r="S699" s="551"/>
    </row>
    <row r="700" spans="1:19" s="99" customFormat="1" ht="37.5" x14ac:dyDescent="0.3">
      <c r="A700" s="953"/>
      <c r="B700" s="956"/>
      <c r="C700" s="711" t="s">
        <v>2672</v>
      </c>
      <c r="D700" s="711" t="s">
        <v>2673</v>
      </c>
      <c r="E700" s="463">
        <v>420</v>
      </c>
      <c r="F700" s="98">
        <v>550</v>
      </c>
      <c r="G700" s="96">
        <v>790</v>
      </c>
      <c r="H700" s="462">
        <v>1.3</v>
      </c>
      <c r="I700" s="96">
        <v>546</v>
      </c>
      <c r="J700" s="98">
        <v>550</v>
      </c>
      <c r="K700" s="98"/>
      <c r="L700" s="98">
        <v>550</v>
      </c>
      <c r="M700" s="98">
        <f t="shared" si="56"/>
        <v>0.73260073260073255</v>
      </c>
      <c r="N700" s="98">
        <f t="shared" si="60"/>
        <v>0</v>
      </c>
      <c r="O700" s="735">
        <v>550</v>
      </c>
      <c r="P700" s="98">
        <f t="shared" si="55"/>
        <v>30.952380952380953</v>
      </c>
      <c r="Q700" s="98"/>
      <c r="R700" s="701"/>
      <c r="S700" s="551"/>
    </row>
    <row r="701" spans="1:19" s="99" customFormat="1" ht="37.5" x14ac:dyDescent="0.3">
      <c r="A701" s="953">
        <v>8</v>
      </c>
      <c r="B701" s="956" t="s">
        <v>137</v>
      </c>
      <c r="C701" s="711" t="s">
        <v>2674</v>
      </c>
      <c r="D701" s="711" t="s">
        <v>2675</v>
      </c>
      <c r="E701" s="463">
        <v>780</v>
      </c>
      <c r="F701" s="83">
        <v>1500</v>
      </c>
      <c r="G701" s="96">
        <v>2140</v>
      </c>
      <c r="H701" s="462">
        <v>1.3</v>
      </c>
      <c r="I701" s="96">
        <v>1014</v>
      </c>
      <c r="J701" s="98">
        <v>1500</v>
      </c>
      <c r="K701" s="98"/>
      <c r="L701" s="98">
        <v>1500</v>
      </c>
      <c r="M701" s="98">
        <f t="shared" si="56"/>
        <v>47.928994082840234</v>
      </c>
      <c r="N701" s="98">
        <f t="shared" si="60"/>
        <v>0</v>
      </c>
      <c r="O701" s="735">
        <v>1500</v>
      </c>
      <c r="P701" s="98">
        <f t="shared" si="55"/>
        <v>92.307692307692307</v>
      </c>
      <c r="Q701" s="98"/>
      <c r="R701" s="701"/>
      <c r="S701" s="551"/>
    </row>
    <row r="702" spans="1:19" s="99" customFormat="1" ht="26.25" customHeight="1" x14ac:dyDescent="0.3">
      <c r="A702" s="953"/>
      <c r="B702" s="956"/>
      <c r="C702" s="711" t="s">
        <v>2675</v>
      </c>
      <c r="D702" s="711" t="s">
        <v>2676</v>
      </c>
      <c r="E702" s="463">
        <v>490</v>
      </c>
      <c r="F702" s="83">
        <v>1000</v>
      </c>
      <c r="G702" s="96">
        <v>1430</v>
      </c>
      <c r="H702" s="462">
        <v>1.4</v>
      </c>
      <c r="I702" s="96">
        <v>686</v>
      </c>
      <c r="J702" s="98">
        <v>1000</v>
      </c>
      <c r="K702" s="98"/>
      <c r="L702" s="98">
        <v>1000</v>
      </c>
      <c r="M702" s="98">
        <f t="shared" si="56"/>
        <v>45.772594752186592</v>
      </c>
      <c r="N702" s="98">
        <f t="shared" si="60"/>
        <v>0</v>
      </c>
      <c r="O702" s="735">
        <v>1000</v>
      </c>
      <c r="P702" s="98">
        <f t="shared" si="55"/>
        <v>104.08163265306123</v>
      </c>
      <c r="Q702" s="98"/>
      <c r="R702" s="701"/>
      <c r="S702" s="551"/>
    </row>
    <row r="703" spans="1:19" s="99" customFormat="1" ht="38.25" customHeight="1" x14ac:dyDescent="0.3">
      <c r="A703" s="953"/>
      <c r="B703" s="956"/>
      <c r="C703" s="711" t="s">
        <v>2676</v>
      </c>
      <c r="D703" s="711" t="s">
        <v>2677</v>
      </c>
      <c r="E703" s="463">
        <v>350</v>
      </c>
      <c r="F703" s="83">
        <v>550</v>
      </c>
      <c r="G703" s="96">
        <v>790</v>
      </c>
      <c r="H703" s="462">
        <v>1.2</v>
      </c>
      <c r="I703" s="96">
        <v>420</v>
      </c>
      <c r="J703" s="98">
        <v>550</v>
      </c>
      <c r="K703" s="98"/>
      <c r="L703" s="98">
        <v>550</v>
      </c>
      <c r="M703" s="98">
        <f t="shared" si="56"/>
        <v>30.952380952380953</v>
      </c>
      <c r="N703" s="98">
        <f t="shared" si="60"/>
        <v>0</v>
      </c>
      <c r="O703" s="735">
        <v>550</v>
      </c>
      <c r="P703" s="98">
        <f t="shared" si="55"/>
        <v>57.142857142857139</v>
      </c>
      <c r="Q703" s="98"/>
      <c r="R703" s="701"/>
      <c r="S703" s="551"/>
    </row>
    <row r="704" spans="1:19" s="99" customFormat="1" ht="42.75" customHeight="1" x14ac:dyDescent="0.3">
      <c r="A704" s="953"/>
      <c r="B704" s="956"/>
      <c r="C704" s="711" t="s">
        <v>2677</v>
      </c>
      <c r="D704" s="711" t="s">
        <v>2678</v>
      </c>
      <c r="E704" s="463">
        <v>310</v>
      </c>
      <c r="F704" s="98">
        <v>400</v>
      </c>
      <c r="G704" s="96">
        <v>570</v>
      </c>
      <c r="H704" s="462">
        <v>1.4</v>
      </c>
      <c r="I704" s="96">
        <v>434</v>
      </c>
      <c r="J704" s="98">
        <v>400</v>
      </c>
      <c r="K704" s="98"/>
      <c r="L704" s="98">
        <v>400</v>
      </c>
      <c r="M704" s="98">
        <f t="shared" si="56"/>
        <v>-7.8341013824884786</v>
      </c>
      <c r="N704" s="98">
        <f t="shared" si="60"/>
        <v>0</v>
      </c>
      <c r="O704" s="735">
        <v>400</v>
      </c>
      <c r="P704" s="98">
        <f t="shared" si="55"/>
        <v>29.032258064516132</v>
      </c>
      <c r="Q704" s="98"/>
      <c r="R704" s="701"/>
      <c r="S704" s="551"/>
    </row>
    <row r="705" spans="1:19" s="99" customFormat="1" ht="42.75" customHeight="1" x14ac:dyDescent="0.3">
      <c r="A705" s="953">
        <v>9</v>
      </c>
      <c r="B705" s="954" t="s">
        <v>2679</v>
      </c>
      <c r="C705" s="711" t="s">
        <v>2680</v>
      </c>
      <c r="D705" s="711" t="s">
        <v>2681</v>
      </c>
      <c r="E705" s="463">
        <v>2000</v>
      </c>
      <c r="F705" s="98">
        <v>2600</v>
      </c>
      <c r="G705" s="96">
        <v>3710</v>
      </c>
      <c r="H705" s="462">
        <v>1.1000000000000001</v>
      </c>
      <c r="I705" s="96">
        <v>2200</v>
      </c>
      <c r="J705" s="98">
        <v>2600</v>
      </c>
      <c r="K705" s="98"/>
      <c r="L705" s="98">
        <v>2600</v>
      </c>
      <c r="M705" s="98">
        <f t="shared" si="56"/>
        <v>18.181818181818183</v>
      </c>
      <c r="N705" s="98">
        <f t="shared" si="60"/>
        <v>0</v>
      </c>
      <c r="O705" s="735">
        <v>2600</v>
      </c>
      <c r="P705" s="98">
        <f t="shared" si="55"/>
        <v>30</v>
      </c>
      <c r="Q705" s="98"/>
      <c r="R705" s="701"/>
      <c r="S705" s="551"/>
    </row>
    <row r="706" spans="1:19" s="461" customFormat="1" ht="23.25" customHeight="1" x14ac:dyDescent="0.3">
      <c r="A706" s="953"/>
      <c r="B706" s="954"/>
      <c r="C706" s="711" t="s">
        <v>2681</v>
      </c>
      <c r="D706" s="711" t="s">
        <v>2682</v>
      </c>
      <c r="E706" s="463">
        <v>1500</v>
      </c>
      <c r="F706" s="98">
        <v>2100</v>
      </c>
      <c r="G706" s="96">
        <v>1714.2857142857144</v>
      </c>
      <c r="H706" s="462">
        <v>1.4</v>
      </c>
      <c r="I706" s="96">
        <v>2100</v>
      </c>
      <c r="J706" s="98">
        <v>2100</v>
      </c>
      <c r="K706" s="98"/>
      <c r="L706" s="98">
        <v>2100</v>
      </c>
      <c r="M706" s="98">
        <f t="shared" si="56"/>
        <v>0</v>
      </c>
      <c r="N706" s="98">
        <f t="shared" si="60"/>
        <v>0</v>
      </c>
      <c r="O706" s="735">
        <v>2100</v>
      </c>
      <c r="P706" s="98">
        <f t="shared" si="55"/>
        <v>40</v>
      </c>
      <c r="Q706" s="98"/>
      <c r="R706" s="701"/>
      <c r="S706" s="551"/>
    </row>
    <row r="707" spans="1:19" s="461" customFormat="1" ht="23.25" customHeight="1" x14ac:dyDescent="0.3">
      <c r="A707" s="953"/>
      <c r="B707" s="954"/>
      <c r="C707" s="711" t="s">
        <v>2682</v>
      </c>
      <c r="D707" s="711" t="s">
        <v>2683</v>
      </c>
      <c r="E707" s="463">
        <v>990</v>
      </c>
      <c r="F707" s="98">
        <v>1500</v>
      </c>
      <c r="G707" s="96">
        <v>2140</v>
      </c>
      <c r="H707" s="462">
        <v>1.4</v>
      </c>
      <c r="I707" s="96">
        <v>1386</v>
      </c>
      <c r="J707" s="98">
        <v>1500</v>
      </c>
      <c r="K707" s="98"/>
      <c r="L707" s="98">
        <v>1500</v>
      </c>
      <c r="M707" s="98">
        <f t="shared" si="56"/>
        <v>8.2251082251082259</v>
      </c>
      <c r="N707" s="98">
        <f t="shared" si="60"/>
        <v>0</v>
      </c>
      <c r="O707" s="735">
        <v>1500</v>
      </c>
      <c r="P707" s="98">
        <f t="shared" si="55"/>
        <v>51.515151515151516</v>
      </c>
      <c r="Q707" s="98"/>
      <c r="R707" s="701"/>
      <c r="S707" s="551"/>
    </row>
    <row r="708" spans="1:19" s="461" customFormat="1" ht="56.25" x14ac:dyDescent="0.3">
      <c r="A708" s="709">
        <v>10</v>
      </c>
      <c r="B708" s="710" t="s">
        <v>2684</v>
      </c>
      <c r="C708" s="711" t="s">
        <v>2680</v>
      </c>
      <c r="D708" s="711" t="s">
        <v>2685</v>
      </c>
      <c r="E708" s="463">
        <v>730</v>
      </c>
      <c r="F708" s="83">
        <v>1400</v>
      </c>
      <c r="G708" s="96">
        <v>857.14285714285722</v>
      </c>
      <c r="H708" s="462">
        <v>1.4</v>
      </c>
      <c r="I708" s="96">
        <v>1021.9999999999999</v>
      </c>
      <c r="J708" s="98">
        <v>1400</v>
      </c>
      <c r="K708" s="98"/>
      <c r="L708" s="98">
        <v>1500</v>
      </c>
      <c r="M708" s="98">
        <f t="shared" si="56"/>
        <v>46.7710371819961</v>
      </c>
      <c r="N708" s="98">
        <f t="shared" si="60"/>
        <v>7.1428571428571423</v>
      </c>
      <c r="O708" s="735">
        <v>1500</v>
      </c>
      <c r="P708" s="98">
        <f t="shared" si="55"/>
        <v>105.47945205479452</v>
      </c>
      <c r="Q708" s="98"/>
      <c r="R708" s="701"/>
      <c r="S708" s="551"/>
    </row>
    <row r="709" spans="1:19" s="461" customFormat="1" ht="56.25" x14ac:dyDescent="0.3">
      <c r="A709" s="953">
        <v>11</v>
      </c>
      <c r="B709" s="957" t="s">
        <v>2686</v>
      </c>
      <c r="C709" s="711" t="s">
        <v>2687</v>
      </c>
      <c r="D709" s="711" t="s">
        <v>2688</v>
      </c>
      <c r="E709" s="463">
        <v>2200</v>
      </c>
      <c r="F709" s="98">
        <v>2600</v>
      </c>
      <c r="G709" s="96">
        <v>3710</v>
      </c>
      <c r="H709" s="462">
        <v>3.7</v>
      </c>
      <c r="I709" s="96">
        <v>8140</v>
      </c>
      <c r="J709" s="98">
        <v>2600</v>
      </c>
      <c r="K709" s="98"/>
      <c r="L709" s="98">
        <v>2800</v>
      </c>
      <c r="M709" s="98">
        <f t="shared" si="56"/>
        <v>-65.601965601965603</v>
      </c>
      <c r="N709" s="98">
        <f t="shared" si="60"/>
        <v>7.6923076923076925</v>
      </c>
      <c r="O709" s="735">
        <v>2800</v>
      </c>
      <c r="P709" s="98">
        <f t="shared" si="55"/>
        <v>27.27272727272727</v>
      </c>
      <c r="Q709" s="98"/>
      <c r="R709" s="701"/>
      <c r="S709" s="551"/>
    </row>
    <row r="710" spans="1:19" s="99" customFormat="1" ht="56.25" x14ac:dyDescent="0.3">
      <c r="A710" s="953"/>
      <c r="B710" s="957"/>
      <c r="C710" s="711" t="s">
        <v>2688</v>
      </c>
      <c r="D710" s="711" t="s">
        <v>2689</v>
      </c>
      <c r="E710" s="463">
        <v>1200</v>
      </c>
      <c r="F710" s="98">
        <v>1400</v>
      </c>
      <c r="G710" s="96">
        <v>1428.5714285714287</v>
      </c>
      <c r="H710" s="462">
        <v>1.3</v>
      </c>
      <c r="I710" s="96">
        <v>1560</v>
      </c>
      <c r="J710" s="98">
        <v>1400</v>
      </c>
      <c r="K710" s="98"/>
      <c r="L710" s="98">
        <v>1400</v>
      </c>
      <c r="M710" s="98">
        <f t="shared" si="56"/>
        <v>-10.256410256410255</v>
      </c>
      <c r="N710" s="98">
        <f t="shared" si="60"/>
        <v>0</v>
      </c>
      <c r="O710" s="735">
        <v>1400</v>
      </c>
      <c r="P710" s="98">
        <f t="shared" si="55"/>
        <v>16.666666666666664</v>
      </c>
      <c r="Q710" s="98"/>
      <c r="R710" s="701"/>
      <c r="S710" s="551"/>
    </row>
    <row r="711" spans="1:19" s="99" customFormat="1" ht="37.5" x14ac:dyDescent="0.3">
      <c r="A711" s="953"/>
      <c r="B711" s="957"/>
      <c r="C711" s="711" t="s">
        <v>2689</v>
      </c>
      <c r="D711" s="711" t="s">
        <v>2690</v>
      </c>
      <c r="E711" s="463">
        <v>550</v>
      </c>
      <c r="F711" s="83">
        <v>900</v>
      </c>
      <c r="G711" s="96">
        <v>1290</v>
      </c>
      <c r="H711" s="462">
        <v>1.8</v>
      </c>
      <c r="I711" s="96">
        <v>990</v>
      </c>
      <c r="J711" s="98">
        <v>900</v>
      </c>
      <c r="K711" s="98"/>
      <c r="L711" s="98">
        <v>900</v>
      </c>
      <c r="M711" s="98">
        <f t="shared" si="56"/>
        <v>-9.0909090909090917</v>
      </c>
      <c r="N711" s="98">
        <f t="shared" si="60"/>
        <v>0</v>
      </c>
      <c r="O711" s="735">
        <v>900</v>
      </c>
      <c r="P711" s="98">
        <f t="shared" si="55"/>
        <v>63.636363636363633</v>
      </c>
      <c r="Q711" s="98"/>
      <c r="R711" s="701"/>
      <c r="S711" s="551"/>
    </row>
    <row r="712" spans="1:19" s="99" customFormat="1" ht="37.5" x14ac:dyDescent="0.3">
      <c r="A712" s="712">
        <v>12</v>
      </c>
      <c r="B712" s="710" t="s">
        <v>2691</v>
      </c>
      <c r="C712" s="711" t="s">
        <v>2692</v>
      </c>
      <c r="D712" s="711" t="s">
        <v>2693</v>
      </c>
      <c r="E712" s="463">
        <v>420</v>
      </c>
      <c r="F712" s="83">
        <v>650</v>
      </c>
      <c r="G712" s="96">
        <v>930</v>
      </c>
      <c r="H712" s="462">
        <v>1.3</v>
      </c>
      <c r="I712" s="96">
        <v>546</v>
      </c>
      <c r="J712" s="98">
        <v>650</v>
      </c>
      <c r="K712" s="98"/>
      <c r="L712" s="98">
        <v>650</v>
      </c>
      <c r="M712" s="98">
        <f t="shared" si="56"/>
        <v>19.047619047619047</v>
      </c>
      <c r="N712" s="98">
        <f t="shared" si="60"/>
        <v>0</v>
      </c>
      <c r="O712" s="735">
        <v>650</v>
      </c>
      <c r="P712" s="98">
        <f t="shared" si="55"/>
        <v>54.761904761904766</v>
      </c>
      <c r="Q712" s="98"/>
      <c r="R712" s="701"/>
      <c r="S712" s="551"/>
    </row>
    <row r="713" spans="1:19" s="99" customFormat="1" ht="37.5" x14ac:dyDescent="0.3">
      <c r="A713" s="712">
        <v>13</v>
      </c>
      <c r="B713" s="710" t="s">
        <v>1369</v>
      </c>
      <c r="C713" s="711" t="s">
        <v>2694</v>
      </c>
      <c r="D713" s="711" t="s">
        <v>2695</v>
      </c>
      <c r="E713" s="463">
        <v>450</v>
      </c>
      <c r="F713" s="83">
        <v>700</v>
      </c>
      <c r="G713" s="96">
        <v>700</v>
      </c>
      <c r="H713" s="462">
        <v>2.2000000000000002</v>
      </c>
      <c r="I713" s="96">
        <v>990.00000000000011</v>
      </c>
      <c r="J713" s="98">
        <v>700</v>
      </c>
      <c r="K713" s="98"/>
      <c r="L713" s="98">
        <v>700</v>
      </c>
      <c r="M713" s="98">
        <f t="shared" si="56"/>
        <v>-29.292929292929298</v>
      </c>
      <c r="N713" s="98">
        <f t="shared" si="60"/>
        <v>0</v>
      </c>
      <c r="O713" s="735">
        <v>700</v>
      </c>
      <c r="P713" s="98">
        <f t="shared" si="55"/>
        <v>55.555555555555557</v>
      </c>
      <c r="Q713" s="98"/>
      <c r="R713" s="701"/>
      <c r="S713" s="551"/>
    </row>
    <row r="714" spans="1:19" s="461" customFormat="1" ht="56.25" x14ac:dyDescent="0.3">
      <c r="A714" s="709">
        <v>14</v>
      </c>
      <c r="B714" s="710" t="s">
        <v>2696</v>
      </c>
      <c r="C714" s="711" t="s">
        <v>2697</v>
      </c>
      <c r="D714" s="711" t="s">
        <v>2698</v>
      </c>
      <c r="E714" s="463">
        <v>1600</v>
      </c>
      <c r="F714" s="98">
        <v>2600</v>
      </c>
      <c r="G714" s="96">
        <v>2600</v>
      </c>
      <c r="H714" s="462">
        <v>5</v>
      </c>
      <c r="I714" s="96">
        <v>8000</v>
      </c>
      <c r="J714" s="98">
        <v>2600</v>
      </c>
      <c r="K714" s="98"/>
      <c r="L714" s="98">
        <v>2800</v>
      </c>
      <c r="M714" s="98">
        <f t="shared" si="56"/>
        <v>-65</v>
      </c>
      <c r="N714" s="98">
        <f t="shared" si="60"/>
        <v>7.6923076923076925</v>
      </c>
      <c r="O714" s="735">
        <v>2800</v>
      </c>
      <c r="P714" s="98">
        <f t="shared" si="55"/>
        <v>75</v>
      </c>
      <c r="Q714" s="98"/>
      <c r="R714" s="701"/>
      <c r="S714" s="551"/>
    </row>
    <row r="715" spans="1:19" s="461" customFormat="1" ht="42" customHeight="1" x14ac:dyDescent="0.3">
      <c r="A715" s="953">
        <v>15</v>
      </c>
      <c r="B715" s="957" t="s">
        <v>2699</v>
      </c>
      <c r="C715" s="711" t="s">
        <v>2700</v>
      </c>
      <c r="D715" s="711" t="s">
        <v>2701</v>
      </c>
      <c r="E715" s="463">
        <v>1200</v>
      </c>
      <c r="F715" s="83">
        <v>3000</v>
      </c>
      <c r="G715" s="96">
        <v>4290</v>
      </c>
      <c r="H715" s="462">
        <v>1.5</v>
      </c>
      <c r="I715" s="96">
        <v>1800</v>
      </c>
      <c r="J715" s="98">
        <v>3000</v>
      </c>
      <c r="K715" s="98"/>
      <c r="L715" s="98">
        <v>2400</v>
      </c>
      <c r="M715" s="98">
        <f t="shared" si="56"/>
        <v>33.333333333333329</v>
      </c>
      <c r="N715" s="98">
        <f t="shared" si="60"/>
        <v>-20</v>
      </c>
      <c r="O715" s="735">
        <v>2400</v>
      </c>
      <c r="P715" s="98">
        <f t="shared" si="55"/>
        <v>100</v>
      </c>
      <c r="Q715" s="98"/>
      <c r="R715" s="701"/>
      <c r="S715" s="551"/>
    </row>
    <row r="716" spans="1:19" s="461" customFormat="1" ht="42" customHeight="1" x14ac:dyDescent="0.3">
      <c r="A716" s="953"/>
      <c r="B716" s="957"/>
      <c r="C716" s="711" t="s">
        <v>2701</v>
      </c>
      <c r="D716" s="711" t="s">
        <v>2702</v>
      </c>
      <c r="E716" s="463">
        <v>470</v>
      </c>
      <c r="F716" s="83">
        <v>1000</v>
      </c>
      <c r="G716" s="96">
        <v>500</v>
      </c>
      <c r="H716" s="462">
        <v>1.2</v>
      </c>
      <c r="I716" s="96">
        <v>564</v>
      </c>
      <c r="J716" s="98">
        <v>1000</v>
      </c>
      <c r="K716" s="98"/>
      <c r="L716" s="98">
        <v>1500</v>
      </c>
      <c r="M716" s="98">
        <f t="shared" si="56"/>
        <v>165.95744680851064</v>
      </c>
      <c r="N716" s="98">
        <f t="shared" si="60"/>
        <v>50</v>
      </c>
      <c r="O716" s="735">
        <v>1500</v>
      </c>
      <c r="P716" s="98">
        <f t="shared" ref="P716:P760" si="61">(O716-E716)/E716*100</f>
        <v>219.14893617021275</v>
      </c>
      <c r="Q716" s="98"/>
      <c r="R716" s="701"/>
      <c r="S716" s="551"/>
    </row>
    <row r="717" spans="1:19" s="99" customFormat="1" ht="63.75" customHeight="1" x14ac:dyDescent="0.3">
      <c r="A717" s="709">
        <v>16</v>
      </c>
      <c r="B717" s="710" t="s">
        <v>2703</v>
      </c>
      <c r="C717" s="711" t="s">
        <v>2700</v>
      </c>
      <c r="D717" s="711" t="s">
        <v>2704</v>
      </c>
      <c r="E717" s="463">
        <v>820</v>
      </c>
      <c r="F717" s="83">
        <v>1400</v>
      </c>
      <c r="G717" s="96">
        <v>857.14285714285722</v>
      </c>
      <c r="H717" s="462">
        <v>1.7</v>
      </c>
      <c r="I717" s="96">
        <v>1394</v>
      </c>
      <c r="J717" s="98">
        <v>1400</v>
      </c>
      <c r="K717" s="98"/>
      <c r="L717" s="98">
        <v>1400</v>
      </c>
      <c r="M717" s="98">
        <f t="shared" si="56"/>
        <v>0.43041606886657102</v>
      </c>
      <c r="N717" s="98">
        <f t="shared" si="60"/>
        <v>0</v>
      </c>
      <c r="O717" s="735">
        <v>1400</v>
      </c>
      <c r="P717" s="98">
        <f t="shared" si="61"/>
        <v>70.731707317073173</v>
      </c>
      <c r="Q717" s="98"/>
      <c r="R717" s="701"/>
      <c r="S717" s="551"/>
    </row>
    <row r="718" spans="1:19" s="99" customFormat="1" ht="65.25" customHeight="1" x14ac:dyDescent="0.3">
      <c r="A718" s="709">
        <v>17</v>
      </c>
      <c r="B718" s="710" t="s">
        <v>2705</v>
      </c>
      <c r="C718" s="711" t="s">
        <v>2706</v>
      </c>
      <c r="D718" s="711" t="s">
        <v>2704</v>
      </c>
      <c r="E718" s="463">
        <v>650</v>
      </c>
      <c r="F718" s="83">
        <v>1000</v>
      </c>
      <c r="G718" s="96">
        <v>1430</v>
      </c>
      <c r="H718" s="462">
        <v>4.5999999999999996</v>
      </c>
      <c r="I718" s="96">
        <v>2989.9999999999995</v>
      </c>
      <c r="J718" s="98">
        <v>1000</v>
      </c>
      <c r="K718" s="98"/>
      <c r="L718" s="98">
        <v>1000</v>
      </c>
      <c r="M718" s="98">
        <f t="shared" si="56"/>
        <v>-66.555183946488299</v>
      </c>
      <c r="N718" s="98">
        <f t="shared" si="60"/>
        <v>0</v>
      </c>
      <c r="O718" s="735">
        <v>1000</v>
      </c>
      <c r="P718" s="98">
        <f t="shared" si="61"/>
        <v>53.846153846153847</v>
      </c>
      <c r="Q718" s="98"/>
      <c r="R718" s="701"/>
      <c r="S718" s="551"/>
    </row>
    <row r="719" spans="1:19" s="461" customFormat="1" ht="37.5" x14ac:dyDescent="0.3">
      <c r="A719" s="953">
        <v>18</v>
      </c>
      <c r="B719" s="954" t="s">
        <v>2707</v>
      </c>
      <c r="C719" s="711" t="s">
        <v>2708</v>
      </c>
      <c r="D719" s="711" t="s">
        <v>2709</v>
      </c>
      <c r="E719" s="463">
        <v>1700</v>
      </c>
      <c r="F719" s="98">
        <v>2200</v>
      </c>
      <c r="G719" s="96">
        <v>3140</v>
      </c>
      <c r="H719" s="462">
        <v>2.2000000000000002</v>
      </c>
      <c r="I719" s="96">
        <v>3740.0000000000005</v>
      </c>
      <c r="J719" s="98">
        <v>2200</v>
      </c>
      <c r="K719" s="98"/>
      <c r="L719" s="98">
        <v>2700</v>
      </c>
      <c r="M719" s="98">
        <f t="shared" si="56"/>
        <v>-27.807486631016054</v>
      </c>
      <c r="N719" s="98">
        <f t="shared" si="60"/>
        <v>22.727272727272727</v>
      </c>
      <c r="O719" s="735">
        <v>2700</v>
      </c>
      <c r="P719" s="98">
        <f t="shared" si="61"/>
        <v>58.82352941176471</v>
      </c>
      <c r="Q719" s="98"/>
      <c r="R719" s="701"/>
      <c r="S719" s="551"/>
    </row>
    <row r="720" spans="1:19" s="461" customFormat="1" ht="37.5" x14ac:dyDescent="0.3">
      <c r="A720" s="953"/>
      <c r="B720" s="954"/>
      <c r="C720" s="711" t="s">
        <v>2709</v>
      </c>
      <c r="D720" s="711" t="s">
        <v>2710</v>
      </c>
      <c r="E720" s="463">
        <v>970</v>
      </c>
      <c r="F720" s="83">
        <v>2000</v>
      </c>
      <c r="G720" s="96">
        <v>2860</v>
      </c>
      <c r="H720" s="462">
        <v>1.9</v>
      </c>
      <c r="I720" s="96">
        <v>1843</v>
      </c>
      <c r="J720" s="98">
        <v>2000</v>
      </c>
      <c r="K720" s="98"/>
      <c r="L720" s="98">
        <v>2500</v>
      </c>
      <c r="M720" s="98">
        <f t="shared" ref="M720:M760" si="62">(L720-I720)/I720*100</f>
        <v>35.648399348887679</v>
      </c>
      <c r="N720" s="98">
        <f t="shared" ref="N720:N783" si="63">(L720-J720)/J720*100</f>
        <v>25</v>
      </c>
      <c r="O720" s="735">
        <v>2500</v>
      </c>
      <c r="P720" s="98">
        <f t="shared" si="61"/>
        <v>157.73195876288659</v>
      </c>
      <c r="Q720" s="98"/>
      <c r="R720" s="701"/>
      <c r="S720" s="551"/>
    </row>
    <row r="721" spans="1:19" s="461" customFormat="1" ht="37.5" x14ac:dyDescent="0.3">
      <c r="A721" s="953">
        <v>19</v>
      </c>
      <c r="B721" s="956" t="s">
        <v>2711</v>
      </c>
      <c r="C721" s="711" t="s">
        <v>2712</v>
      </c>
      <c r="D721" s="711" t="s">
        <v>2713</v>
      </c>
      <c r="E721" s="463">
        <v>510</v>
      </c>
      <c r="F721" s="83">
        <v>1000</v>
      </c>
      <c r="G721" s="96">
        <v>1430</v>
      </c>
      <c r="H721" s="462">
        <v>1.6</v>
      </c>
      <c r="I721" s="96">
        <v>816</v>
      </c>
      <c r="J721" s="98">
        <v>1000</v>
      </c>
      <c r="K721" s="98"/>
      <c r="L721" s="98">
        <v>1500</v>
      </c>
      <c r="M721" s="98">
        <f t="shared" si="62"/>
        <v>83.82352941176471</v>
      </c>
      <c r="N721" s="98">
        <f t="shared" si="63"/>
        <v>50</v>
      </c>
      <c r="O721" s="735">
        <v>1500</v>
      </c>
      <c r="P721" s="98">
        <f t="shared" si="61"/>
        <v>194.11764705882354</v>
      </c>
      <c r="Q721" s="98"/>
      <c r="R721" s="701"/>
      <c r="S721" s="551"/>
    </row>
    <row r="722" spans="1:19" s="461" customFormat="1" ht="37.5" x14ac:dyDescent="0.3">
      <c r="A722" s="953"/>
      <c r="B722" s="956"/>
      <c r="C722" s="711" t="s">
        <v>2713</v>
      </c>
      <c r="D722" s="711" t="s">
        <v>2715</v>
      </c>
      <c r="E722" s="463">
        <v>500</v>
      </c>
      <c r="F722" s="83">
        <v>1500</v>
      </c>
      <c r="G722" s="96">
        <v>2140</v>
      </c>
      <c r="H722" s="462">
        <v>3.3</v>
      </c>
      <c r="I722" s="96">
        <v>1650</v>
      </c>
      <c r="J722" s="98">
        <v>1500</v>
      </c>
      <c r="K722" s="98"/>
      <c r="L722" s="98">
        <v>1500</v>
      </c>
      <c r="M722" s="98">
        <f t="shared" si="62"/>
        <v>-9.0909090909090917</v>
      </c>
      <c r="N722" s="98">
        <f t="shared" si="63"/>
        <v>0</v>
      </c>
      <c r="O722" s="735">
        <v>1500</v>
      </c>
      <c r="P722" s="98">
        <f t="shared" si="61"/>
        <v>200</v>
      </c>
      <c r="Q722" s="98"/>
      <c r="R722" s="701"/>
      <c r="S722" s="551"/>
    </row>
    <row r="723" spans="1:19" s="99" customFormat="1" ht="39.75" customHeight="1" x14ac:dyDescent="0.3">
      <c r="A723" s="953">
        <v>20</v>
      </c>
      <c r="B723" s="956" t="s">
        <v>2714</v>
      </c>
      <c r="C723" s="711" t="s">
        <v>2715</v>
      </c>
      <c r="D723" s="711" t="s">
        <v>2716</v>
      </c>
      <c r="E723" s="463">
        <v>600</v>
      </c>
      <c r="F723" s="83">
        <v>1800</v>
      </c>
      <c r="G723" s="96">
        <v>2571</v>
      </c>
      <c r="H723" s="462">
        <v>1.3</v>
      </c>
      <c r="I723" s="96">
        <v>780</v>
      </c>
      <c r="J723" s="98">
        <v>1800</v>
      </c>
      <c r="K723" s="98"/>
      <c r="L723" s="98">
        <v>1800</v>
      </c>
      <c r="M723" s="98">
        <f t="shared" si="62"/>
        <v>130.76923076923077</v>
      </c>
      <c r="N723" s="98">
        <f t="shared" si="63"/>
        <v>0</v>
      </c>
      <c r="O723" s="735">
        <v>1800</v>
      </c>
      <c r="P723" s="98">
        <f t="shared" si="61"/>
        <v>200</v>
      </c>
      <c r="Q723" s="98"/>
      <c r="R723" s="701"/>
      <c r="S723" s="551"/>
    </row>
    <row r="724" spans="1:19" s="461" customFormat="1" ht="24" customHeight="1" x14ac:dyDescent="0.3">
      <c r="A724" s="953"/>
      <c r="B724" s="956"/>
      <c r="C724" s="711" t="s">
        <v>2716</v>
      </c>
      <c r="D724" s="711" t="s">
        <v>2717</v>
      </c>
      <c r="E724" s="463">
        <v>390</v>
      </c>
      <c r="F724" s="83">
        <v>1000</v>
      </c>
      <c r="G724" s="96">
        <v>1430</v>
      </c>
      <c r="H724" s="462">
        <v>1.9</v>
      </c>
      <c r="I724" s="96">
        <v>741</v>
      </c>
      <c r="J724" s="98">
        <v>1000</v>
      </c>
      <c r="K724" s="98"/>
      <c r="L724" s="98">
        <v>1200</v>
      </c>
      <c r="M724" s="98">
        <f t="shared" si="62"/>
        <v>61.943319838056674</v>
      </c>
      <c r="N724" s="98">
        <f t="shared" si="63"/>
        <v>20</v>
      </c>
      <c r="O724" s="735">
        <v>1200</v>
      </c>
      <c r="P724" s="98">
        <f t="shared" si="61"/>
        <v>207.69230769230771</v>
      </c>
      <c r="Q724" s="98"/>
      <c r="R724" s="701"/>
      <c r="S724" s="551"/>
    </row>
    <row r="725" spans="1:19" s="99" customFormat="1" ht="45" customHeight="1" x14ac:dyDescent="0.3">
      <c r="A725" s="709">
        <v>21</v>
      </c>
      <c r="B725" s="710" t="s">
        <v>2718</v>
      </c>
      <c r="C725" s="711" t="s">
        <v>2710</v>
      </c>
      <c r="D725" s="711" t="s">
        <v>2719</v>
      </c>
      <c r="E725" s="463">
        <v>370</v>
      </c>
      <c r="F725" s="98">
        <v>500</v>
      </c>
      <c r="G725" s="96">
        <v>710</v>
      </c>
      <c r="H725" s="462">
        <v>2</v>
      </c>
      <c r="I725" s="96">
        <v>740</v>
      </c>
      <c r="J725" s="98">
        <v>500</v>
      </c>
      <c r="K725" s="98"/>
      <c r="L725" s="98">
        <v>500</v>
      </c>
      <c r="M725" s="98">
        <f t="shared" si="62"/>
        <v>-32.432432432432435</v>
      </c>
      <c r="N725" s="98">
        <f t="shared" si="63"/>
        <v>0</v>
      </c>
      <c r="O725" s="735">
        <v>500</v>
      </c>
      <c r="P725" s="98">
        <f t="shared" si="61"/>
        <v>35.135135135135137</v>
      </c>
      <c r="Q725" s="98"/>
      <c r="R725" s="701"/>
      <c r="S725" s="551"/>
    </row>
    <row r="726" spans="1:19" s="99" customFormat="1" ht="45" customHeight="1" x14ac:dyDescent="0.3">
      <c r="A726" s="953">
        <v>22</v>
      </c>
      <c r="B726" s="710" t="s">
        <v>2720</v>
      </c>
      <c r="C726" s="711" t="s">
        <v>2721</v>
      </c>
      <c r="D726" s="711" t="s">
        <v>2722</v>
      </c>
      <c r="E726" s="463">
        <v>410</v>
      </c>
      <c r="F726" s="83">
        <v>800</v>
      </c>
      <c r="G726" s="96">
        <v>1140</v>
      </c>
      <c r="H726" s="462">
        <v>1.9</v>
      </c>
      <c r="I726" s="96">
        <v>779</v>
      </c>
      <c r="J726" s="98">
        <v>800</v>
      </c>
      <c r="K726" s="98"/>
      <c r="L726" s="98">
        <v>800</v>
      </c>
      <c r="M726" s="98">
        <f t="shared" si="62"/>
        <v>2.6957637997432604</v>
      </c>
      <c r="N726" s="98">
        <f t="shared" si="63"/>
        <v>0</v>
      </c>
      <c r="O726" s="735">
        <v>800</v>
      </c>
      <c r="P726" s="98">
        <f t="shared" si="61"/>
        <v>95.121951219512198</v>
      </c>
      <c r="Q726" s="98"/>
      <c r="R726" s="701"/>
      <c r="S726" s="551"/>
    </row>
    <row r="727" spans="1:19" s="461" customFormat="1" ht="45" customHeight="1" x14ac:dyDescent="0.3">
      <c r="A727" s="953"/>
      <c r="B727" s="710" t="s">
        <v>2723</v>
      </c>
      <c r="C727" s="711" t="s">
        <v>2721</v>
      </c>
      <c r="D727" s="711" t="s">
        <v>2724</v>
      </c>
      <c r="E727" s="463">
        <v>270</v>
      </c>
      <c r="F727" s="83">
        <v>700</v>
      </c>
      <c r="G727" s="96">
        <v>285.71428571428572</v>
      </c>
      <c r="H727" s="462">
        <v>1.8</v>
      </c>
      <c r="I727" s="96">
        <v>486</v>
      </c>
      <c r="J727" s="98">
        <v>700</v>
      </c>
      <c r="K727" s="98"/>
      <c r="L727" s="98">
        <v>1000</v>
      </c>
      <c r="M727" s="98">
        <f t="shared" si="62"/>
        <v>105.76131687242798</v>
      </c>
      <c r="N727" s="98">
        <f t="shared" si="63"/>
        <v>42.857142857142854</v>
      </c>
      <c r="O727" s="735">
        <v>1000</v>
      </c>
      <c r="P727" s="98">
        <f t="shared" si="61"/>
        <v>270.37037037037038</v>
      </c>
      <c r="Q727" s="98"/>
      <c r="R727" s="701"/>
      <c r="S727" s="551"/>
    </row>
    <row r="728" spans="1:19" s="99" customFormat="1" ht="45" customHeight="1" x14ac:dyDescent="0.3">
      <c r="A728" s="709">
        <v>23</v>
      </c>
      <c r="B728" s="710" t="s">
        <v>2725</v>
      </c>
      <c r="C728" s="711" t="s">
        <v>2726</v>
      </c>
      <c r="D728" s="711" t="s">
        <v>2727</v>
      </c>
      <c r="E728" s="463">
        <v>940</v>
      </c>
      <c r="F728" s="83">
        <v>2200</v>
      </c>
      <c r="G728" s="96">
        <v>3140</v>
      </c>
      <c r="H728" s="462">
        <v>2.4</v>
      </c>
      <c r="I728" s="96">
        <v>2256</v>
      </c>
      <c r="J728" s="98">
        <v>2200</v>
      </c>
      <c r="K728" s="98"/>
      <c r="L728" s="98">
        <v>2200</v>
      </c>
      <c r="M728" s="98">
        <f t="shared" si="62"/>
        <v>-2.4822695035460995</v>
      </c>
      <c r="N728" s="98">
        <f t="shared" si="63"/>
        <v>0</v>
      </c>
      <c r="O728" s="735">
        <v>2200</v>
      </c>
      <c r="P728" s="98">
        <f t="shared" si="61"/>
        <v>134.04255319148936</v>
      </c>
      <c r="Q728" s="98"/>
      <c r="R728" s="701"/>
      <c r="S728" s="551"/>
    </row>
    <row r="729" spans="1:19" s="461" customFormat="1" ht="45" customHeight="1" x14ac:dyDescent="0.3">
      <c r="A729" s="709">
        <v>24</v>
      </c>
      <c r="B729" s="710" t="s">
        <v>2728</v>
      </c>
      <c r="C729" s="711" t="s">
        <v>2729</v>
      </c>
      <c r="D729" s="711" t="s">
        <v>2713</v>
      </c>
      <c r="E729" s="463">
        <v>810</v>
      </c>
      <c r="F729" s="83">
        <v>2000</v>
      </c>
      <c r="G729" s="96">
        <v>2860</v>
      </c>
      <c r="H729" s="462">
        <v>1.8</v>
      </c>
      <c r="I729" s="96">
        <v>1458</v>
      </c>
      <c r="J729" s="98">
        <v>2000</v>
      </c>
      <c r="K729" s="98"/>
      <c r="L729" s="98">
        <v>1400</v>
      </c>
      <c r="M729" s="98">
        <f t="shared" si="62"/>
        <v>-3.9780521262002746</v>
      </c>
      <c r="N729" s="98">
        <f t="shared" si="63"/>
        <v>-30</v>
      </c>
      <c r="O729" s="735">
        <v>1400</v>
      </c>
      <c r="P729" s="98">
        <f t="shared" si="61"/>
        <v>72.839506172839506</v>
      </c>
      <c r="Q729" s="98"/>
      <c r="R729" s="701"/>
      <c r="S729" s="551"/>
    </row>
    <row r="730" spans="1:19" s="99" customFormat="1" ht="45" customHeight="1" x14ac:dyDescent="0.3">
      <c r="A730" s="709">
        <v>25</v>
      </c>
      <c r="B730" s="710" t="s">
        <v>2730</v>
      </c>
      <c r="C730" s="711" t="s">
        <v>2731</v>
      </c>
      <c r="D730" s="711" t="s">
        <v>2681</v>
      </c>
      <c r="E730" s="463">
        <v>460</v>
      </c>
      <c r="F730" s="83">
        <v>1000</v>
      </c>
      <c r="G730" s="96">
        <v>1430</v>
      </c>
      <c r="H730" s="462">
        <v>1.2</v>
      </c>
      <c r="I730" s="96">
        <v>552</v>
      </c>
      <c r="J730" s="98">
        <v>1000</v>
      </c>
      <c r="K730" s="98"/>
      <c r="L730" s="98">
        <v>1000</v>
      </c>
      <c r="M730" s="98">
        <f t="shared" si="62"/>
        <v>81.159420289855078</v>
      </c>
      <c r="N730" s="98">
        <f t="shared" si="63"/>
        <v>0</v>
      </c>
      <c r="O730" s="735">
        <v>1000</v>
      </c>
      <c r="P730" s="98">
        <f t="shared" si="61"/>
        <v>117.39130434782609</v>
      </c>
      <c r="Q730" s="98"/>
      <c r="R730" s="701"/>
      <c r="S730" s="551"/>
    </row>
    <row r="731" spans="1:19" s="461" customFormat="1" ht="37.5" x14ac:dyDescent="0.3">
      <c r="A731" s="953">
        <v>26</v>
      </c>
      <c r="B731" s="954" t="s">
        <v>2732</v>
      </c>
      <c r="C731" s="711" t="s">
        <v>2733</v>
      </c>
      <c r="D731" s="711" t="s">
        <v>2734</v>
      </c>
      <c r="E731" s="463">
        <v>1300</v>
      </c>
      <c r="F731" s="98">
        <v>1400</v>
      </c>
      <c r="G731" s="96">
        <v>1428.5714285714287</v>
      </c>
      <c r="H731" s="462">
        <v>1.4</v>
      </c>
      <c r="I731" s="96">
        <v>1819.9999999999998</v>
      </c>
      <c r="J731" s="98">
        <v>1400</v>
      </c>
      <c r="K731" s="98"/>
      <c r="L731" s="98">
        <v>1800</v>
      </c>
      <c r="M731" s="98">
        <f t="shared" si="62"/>
        <v>-1.0989010989010866</v>
      </c>
      <c r="N731" s="98">
        <f t="shared" si="63"/>
        <v>28.571428571428569</v>
      </c>
      <c r="O731" s="735">
        <v>1800</v>
      </c>
      <c r="P731" s="98">
        <f t="shared" si="61"/>
        <v>38.461538461538467</v>
      </c>
      <c r="Q731" s="98"/>
      <c r="R731" s="701"/>
      <c r="S731" s="551"/>
    </row>
    <row r="732" spans="1:19" s="99" customFormat="1" ht="56.25" x14ac:dyDescent="0.3">
      <c r="A732" s="953"/>
      <c r="B732" s="954"/>
      <c r="C732" s="711" t="s">
        <v>2734</v>
      </c>
      <c r="D732" s="711" t="s">
        <v>2736</v>
      </c>
      <c r="E732" s="463">
        <v>780</v>
      </c>
      <c r="F732" s="83">
        <v>1400</v>
      </c>
      <c r="G732" s="96">
        <v>1000.0000000000001</v>
      </c>
      <c r="H732" s="462">
        <v>1.1000000000000001</v>
      </c>
      <c r="I732" s="96">
        <v>858.00000000000011</v>
      </c>
      <c r="J732" s="98">
        <v>1400</v>
      </c>
      <c r="K732" s="98"/>
      <c r="L732" s="98">
        <v>1400</v>
      </c>
      <c r="M732" s="98">
        <f t="shared" si="62"/>
        <v>63.17016317016315</v>
      </c>
      <c r="N732" s="98">
        <f t="shared" si="63"/>
        <v>0</v>
      </c>
      <c r="O732" s="735">
        <v>1400</v>
      </c>
      <c r="P732" s="98">
        <f t="shared" si="61"/>
        <v>79.487179487179489</v>
      </c>
      <c r="Q732" s="98"/>
      <c r="R732" s="701"/>
      <c r="S732" s="551"/>
    </row>
    <row r="733" spans="1:19" s="99" customFormat="1" ht="56.25" x14ac:dyDescent="0.3">
      <c r="A733" s="953"/>
      <c r="B733" s="954"/>
      <c r="C733" s="711" t="s">
        <v>2736</v>
      </c>
      <c r="D733" s="711" t="s">
        <v>2702</v>
      </c>
      <c r="E733" s="463">
        <v>600</v>
      </c>
      <c r="F733" s="83">
        <v>1000</v>
      </c>
      <c r="G733" s="96">
        <v>1430</v>
      </c>
      <c r="H733" s="462">
        <v>1.3</v>
      </c>
      <c r="I733" s="96">
        <v>780</v>
      </c>
      <c r="J733" s="98">
        <v>1000</v>
      </c>
      <c r="K733" s="98"/>
      <c r="L733" s="98">
        <v>1000</v>
      </c>
      <c r="M733" s="98">
        <f t="shared" si="62"/>
        <v>28.205128205128204</v>
      </c>
      <c r="N733" s="98">
        <f t="shared" si="63"/>
        <v>0</v>
      </c>
      <c r="O733" s="735">
        <v>1000</v>
      </c>
      <c r="P733" s="98">
        <f t="shared" si="61"/>
        <v>66.666666666666657</v>
      </c>
      <c r="Q733" s="98"/>
      <c r="R733" s="701"/>
      <c r="S733" s="551"/>
    </row>
    <row r="734" spans="1:19" s="461" customFormat="1" x14ac:dyDescent="0.3">
      <c r="A734" s="953">
        <v>27</v>
      </c>
      <c r="B734" s="954" t="s">
        <v>2737</v>
      </c>
      <c r="C734" s="711" t="s">
        <v>2738</v>
      </c>
      <c r="D734" s="711" t="s">
        <v>2739</v>
      </c>
      <c r="E734" s="463">
        <v>540</v>
      </c>
      <c r="F734" s="83">
        <v>1000</v>
      </c>
      <c r="G734" s="96">
        <v>1430</v>
      </c>
      <c r="H734" s="462">
        <v>1.9</v>
      </c>
      <c r="I734" s="96">
        <v>1026</v>
      </c>
      <c r="J734" s="98">
        <v>1000</v>
      </c>
      <c r="K734" s="98"/>
      <c r="L734" s="98">
        <v>1700</v>
      </c>
      <c r="M734" s="98">
        <f t="shared" si="62"/>
        <v>65.692007797270961</v>
      </c>
      <c r="N734" s="98">
        <f t="shared" si="63"/>
        <v>70</v>
      </c>
      <c r="O734" s="735">
        <v>1700</v>
      </c>
      <c r="P734" s="98">
        <f t="shared" si="61"/>
        <v>214.81481481481484</v>
      </c>
      <c r="Q734" s="98"/>
      <c r="R734" s="701"/>
      <c r="S734" s="551"/>
    </row>
    <row r="735" spans="1:19" s="461" customFormat="1" ht="37.5" x14ac:dyDescent="0.3">
      <c r="A735" s="953"/>
      <c r="B735" s="954"/>
      <c r="C735" s="711" t="s">
        <v>2739</v>
      </c>
      <c r="D735" s="711" t="s">
        <v>2740</v>
      </c>
      <c r="E735" s="463">
        <v>490</v>
      </c>
      <c r="F735" s="83">
        <v>700</v>
      </c>
      <c r="G735" s="96">
        <v>500.00000000000006</v>
      </c>
      <c r="H735" s="462">
        <v>1.4</v>
      </c>
      <c r="I735" s="96">
        <v>686</v>
      </c>
      <c r="J735" s="98">
        <v>700</v>
      </c>
      <c r="K735" s="98"/>
      <c r="L735" s="98">
        <v>1000</v>
      </c>
      <c r="M735" s="98">
        <f t="shared" si="62"/>
        <v>45.772594752186592</v>
      </c>
      <c r="N735" s="98">
        <f t="shared" si="63"/>
        <v>42.857142857142854</v>
      </c>
      <c r="O735" s="735">
        <v>1000</v>
      </c>
      <c r="P735" s="98">
        <f t="shared" si="61"/>
        <v>104.08163265306123</v>
      </c>
      <c r="Q735" s="98"/>
      <c r="R735" s="701"/>
      <c r="S735" s="551"/>
    </row>
    <row r="736" spans="1:19" s="461" customFormat="1" ht="37.5" x14ac:dyDescent="0.3">
      <c r="A736" s="953"/>
      <c r="B736" s="954"/>
      <c r="C736" s="711" t="s">
        <v>2740</v>
      </c>
      <c r="D736" s="711" t="s">
        <v>2741</v>
      </c>
      <c r="E736" s="463">
        <v>370</v>
      </c>
      <c r="F736" s="98">
        <v>600</v>
      </c>
      <c r="G736" s="96">
        <v>860</v>
      </c>
      <c r="H736" s="462">
        <v>2.4</v>
      </c>
      <c r="I736" s="96">
        <v>888</v>
      </c>
      <c r="J736" s="98">
        <v>600</v>
      </c>
      <c r="K736" s="98"/>
      <c r="L736" s="98">
        <v>800</v>
      </c>
      <c r="M736" s="98">
        <f t="shared" si="62"/>
        <v>-9.9099099099099099</v>
      </c>
      <c r="N736" s="98">
        <f t="shared" si="63"/>
        <v>33.333333333333329</v>
      </c>
      <c r="O736" s="735">
        <v>800</v>
      </c>
      <c r="P736" s="98">
        <f t="shared" si="61"/>
        <v>116.21621621621621</v>
      </c>
      <c r="Q736" s="98"/>
      <c r="R736" s="701"/>
      <c r="S736" s="551"/>
    </row>
    <row r="737" spans="1:19" s="461" customFormat="1" ht="56.25" x14ac:dyDescent="0.3">
      <c r="A737" s="709">
        <v>28</v>
      </c>
      <c r="B737" s="710" t="s">
        <v>2742</v>
      </c>
      <c r="C737" s="711" t="s">
        <v>2743</v>
      </c>
      <c r="D737" s="711" t="s">
        <v>2710</v>
      </c>
      <c r="E737" s="463">
        <v>1000</v>
      </c>
      <c r="F737" s="98">
        <v>1400</v>
      </c>
      <c r="G737" s="96">
        <v>1400</v>
      </c>
      <c r="H737" s="462">
        <v>1.9</v>
      </c>
      <c r="I737" s="96">
        <v>1900</v>
      </c>
      <c r="J737" s="98">
        <v>1400</v>
      </c>
      <c r="K737" s="98"/>
      <c r="L737" s="98">
        <v>2200</v>
      </c>
      <c r="M737" s="98">
        <f t="shared" si="62"/>
        <v>15.789473684210526</v>
      </c>
      <c r="N737" s="98">
        <f t="shared" si="63"/>
        <v>57.142857142857139</v>
      </c>
      <c r="O737" s="735">
        <v>2200</v>
      </c>
      <c r="P737" s="98">
        <f t="shared" si="61"/>
        <v>120</v>
      </c>
      <c r="Q737" s="98"/>
      <c r="R737" s="701"/>
      <c r="S737" s="551"/>
    </row>
    <row r="738" spans="1:19" s="461" customFormat="1" ht="37.5" x14ac:dyDescent="0.3">
      <c r="A738" s="709">
        <v>29</v>
      </c>
      <c r="B738" s="712" t="s">
        <v>2744</v>
      </c>
      <c r="C738" s="713" t="s">
        <v>2745</v>
      </c>
      <c r="D738" s="713" t="s">
        <v>1478</v>
      </c>
      <c r="E738" s="463">
        <v>350</v>
      </c>
      <c r="F738" s="98">
        <v>700</v>
      </c>
      <c r="G738" s="96">
        <v>357.14285714285717</v>
      </c>
      <c r="H738" s="462">
        <v>2</v>
      </c>
      <c r="I738" s="96">
        <v>700</v>
      </c>
      <c r="J738" s="98">
        <v>700</v>
      </c>
      <c r="K738" s="98"/>
      <c r="L738" s="98">
        <v>800</v>
      </c>
      <c r="M738" s="98">
        <f t="shared" si="62"/>
        <v>14.285714285714285</v>
      </c>
      <c r="N738" s="98">
        <f t="shared" si="63"/>
        <v>14.285714285714285</v>
      </c>
      <c r="O738" s="735">
        <v>800</v>
      </c>
      <c r="P738" s="98">
        <f t="shared" si="61"/>
        <v>128.57142857142858</v>
      </c>
      <c r="Q738" s="98"/>
      <c r="R738" s="701"/>
      <c r="S738" s="551"/>
    </row>
    <row r="739" spans="1:19" s="99" customFormat="1" ht="37.5" x14ac:dyDescent="0.3">
      <c r="A739" s="709">
        <v>30</v>
      </c>
      <c r="B739" s="710" t="s">
        <v>25</v>
      </c>
      <c r="C739" s="711" t="s">
        <v>2746</v>
      </c>
      <c r="D739" s="711" t="s">
        <v>2747</v>
      </c>
      <c r="E739" s="463">
        <v>440</v>
      </c>
      <c r="F739" s="83">
        <v>800</v>
      </c>
      <c r="G739" s="96">
        <v>1140</v>
      </c>
      <c r="H739" s="462">
        <v>1.4</v>
      </c>
      <c r="I739" s="96">
        <v>616</v>
      </c>
      <c r="J739" s="98">
        <v>800</v>
      </c>
      <c r="K739" s="98"/>
      <c r="L739" s="98">
        <v>800</v>
      </c>
      <c r="M739" s="98">
        <f t="shared" si="62"/>
        <v>29.870129870129869</v>
      </c>
      <c r="N739" s="98">
        <f t="shared" si="63"/>
        <v>0</v>
      </c>
      <c r="O739" s="735">
        <v>800</v>
      </c>
      <c r="P739" s="98">
        <f t="shared" si="61"/>
        <v>81.818181818181827</v>
      </c>
      <c r="Q739" s="98"/>
      <c r="R739" s="701"/>
      <c r="S739" s="551"/>
    </row>
    <row r="740" spans="1:19" s="99" customFormat="1" ht="56.25" x14ac:dyDescent="0.3">
      <c r="A740" s="709">
        <v>31</v>
      </c>
      <c r="B740" s="710" t="s">
        <v>2748</v>
      </c>
      <c r="C740" s="711" t="s">
        <v>2749</v>
      </c>
      <c r="D740" s="711" t="s">
        <v>2750</v>
      </c>
      <c r="E740" s="463">
        <v>440</v>
      </c>
      <c r="F740" s="83">
        <v>800</v>
      </c>
      <c r="G740" s="96">
        <v>1140</v>
      </c>
      <c r="H740" s="462">
        <v>1.4</v>
      </c>
      <c r="I740" s="96">
        <v>616</v>
      </c>
      <c r="J740" s="98">
        <v>800</v>
      </c>
      <c r="K740" s="98"/>
      <c r="L740" s="98">
        <v>800</v>
      </c>
      <c r="M740" s="98">
        <f t="shared" si="62"/>
        <v>29.870129870129869</v>
      </c>
      <c r="N740" s="98">
        <f t="shared" si="63"/>
        <v>0</v>
      </c>
      <c r="O740" s="735">
        <v>800</v>
      </c>
      <c r="P740" s="98">
        <f t="shared" si="61"/>
        <v>81.818181818181827</v>
      </c>
      <c r="Q740" s="98"/>
      <c r="R740" s="701"/>
      <c r="S740" s="551"/>
    </row>
    <row r="741" spans="1:19" s="461" customFormat="1" ht="37.5" x14ac:dyDescent="0.3">
      <c r="A741" s="953">
        <v>32</v>
      </c>
      <c r="B741" s="957" t="s">
        <v>2751</v>
      </c>
      <c r="C741" s="701" t="s">
        <v>2752</v>
      </c>
      <c r="D741" s="701" t="s">
        <v>2753</v>
      </c>
      <c r="E741" s="463">
        <v>460</v>
      </c>
      <c r="F741" s="83">
        <v>800</v>
      </c>
      <c r="G741" s="96">
        <v>1140</v>
      </c>
      <c r="H741" s="462">
        <v>1.2</v>
      </c>
      <c r="I741" s="96">
        <v>552</v>
      </c>
      <c r="J741" s="98">
        <v>800</v>
      </c>
      <c r="K741" s="98"/>
      <c r="L741" s="98">
        <v>600</v>
      </c>
      <c r="M741" s="98">
        <f t="shared" si="62"/>
        <v>8.695652173913043</v>
      </c>
      <c r="N741" s="98">
        <f t="shared" si="63"/>
        <v>-25</v>
      </c>
      <c r="O741" s="735">
        <v>600</v>
      </c>
      <c r="P741" s="98">
        <f t="shared" si="61"/>
        <v>30.434782608695656</v>
      </c>
      <c r="Q741" s="98"/>
      <c r="R741" s="701"/>
      <c r="S741" s="551"/>
    </row>
    <row r="742" spans="1:19" s="99" customFormat="1" ht="37.5" x14ac:dyDescent="0.3">
      <c r="A742" s="953"/>
      <c r="B742" s="957"/>
      <c r="C742" s="701" t="s">
        <v>2753</v>
      </c>
      <c r="D742" s="711" t="s">
        <v>2754</v>
      </c>
      <c r="E742" s="463">
        <v>550</v>
      </c>
      <c r="F742" s="83">
        <v>800</v>
      </c>
      <c r="G742" s="96">
        <v>1140</v>
      </c>
      <c r="H742" s="462">
        <v>3.8</v>
      </c>
      <c r="I742" s="96">
        <v>2090</v>
      </c>
      <c r="J742" s="98">
        <v>800</v>
      </c>
      <c r="K742" s="98"/>
      <c r="L742" s="98">
        <v>800</v>
      </c>
      <c r="M742" s="98">
        <f t="shared" si="62"/>
        <v>-61.722488038277511</v>
      </c>
      <c r="N742" s="98">
        <f t="shared" si="63"/>
        <v>0</v>
      </c>
      <c r="O742" s="735">
        <v>800</v>
      </c>
      <c r="P742" s="98">
        <f t="shared" si="61"/>
        <v>45.454545454545453</v>
      </c>
      <c r="Q742" s="98"/>
      <c r="R742" s="701"/>
      <c r="S742" s="551"/>
    </row>
    <row r="743" spans="1:19" s="99" customFormat="1" ht="37.5" x14ac:dyDescent="0.3">
      <c r="A743" s="953"/>
      <c r="B743" s="957"/>
      <c r="C743" s="711" t="s">
        <v>2754</v>
      </c>
      <c r="D743" s="711" t="s">
        <v>2755</v>
      </c>
      <c r="E743" s="463">
        <v>590</v>
      </c>
      <c r="F743" s="83">
        <v>800</v>
      </c>
      <c r="G743" s="96">
        <v>1140</v>
      </c>
      <c r="H743" s="462">
        <v>1.3</v>
      </c>
      <c r="I743" s="96">
        <v>767</v>
      </c>
      <c r="J743" s="98">
        <v>800</v>
      </c>
      <c r="K743" s="98"/>
      <c r="L743" s="98">
        <v>800</v>
      </c>
      <c r="M743" s="98">
        <f t="shared" si="62"/>
        <v>4.3024771838331155</v>
      </c>
      <c r="N743" s="98">
        <f t="shared" si="63"/>
        <v>0</v>
      </c>
      <c r="O743" s="735">
        <v>800</v>
      </c>
      <c r="P743" s="98">
        <f t="shared" si="61"/>
        <v>35.593220338983052</v>
      </c>
      <c r="Q743" s="98"/>
      <c r="R743" s="701"/>
      <c r="S743" s="551"/>
    </row>
    <row r="744" spans="1:19" s="99" customFormat="1" ht="37.5" x14ac:dyDescent="0.3">
      <c r="A744" s="953"/>
      <c r="B744" s="957"/>
      <c r="C744" s="711" t="s">
        <v>2755</v>
      </c>
      <c r="D744" s="711" t="s">
        <v>2756</v>
      </c>
      <c r="E744" s="463">
        <v>400</v>
      </c>
      <c r="F744" s="83">
        <v>700</v>
      </c>
      <c r="G744" s="96">
        <v>500.00000000000006</v>
      </c>
      <c r="H744" s="462">
        <v>1.2</v>
      </c>
      <c r="I744" s="96">
        <v>480</v>
      </c>
      <c r="J744" s="98">
        <v>700</v>
      </c>
      <c r="K744" s="98"/>
      <c r="L744" s="98">
        <v>700</v>
      </c>
      <c r="M744" s="98">
        <f t="shared" si="62"/>
        <v>45.833333333333329</v>
      </c>
      <c r="N744" s="98">
        <f t="shared" si="63"/>
        <v>0</v>
      </c>
      <c r="O744" s="735">
        <v>700</v>
      </c>
      <c r="P744" s="98">
        <f t="shared" si="61"/>
        <v>75</v>
      </c>
      <c r="Q744" s="98"/>
      <c r="R744" s="701"/>
      <c r="S744" s="551"/>
    </row>
    <row r="745" spans="1:19" s="99" customFormat="1" ht="37.5" x14ac:dyDescent="0.3">
      <c r="A745" s="953"/>
      <c r="B745" s="957"/>
      <c r="C745" s="711" t="s">
        <v>2756</v>
      </c>
      <c r="D745" s="711" t="s">
        <v>2757</v>
      </c>
      <c r="E745" s="463"/>
      <c r="F745" s="83">
        <v>800</v>
      </c>
      <c r="G745" s="96">
        <v>1140</v>
      </c>
      <c r="H745" s="462"/>
      <c r="I745" s="96"/>
      <c r="J745" s="98">
        <v>800</v>
      </c>
      <c r="K745" s="98"/>
      <c r="L745" s="98">
        <v>800</v>
      </c>
      <c r="M745" s="98"/>
      <c r="N745" s="98">
        <f t="shared" si="63"/>
        <v>0</v>
      </c>
      <c r="O745" s="735">
        <v>800</v>
      </c>
      <c r="P745" s="98"/>
      <c r="Q745" s="98"/>
      <c r="R745" s="701"/>
      <c r="S745" s="551"/>
    </row>
    <row r="746" spans="1:19" s="461" customFormat="1" ht="37.5" x14ac:dyDescent="0.3">
      <c r="A746" s="953"/>
      <c r="B746" s="957"/>
      <c r="C746" s="711" t="s">
        <v>2758</v>
      </c>
      <c r="D746" s="711" t="s">
        <v>2759</v>
      </c>
      <c r="E746" s="463">
        <v>790</v>
      </c>
      <c r="F746" s="83">
        <v>1300</v>
      </c>
      <c r="G746" s="96">
        <v>1860</v>
      </c>
      <c r="H746" s="462">
        <v>1.6</v>
      </c>
      <c r="I746" s="96">
        <v>1264</v>
      </c>
      <c r="J746" s="98">
        <v>1300</v>
      </c>
      <c r="K746" s="98"/>
      <c r="L746" s="98">
        <v>1800</v>
      </c>
      <c r="M746" s="98">
        <f t="shared" si="62"/>
        <v>42.405063291139236</v>
      </c>
      <c r="N746" s="98">
        <f t="shared" si="63"/>
        <v>38.461538461538467</v>
      </c>
      <c r="O746" s="735">
        <v>1800</v>
      </c>
      <c r="P746" s="98">
        <f t="shared" si="61"/>
        <v>127.84810126582278</v>
      </c>
      <c r="Q746" s="98"/>
      <c r="R746" s="701"/>
      <c r="S746" s="551"/>
    </row>
    <row r="747" spans="1:19" s="461" customFormat="1" ht="37.5" x14ac:dyDescent="0.3">
      <c r="A747" s="953"/>
      <c r="B747" s="957"/>
      <c r="C747" s="711" t="s">
        <v>2759</v>
      </c>
      <c r="D747" s="711" t="s">
        <v>2760</v>
      </c>
      <c r="E747" s="463">
        <v>420</v>
      </c>
      <c r="F747" s="83">
        <v>700</v>
      </c>
      <c r="G747" s="96">
        <v>571.42857142857144</v>
      </c>
      <c r="H747" s="462">
        <v>1.2</v>
      </c>
      <c r="I747" s="96">
        <v>504</v>
      </c>
      <c r="J747" s="98">
        <v>700</v>
      </c>
      <c r="K747" s="98"/>
      <c r="L747" s="98">
        <v>1100</v>
      </c>
      <c r="M747" s="98">
        <f t="shared" si="62"/>
        <v>118.25396825396825</v>
      </c>
      <c r="N747" s="98">
        <f t="shared" si="63"/>
        <v>57.142857142857139</v>
      </c>
      <c r="O747" s="735">
        <v>1100</v>
      </c>
      <c r="P747" s="98">
        <f t="shared" si="61"/>
        <v>161.9047619047619</v>
      </c>
      <c r="Q747" s="98"/>
      <c r="R747" s="701"/>
      <c r="S747" s="551"/>
    </row>
    <row r="748" spans="1:19" s="99" customFormat="1" ht="75" x14ac:dyDescent="0.3">
      <c r="A748" s="709">
        <v>33</v>
      </c>
      <c r="B748" s="710" t="s">
        <v>2761</v>
      </c>
      <c r="C748" s="711" t="s">
        <v>2762</v>
      </c>
      <c r="D748" s="711" t="s">
        <v>2763</v>
      </c>
      <c r="E748" s="463">
        <v>430</v>
      </c>
      <c r="F748" s="98">
        <v>700</v>
      </c>
      <c r="G748" s="96">
        <v>700</v>
      </c>
      <c r="H748" s="462">
        <v>2.1</v>
      </c>
      <c r="I748" s="96">
        <v>903</v>
      </c>
      <c r="J748" s="98">
        <v>700</v>
      </c>
      <c r="K748" s="98"/>
      <c r="L748" s="98">
        <v>700</v>
      </c>
      <c r="M748" s="98">
        <f t="shared" si="62"/>
        <v>-22.480620155038761</v>
      </c>
      <c r="N748" s="98">
        <f t="shared" si="63"/>
        <v>0</v>
      </c>
      <c r="O748" s="735">
        <v>700</v>
      </c>
      <c r="P748" s="98">
        <f t="shared" si="61"/>
        <v>62.790697674418603</v>
      </c>
      <c r="Q748" s="98"/>
      <c r="R748" s="701"/>
      <c r="S748" s="551"/>
    </row>
    <row r="749" spans="1:19" s="461" customFormat="1" ht="37.5" x14ac:dyDescent="0.3">
      <c r="A749" s="953">
        <v>34</v>
      </c>
      <c r="B749" s="954" t="s">
        <v>2764</v>
      </c>
      <c r="C749" s="711" t="s">
        <v>2765</v>
      </c>
      <c r="D749" s="711" t="s">
        <v>2766</v>
      </c>
      <c r="E749" s="463">
        <v>450</v>
      </c>
      <c r="F749" s="98">
        <v>550</v>
      </c>
      <c r="G749" s="96">
        <v>790</v>
      </c>
      <c r="H749" s="462">
        <v>2.2999999999999998</v>
      </c>
      <c r="I749" s="96">
        <v>1035</v>
      </c>
      <c r="J749" s="98">
        <v>550</v>
      </c>
      <c r="K749" s="98"/>
      <c r="L749" s="98">
        <v>700</v>
      </c>
      <c r="M749" s="98">
        <f t="shared" si="62"/>
        <v>-32.367149758454104</v>
      </c>
      <c r="N749" s="98">
        <f t="shared" si="63"/>
        <v>27.27272727272727</v>
      </c>
      <c r="O749" s="735">
        <v>700</v>
      </c>
      <c r="P749" s="98">
        <f t="shared" si="61"/>
        <v>55.555555555555557</v>
      </c>
      <c r="Q749" s="98"/>
      <c r="R749" s="701"/>
      <c r="S749" s="551"/>
    </row>
    <row r="750" spans="1:19" s="461" customFormat="1" ht="37.5" x14ac:dyDescent="0.3">
      <c r="A750" s="953"/>
      <c r="B750" s="954"/>
      <c r="C750" s="711" t="s">
        <v>2766</v>
      </c>
      <c r="D750" s="711" t="s">
        <v>2768</v>
      </c>
      <c r="E750" s="463">
        <v>390</v>
      </c>
      <c r="F750" s="98">
        <v>400</v>
      </c>
      <c r="G750" s="96">
        <v>570</v>
      </c>
      <c r="H750" s="462">
        <v>1.8</v>
      </c>
      <c r="I750" s="96">
        <v>702</v>
      </c>
      <c r="J750" s="98">
        <v>400</v>
      </c>
      <c r="K750" s="98"/>
      <c r="L750" s="98">
        <v>600</v>
      </c>
      <c r="M750" s="98">
        <f t="shared" si="62"/>
        <v>-14.529914529914532</v>
      </c>
      <c r="N750" s="98">
        <f t="shared" si="63"/>
        <v>50</v>
      </c>
      <c r="O750" s="735">
        <v>600</v>
      </c>
      <c r="P750" s="98">
        <f t="shared" si="61"/>
        <v>53.846153846153847</v>
      </c>
      <c r="Q750" s="98"/>
      <c r="R750" s="701"/>
      <c r="S750" s="551"/>
    </row>
    <row r="751" spans="1:19" s="461" customFormat="1" x14ac:dyDescent="0.3">
      <c r="A751" s="953">
        <v>35</v>
      </c>
      <c r="B751" s="954" t="s">
        <v>2769</v>
      </c>
      <c r="C751" s="711" t="s">
        <v>2770</v>
      </c>
      <c r="D751" s="701" t="s">
        <v>2702</v>
      </c>
      <c r="E751" s="463">
        <v>470</v>
      </c>
      <c r="F751" s="83">
        <v>800</v>
      </c>
      <c r="G751" s="96">
        <v>1140</v>
      </c>
      <c r="H751" s="462">
        <v>1.5</v>
      </c>
      <c r="I751" s="96">
        <v>705</v>
      </c>
      <c r="J751" s="98">
        <v>800</v>
      </c>
      <c r="K751" s="98"/>
      <c r="L751" s="98">
        <v>1100</v>
      </c>
      <c r="M751" s="98">
        <f t="shared" si="62"/>
        <v>56.028368794326241</v>
      </c>
      <c r="N751" s="98">
        <f t="shared" si="63"/>
        <v>37.5</v>
      </c>
      <c r="O751" s="735">
        <v>1100</v>
      </c>
      <c r="P751" s="98">
        <f t="shared" si="61"/>
        <v>134.04255319148936</v>
      </c>
      <c r="Q751" s="98"/>
      <c r="R751" s="701"/>
      <c r="S751" s="551"/>
    </row>
    <row r="752" spans="1:19" s="99" customFormat="1" ht="37.5" x14ac:dyDescent="0.3">
      <c r="A752" s="953"/>
      <c r="B752" s="954"/>
      <c r="C752" s="701" t="s">
        <v>2702</v>
      </c>
      <c r="D752" s="711" t="s">
        <v>2771</v>
      </c>
      <c r="E752" s="463">
        <v>470</v>
      </c>
      <c r="F752" s="83">
        <v>700</v>
      </c>
      <c r="G752" s="96">
        <v>571.42857142857144</v>
      </c>
      <c r="H752" s="462">
        <v>1.5</v>
      </c>
      <c r="I752" s="96">
        <v>705</v>
      </c>
      <c r="J752" s="98">
        <v>700</v>
      </c>
      <c r="K752" s="98"/>
      <c r="L752" s="98">
        <v>700</v>
      </c>
      <c r="M752" s="98">
        <f t="shared" si="62"/>
        <v>-0.70921985815602839</v>
      </c>
      <c r="N752" s="98">
        <f t="shared" si="63"/>
        <v>0</v>
      </c>
      <c r="O752" s="735">
        <v>700</v>
      </c>
      <c r="P752" s="98">
        <f t="shared" si="61"/>
        <v>48.936170212765958</v>
      </c>
      <c r="Q752" s="98"/>
      <c r="R752" s="701"/>
      <c r="S752" s="551"/>
    </row>
    <row r="753" spans="1:19" s="461" customFormat="1" x14ac:dyDescent="0.3">
      <c r="A753" s="953">
        <v>36</v>
      </c>
      <c r="B753" s="956" t="s">
        <v>2772</v>
      </c>
      <c r="C753" s="711" t="s">
        <v>2773</v>
      </c>
      <c r="D753" s="711" t="s">
        <v>2774</v>
      </c>
      <c r="E753" s="463">
        <v>510</v>
      </c>
      <c r="F753" s="83">
        <v>1000</v>
      </c>
      <c r="G753" s="96">
        <v>1430</v>
      </c>
      <c r="H753" s="462">
        <v>3.2</v>
      </c>
      <c r="I753" s="96">
        <v>1632</v>
      </c>
      <c r="J753" s="98">
        <v>1000</v>
      </c>
      <c r="K753" s="98"/>
      <c r="L753" s="98">
        <v>1500</v>
      </c>
      <c r="M753" s="98">
        <f t="shared" si="62"/>
        <v>-8.0882352941176467</v>
      </c>
      <c r="N753" s="98">
        <f t="shared" si="63"/>
        <v>50</v>
      </c>
      <c r="O753" s="735">
        <v>1500</v>
      </c>
      <c r="P753" s="98">
        <f t="shared" si="61"/>
        <v>194.11764705882354</v>
      </c>
      <c r="Q753" s="98"/>
      <c r="R753" s="701"/>
      <c r="S753" s="551"/>
    </row>
    <row r="754" spans="1:19" s="461" customFormat="1" x14ac:dyDescent="0.3">
      <c r="A754" s="953"/>
      <c r="B754" s="956"/>
      <c r="C754" s="711" t="s">
        <v>2775</v>
      </c>
      <c r="D754" s="711" t="s">
        <v>2776</v>
      </c>
      <c r="E754" s="463"/>
      <c r="F754" s="83"/>
      <c r="G754" s="96"/>
      <c r="H754" s="462"/>
      <c r="I754" s="96"/>
      <c r="J754" s="98">
        <v>900</v>
      </c>
      <c r="K754" s="98"/>
      <c r="L754" s="98">
        <v>1200</v>
      </c>
      <c r="M754" s="98"/>
      <c r="N754" s="98">
        <f t="shared" si="63"/>
        <v>33.333333333333329</v>
      </c>
      <c r="O754" s="735">
        <v>1200</v>
      </c>
      <c r="P754" s="98"/>
      <c r="Q754" s="98"/>
      <c r="R754" s="701"/>
      <c r="S754" s="551"/>
    </row>
    <row r="755" spans="1:19" s="99" customFormat="1" ht="56.25" x14ac:dyDescent="0.3">
      <c r="A755" s="709">
        <v>37</v>
      </c>
      <c r="B755" s="712" t="s">
        <v>2777</v>
      </c>
      <c r="C755" s="713" t="s">
        <v>2778</v>
      </c>
      <c r="D755" s="713" t="s">
        <v>2779</v>
      </c>
      <c r="E755" s="463">
        <v>520</v>
      </c>
      <c r="F755" s="83">
        <v>900</v>
      </c>
      <c r="G755" s="96">
        <v>1290</v>
      </c>
      <c r="H755" s="462">
        <v>1.6</v>
      </c>
      <c r="I755" s="96">
        <v>832</v>
      </c>
      <c r="J755" s="98">
        <v>900</v>
      </c>
      <c r="K755" s="98"/>
      <c r="L755" s="98">
        <v>900</v>
      </c>
      <c r="M755" s="98">
        <f t="shared" si="62"/>
        <v>8.1730769230769234</v>
      </c>
      <c r="N755" s="98">
        <f t="shared" si="63"/>
        <v>0</v>
      </c>
      <c r="O755" s="735">
        <v>900</v>
      </c>
      <c r="P755" s="98">
        <f t="shared" si="61"/>
        <v>73.076923076923066</v>
      </c>
      <c r="Q755" s="98"/>
      <c r="R755" s="701"/>
      <c r="S755" s="551"/>
    </row>
    <row r="756" spans="1:19" s="99" customFormat="1" ht="19.5" customHeight="1" x14ac:dyDescent="0.3">
      <c r="A756" s="709">
        <v>38</v>
      </c>
      <c r="B756" s="712" t="s">
        <v>2781</v>
      </c>
      <c r="C756" s="713" t="s">
        <v>2782</v>
      </c>
      <c r="D756" s="713" t="s">
        <v>2783</v>
      </c>
      <c r="E756" s="463">
        <v>600</v>
      </c>
      <c r="F756" s="98">
        <v>600</v>
      </c>
      <c r="G756" s="96">
        <v>860</v>
      </c>
      <c r="H756" s="462"/>
      <c r="I756" s="96"/>
      <c r="J756" s="98">
        <v>600</v>
      </c>
      <c r="K756" s="98"/>
      <c r="L756" s="98">
        <v>600</v>
      </c>
      <c r="M756" s="98"/>
      <c r="N756" s="98">
        <f t="shared" si="63"/>
        <v>0</v>
      </c>
      <c r="O756" s="735">
        <v>600</v>
      </c>
      <c r="P756" s="98">
        <f t="shared" si="61"/>
        <v>0</v>
      </c>
      <c r="Q756" s="98"/>
      <c r="R756" s="701"/>
      <c r="S756" s="551"/>
    </row>
    <row r="757" spans="1:19" s="99" customFormat="1" ht="19.5" customHeight="1" x14ac:dyDescent="0.3">
      <c r="A757" s="709">
        <v>39</v>
      </c>
      <c r="B757" s="712" t="s">
        <v>1371</v>
      </c>
      <c r="C757" s="713" t="s">
        <v>2702</v>
      </c>
      <c r="D757" s="713" t="s">
        <v>2784</v>
      </c>
      <c r="E757" s="463">
        <v>490</v>
      </c>
      <c r="F757" s="83">
        <v>800</v>
      </c>
      <c r="G757" s="96">
        <v>1140</v>
      </c>
      <c r="H757" s="462">
        <v>1.4</v>
      </c>
      <c r="I757" s="96">
        <v>686</v>
      </c>
      <c r="J757" s="98">
        <v>800</v>
      </c>
      <c r="K757" s="98"/>
      <c r="L757" s="98">
        <v>800</v>
      </c>
      <c r="M757" s="98">
        <f t="shared" si="62"/>
        <v>16.618075801749271</v>
      </c>
      <c r="N757" s="98">
        <f t="shared" si="63"/>
        <v>0</v>
      </c>
      <c r="O757" s="735">
        <v>800</v>
      </c>
      <c r="P757" s="98">
        <f t="shared" si="61"/>
        <v>63.265306122448983</v>
      </c>
      <c r="Q757" s="98"/>
      <c r="R757" s="701"/>
      <c r="S757" s="551"/>
    </row>
    <row r="758" spans="1:19" s="99" customFormat="1" ht="19.5" customHeight="1" x14ac:dyDescent="0.3">
      <c r="A758" s="709">
        <v>40</v>
      </c>
      <c r="B758" s="712" t="s">
        <v>153</v>
      </c>
      <c r="C758" s="701" t="s">
        <v>2785</v>
      </c>
      <c r="D758" s="713" t="s">
        <v>2784</v>
      </c>
      <c r="E758" s="463">
        <v>490</v>
      </c>
      <c r="F758" s="83">
        <v>800</v>
      </c>
      <c r="G758" s="96">
        <v>1140</v>
      </c>
      <c r="H758" s="462">
        <v>1.4</v>
      </c>
      <c r="I758" s="96">
        <v>686</v>
      </c>
      <c r="J758" s="98">
        <v>800</v>
      </c>
      <c r="K758" s="98"/>
      <c r="L758" s="98">
        <v>800</v>
      </c>
      <c r="M758" s="98">
        <f t="shared" si="62"/>
        <v>16.618075801749271</v>
      </c>
      <c r="N758" s="98">
        <f t="shared" si="63"/>
        <v>0</v>
      </c>
      <c r="O758" s="735">
        <v>800</v>
      </c>
      <c r="P758" s="98">
        <f t="shared" si="61"/>
        <v>63.265306122448983</v>
      </c>
      <c r="Q758" s="98"/>
      <c r="R758" s="701"/>
      <c r="S758" s="551"/>
    </row>
    <row r="759" spans="1:19" s="99" customFormat="1" ht="19.5" customHeight="1" x14ac:dyDescent="0.3">
      <c r="A759" s="709">
        <v>41</v>
      </c>
      <c r="B759" s="712" t="s">
        <v>214</v>
      </c>
      <c r="C759" s="701" t="s">
        <v>2785</v>
      </c>
      <c r="D759" s="713" t="s">
        <v>2784</v>
      </c>
      <c r="E759" s="463">
        <v>490</v>
      </c>
      <c r="F759" s="83">
        <v>800</v>
      </c>
      <c r="G759" s="96">
        <v>1140</v>
      </c>
      <c r="H759" s="462">
        <v>1.4</v>
      </c>
      <c r="I759" s="96">
        <v>686</v>
      </c>
      <c r="J759" s="98">
        <v>800</v>
      </c>
      <c r="K759" s="98"/>
      <c r="L759" s="98">
        <v>800</v>
      </c>
      <c r="M759" s="98">
        <f t="shared" si="62"/>
        <v>16.618075801749271</v>
      </c>
      <c r="N759" s="98">
        <f t="shared" si="63"/>
        <v>0</v>
      </c>
      <c r="O759" s="735">
        <v>800</v>
      </c>
      <c r="P759" s="98">
        <f t="shared" si="61"/>
        <v>63.265306122448983</v>
      </c>
      <c r="Q759" s="98"/>
      <c r="R759" s="701"/>
      <c r="S759" s="551"/>
    </row>
    <row r="760" spans="1:19" s="99" customFormat="1" ht="19.5" customHeight="1" x14ac:dyDescent="0.3">
      <c r="A760" s="709">
        <v>42</v>
      </c>
      <c r="B760" s="712" t="s">
        <v>1375</v>
      </c>
      <c r="C760" s="713" t="s">
        <v>1371</v>
      </c>
      <c r="D760" s="713" t="s">
        <v>214</v>
      </c>
      <c r="E760" s="463">
        <v>490</v>
      </c>
      <c r="F760" s="83">
        <v>800</v>
      </c>
      <c r="G760" s="96">
        <v>1140</v>
      </c>
      <c r="H760" s="462">
        <v>1.4</v>
      </c>
      <c r="I760" s="96">
        <v>686</v>
      </c>
      <c r="J760" s="98">
        <v>800</v>
      </c>
      <c r="K760" s="98"/>
      <c r="L760" s="98">
        <v>800</v>
      </c>
      <c r="M760" s="98">
        <f t="shared" si="62"/>
        <v>16.618075801749271</v>
      </c>
      <c r="N760" s="98">
        <f t="shared" si="63"/>
        <v>0</v>
      </c>
      <c r="O760" s="735">
        <v>800</v>
      </c>
      <c r="P760" s="98">
        <f t="shared" si="61"/>
        <v>63.265306122448983</v>
      </c>
      <c r="Q760" s="98"/>
      <c r="R760" s="701"/>
      <c r="S760" s="551"/>
    </row>
    <row r="761" spans="1:19" s="461" customFormat="1" ht="19.5" customHeight="1" x14ac:dyDescent="0.3">
      <c r="A761" s="709">
        <v>43</v>
      </c>
      <c r="B761" s="706" t="s">
        <v>2786</v>
      </c>
      <c r="C761" s="701" t="s">
        <v>113</v>
      </c>
      <c r="D761" s="701" t="s">
        <v>2787</v>
      </c>
      <c r="E761" s="83"/>
      <c r="F761" s="83">
        <v>700</v>
      </c>
      <c r="G761" s="96">
        <v>700</v>
      </c>
      <c r="H761" s="462"/>
      <c r="I761" s="96"/>
      <c r="J761" s="98">
        <v>700</v>
      </c>
      <c r="K761" s="98"/>
      <c r="L761" s="98">
        <v>1600</v>
      </c>
      <c r="M761" s="98"/>
      <c r="N761" s="98">
        <f t="shared" si="63"/>
        <v>128.57142857142858</v>
      </c>
      <c r="O761" s="735">
        <v>1600</v>
      </c>
      <c r="P761" s="98"/>
      <c r="Q761" s="98"/>
      <c r="R761" s="701"/>
      <c r="S761" s="551"/>
    </row>
    <row r="762" spans="1:19" s="461" customFormat="1" ht="19.5" customHeight="1" x14ac:dyDescent="0.3">
      <c r="A762" s="709">
        <v>44</v>
      </c>
      <c r="B762" s="706" t="s">
        <v>113</v>
      </c>
      <c r="C762" s="701" t="s">
        <v>2710</v>
      </c>
      <c r="D762" s="701" t="s">
        <v>2702</v>
      </c>
      <c r="E762" s="83"/>
      <c r="F762" s="83">
        <v>800</v>
      </c>
      <c r="G762" s="96">
        <v>1140</v>
      </c>
      <c r="H762" s="462"/>
      <c r="I762" s="96"/>
      <c r="J762" s="98">
        <v>800</v>
      </c>
      <c r="K762" s="98"/>
      <c r="L762" s="98">
        <v>1600</v>
      </c>
      <c r="M762" s="98"/>
      <c r="N762" s="98">
        <f t="shared" si="63"/>
        <v>100</v>
      </c>
      <c r="O762" s="735">
        <v>1600</v>
      </c>
      <c r="P762" s="98"/>
      <c r="Q762" s="98"/>
      <c r="R762" s="701"/>
      <c r="S762" s="551"/>
    </row>
    <row r="763" spans="1:19" s="461" customFormat="1" ht="19.5" customHeight="1" x14ac:dyDescent="0.3">
      <c r="A763" s="709">
        <v>45</v>
      </c>
      <c r="B763" s="706" t="s">
        <v>2788</v>
      </c>
      <c r="C763" s="701" t="s">
        <v>2789</v>
      </c>
      <c r="D763" s="701" t="s">
        <v>183</v>
      </c>
      <c r="E763" s="83"/>
      <c r="F763" s="83">
        <v>800</v>
      </c>
      <c r="G763" s="96">
        <v>1140</v>
      </c>
      <c r="H763" s="462"/>
      <c r="I763" s="96"/>
      <c r="J763" s="98">
        <v>800</v>
      </c>
      <c r="K763" s="98"/>
      <c r="L763" s="98">
        <v>1200</v>
      </c>
      <c r="M763" s="98"/>
      <c r="N763" s="98">
        <f t="shared" si="63"/>
        <v>50</v>
      </c>
      <c r="O763" s="735">
        <v>1200</v>
      </c>
      <c r="P763" s="98"/>
      <c r="Q763" s="98"/>
      <c r="R763" s="701"/>
      <c r="S763" s="551"/>
    </row>
    <row r="764" spans="1:19" s="461" customFormat="1" ht="19.5" customHeight="1" x14ac:dyDescent="0.3">
      <c r="A764" s="709">
        <v>46</v>
      </c>
      <c r="B764" s="712" t="s">
        <v>354</v>
      </c>
      <c r="C764" s="701"/>
      <c r="D764" s="713"/>
      <c r="E764" s="83"/>
      <c r="F764" s="83">
        <v>750</v>
      </c>
      <c r="G764" s="96">
        <v>1070</v>
      </c>
      <c r="H764" s="462"/>
      <c r="I764" s="96"/>
      <c r="J764" s="98">
        <v>750</v>
      </c>
      <c r="K764" s="98"/>
      <c r="L764" s="98">
        <v>1200</v>
      </c>
      <c r="M764" s="98"/>
      <c r="N764" s="98">
        <f t="shared" si="63"/>
        <v>60</v>
      </c>
      <c r="O764" s="735">
        <v>1200</v>
      </c>
      <c r="P764" s="98"/>
      <c r="Q764" s="98"/>
      <c r="R764" s="701"/>
      <c r="S764" s="551"/>
    </row>
    <row r="765" spans="1:19" s="461" customFormat="1" ht="19.5" customHeight="1" x14ac:dyDescent="0.3">
      <c r="A765" s="709">
        <v>47</v>
      </c>
      <c r="B765" s="712" t="s">
        <v>1428</v>
      </c>
      <c r="C765" s="701"/>
      <c r="D765" s="713"/>
      <c r="E765" s="83"/>
      <c r="F765" s="83">
        <v>750</v>
      </c>
      <c r="G765" s="96">
        <v>1070</v>
      </c>
      <c r="H765" s="462"/>
      <c r="I765" s="96"/>
      <c r="J765" s="98">
        <v>750</v>
      </c>
      <c r="K765" s="98"/>
      <c r="L765" s="98">
        <v>1200</v>
      </c>
      <c r="M765" s="98"/>
      <c r="N765" s="98">
        <f t="shared" si="63"/>
        <v>60</v>
      </c>
      <c r="O765" s="735">
        <v>1200</v>
      </c>
      <c r="P765" s="98"/>
      <c r="Q765" s="98"/>
      <c r="R765" s="701"/>
      <c r="S765" s="551"/>
    </row>
    <row r="766" spans="1:19" s="99" customFormat="1" x14ac:dyDescent="0.3">
      <c r="A766" s="953">
        <v>48</v>
      </c>
      <c r="B766" s="957" t="s">
        <v>158</v>
      </c>
      <c r="C766" s="713" t="s">
        <v>2790</v>
      </c>
      <c r="D766" s="713" t="s">
        <v>2791</v>
      </c>
      <c r="E766" s="83"/>
      <c r="F766" s="83">
        <v>700</v>
      </c>
      <c r="G766" s="96">
        <v>0</v>
      </c>
      <c r="H766" s="462"/>
      <c r="I766" s="96"/>
      <c r="J766" s="98">
        <v>700</v>
      </c>
      <c r="K766" s="98"/>
      <c r="L766" s="98">
        <v>700</v>
      </c>
      <c r="M766" s="98"/>
      <c r="N766" s="98">
        <f t="shared" si="63"/>
        <v>0</v>
      </c>
      <c r="O766" s="735">
        <v>700</v>
      </c>
      <c r="P766" s="98"/>
      <c r="Q766" s="98"/>
      <c r="R766" s="701"/>
      <c r="S766" s="551"/>
    </row>
    <row r="767" spans="1:19" s="99" customFormat="1" x14ac:dyDescent="0.3">
      <c r="A767" s="953"/>
      <c r="B767" s="957"/>
      <c r="C767" s="713" t="s">
        <v>2791</v>
      </c>
      <c r="D767" s="713" t="s">
        <v>2792</v>
      </c>
      <c r="E767" s="83"/>
      <c r="F767" s="83">
        <v>600</v>
      </c>
      <c r="G767" s="96">
        <v>860</v>
      </c>
      <c r="H767" s="462"/>
      <c r="I767" s="96"/>
      <c r="J767" s="98">
        <v>600</v>
      </c>
      <c r="K767" s="98"/>
      <c r="L767" s="98">
        <v>600</v>
      </c>
      <c r="M767" s="98"/>
      <c r="N767" s="98">
        <f t="shared" si="63"/>
        <v>0</v>
      </c>
      <c r="O767" s="735">
        <v>600</v>
      </c>
      <c r="P767" s="98"/>
      <c r="Q767" s="98"/>
      <c r="R767" s="701"/>
      <c r="S767" s="551"/>
    </row>
    <row r="768" spans="1:19" s="99" customFormat="1" x14ac:dyDescent="0.3">
      <c r="A768" s="953">
        <v>49</v>
      </c>
      <c r="B768" s="957" t="s">
        <v>204</v>
      </c>
      <c r="C768" s="701" t="s">
        <v>2790</v>
      </c>
      <c r="D768" s="701" t="s">
        <v>2793</v>
      </c>
      <c r="E768" s="83"/>
      <c r="F768" s="83">
        <v>700</v>
      </c>
      <c r="G768" s="96">
        <v>0</v>
      </c>
      <c r="H768" s="462"/>
      <c r="I768" s="96"/>
      <c r="J768" s="98">
        <v>700</v>
      </c>
      <c r="K768" s="98"/>
      <c r="L768" s="98">
        <v>700</v>
      </c>
      <c r="M768" s="98"/>
      <c r="N768" s="98">
        <f t="shared" si="63"/>
        <v>0</v>
      </c>
      <c r="O768" s="735">
        <v>700</v>
      </c>
      <c r="P768" s="98"/>
      <c r="Q768" s="98"/>
      <c r="R768" s="701"/>
      <c r="S768" s="551"/>
    </row>
    <row r="769" spans="1:19" s="99" customFormat="1" x14ac:dyDescent="0.3">
      <c r="A769" s="953"/>
      <c r="B769" s="957"/>
      <c r="C769" s="701" t="s">
        <v>2793</v>
      </c>
      <c r="D769" s="713" t="s">
        <v>2792</v>
      </c>
      <c r="E769" s="83"/>
      <c r="F769" s="83">
        <v>650</v>
      </c>
      <c r="G769" s="96">
        <v>930</v>
      </c>
      <c r="H769" s="462"/>
      <c r="I769" s="96"/>
      <c r="J769" s="98">
        <v>650</v>
      </c>
      <c r="K769" s="98"/>
      <c r="L769" s="98">
        <v>650</v>
      </c>
      <c r="M769" s="98"/>
      <c r="N769" s="98">
        <f t="shared" si="63"/>
        <v>0</v>
      </c>
      <c r="O769" s="735">
        <v>650</v>
      </c>
      <c r="P769" s="98"/>
      <c r="Q769" s="98"/>
      <c r="R769" s="701"/>
      <c r="S769" s="551"/>
    </row>
    <row r="770" spans="1:19" s="99" customFormat="1" ht="37.5" x14ac:dyDescent="0.3">
      <c r="A770" s="953">
        <v>50</v>
      </c>
      <c r="B770" s="957" t="s">
        <v>26</v>
      </c>
      <c r="C770" s="701" t="s">
        <v>27</v>
      </c>
      <c r="D770" s="713" t="s">
        <v>2794</v>
      </c>
      <c r="E770" s="83"/>
      <c r="F770" s="83">
        <v>750</v>
      </c>
      <c r="G770" s="96">
        <v>1070</v>
      </c>
      <c r="H770" s="462"/>
      <c r="I770" s="96"/>
      <c r="J770" s="98">
        <v>750</v>
      </c>
      <c r="K770" s="98"/>
      <c r="L770" s="98">
        <v>750</v>
      </c>
      <c r="M770" s="98"/>
      <c r="N770" s="98">
        <f t="shared" si="63"/>
        <v>0</v>
      </c>
      <c r="O770" s="735">
        <v>750</v>
      </c>
      <c r="P770" s="98"/>
      <c r="Q770" s="98"/>
      <c r="R770" s="701"/>
      <c r="S770" s="551"/>
    </row>
    <row r="771" spans="1:19" s="99" customFormat="1" ht="37.5" x14ac:dyDescent="0.3">
      <c r="A771" s="953"/>
      <c r="B771" s="957"/>
      <c r="C771" s="713" t="s">
        <v>2794</v>
      </c>
      <c r="D771" s="713" t="s">
        <v>2792</v>
      </c>
      <c r="E771" s="83"/>
      <c r="F771" s="98">
        <v>650</v>
      </c>
      <c r="G771" s="96">
        <v>930</v>
      </c>
      <c r="H771" s="462"/>
      <c r="I771" s="96"/>
      <c r="J771" s="98">
        <v>650</v>
      </c>
      <c r="K771" s="98"/>
      <c r="L771" s="98">
        <v>650</v>
      </c>
      <c r="M771" s="98"/>
      <c r="N771" s="98">
        <f t="shared" si="63"/>
        <v>0</v>
      </c>
      <c r="O771" s="735">
        <v>650</v>
      </c>
      <c r="P771" s="98"/>
      <c r="Q771" s="98"/>
      <c r="R771" s="701"/>
      <c r="S771" s="551"/>
    </row>
    <row r="772" spans="1:19" s="99" customFormat="1" ht="37.5" x14ac:dyDescent="0.3">
      <c r="A772" s="709">
        <v>51</v>
      </c>
      <c r="B772" s="713" t="s">
        <v>2792</v>
      </c>
      <c r="C772" s="713" t="s">
        <v>2795</v>
      </c>
      <c r="D772" s="713" t="s">
        <v>155</v>
      </c>
      <c r="E772" s="83"/>
      <c r="F772" s="83">
        <v>750</v>
      </c>
      <c r="G772" s="96">
        <v>1070</v>
      </c>
      <c r="H772" s="462"/>
      <c r="I772" s="96"/>
      <c r="J772" s="98">
        <v>750</v>
      </c>
      <c r="K772" s="98"/>
      <c r="L772" s="98">
        <v>750</v>
      </c>
      <c r="M772" s="98"/>
      <c r="N772" s="98">
        <f t="shared" si="63"/>
        <v>0</v>
      </c>
      <c r="O772" s="735">
        <v>750</v>
      </c>
      <c r="P772" s="98"/>
      <c r="Q772" s="98"/>
      <c r="R772" s="701"/>
      <c r="S772" s="551"/>
    </row>
    <row r="773" spans="1:19" s="461" customFormat="1" x14ac:dyDescent="0.3">
      <c r="A773" s="709">
        <v>53</v>
      </c>
      <c r="B773" s="713" t="s">
        <v>2796</v>
      </c>
      <c r="C773" s="701" t="s">
        <v>27</v>
      </c>
      <c r="D773" s="713" t="s">
        <v>152</v>
      </c>
      <c r="E773" s="83"/>
      <c r="F773" s="98">
        <v>2500</v>
      </c>
      <c r="G773" s="96">
        <v>3570</v>
      </c>
      <c r="H773" s="462"/>
      <c r="I773" s="96"/>
      <c r="J773" s="98">
        <v>2500</v>
      </c>
      <c r="K773" s="98"/>
      <c r="L773" s="98">
        <v>1000</v>
      </c>
      <c r="M773" s="98"/>
      <c r="N773" s="98">
        <f t="shared" si="63"/>
        <v>-60</v>
      </c>
      <c r="O773" s="735">
        <v>1000</v>
      </c>
      <c r="P773" s="98"/>
      <c r="Q773" s="98"/>
      <c r="R773" s="701"/>
      <c r="S773" s="551"/>
    </row>
    <row r="774" spans="1:19" s="461" customFormat="1" x14ac:dyDescent="0.3">
      <c r="A774" s="709">
        <v>54</v>
      </c>
      <c r="B774" s="713" t="s">
        <v>2797</v>
      </c>
      <c r="C774" s="701" t="s">
        <v>27</v>
      </c>
      <c r="D774" s="713" t="s">
        <v>152</v>
      </c>
      <c r="E774" s="83"/>
      <c r="F774" s="98">
        <v>2500</v>
      </c>
      <c r="G774" s="96">
        <v>3570</v>
      </c>
      <c r="H774" s="462"/>
      <c r="I774" s="96"/>
      <c r="J774" s="98">
        <v>2500</v>
      </c>
      <c r="K774" s="98"/>
      <c r="L774" s="98">
        <v>1000</v>
      </c>
      <c r="M774" s="98"/>
      <c r="N774" s="98">
        <f t="shared" si="63"/>
        <v>-60</v>
      </c>
      <c r="O774" s="735">
        <v>1000</v>
      </c>
      <c r="P774" s="98"/>
      <c r="Q774" s="98"/>
      <c r="R774" s="701"/>
      <c r="S774" s="551"/>
    </row>
    <row r="775" spans="1:19" s="99" customFormat="1" ht="37.5" x14ac:dyDescent="0.3">
      <c r="A775" s="709">
        <v>55</v>
      </c>
      <c r="B775" s="713" t="s">
        <v>273</v>
      </c>
      <c r="C775" s="701" t="s">
        <v>65</v>
      </c>
      <c r="D775" s="713" t="s">
        <v>942</v>
      </c>
      <c r="E775" s="83"/>
      <c r="F775" s="83">
        <v>750</v>
      </c>
      <c r="G775" s="96">
        <v>1070</v>
      </c>
      <c r="H775" s="462"/>
      <c r="I775" s="96"/>
      <c r="J775" s="98">
        <v>750</v>
      </c>
      <c r="K775" s="98"/>
      <c r="L775" s="98">
        <v>750</v>
      </c>
      <c r="M775" s="98"/>
      <c r="N775" s="98">
        <f t="shared" si="63"/>
        <v>0</v>
      </c>
      <c r="O775" s="735">
        <v>750</v>
      </c>
      <c r="P775" s="98"/>
      <c r="Q775" s="98"/>
      <c r="R775" s="701"/>
      <c r="S775" s="551"/>
    </row>
    <row r="776" spans="1:19" s="461" customFormat="1" ht="23.25" customHeight="1" x14ac:dyDescent="0.3">
      <c r="A776" s="709">
        <v>56</v>
      </c>
      <c r="B776" s="713" t="s">
        <v>1384</v>
      </c>
      <c r="C776" s="701" t="s">
        <v>2795</v>
      </c>
      <c r="D776" s="701" t="s">
        <v>65</v>
      </c>
      <c r="E776" s="83"/>
      <c r="F776" s="98">
        <v>650</v>
      </c>
      <c r="G776" s="96">
        <v>930</v>
      </c>
      <c r="H776" s="462"/>
      <c r="I776" s="96"/>
      <c r="J776" s="98">
        <v>650</v>
      </c>
      <c r="K776" s="98"/>
      <c r="L776" s="98">
        <v>900</v>
      </c>
      <c r="M776" s="98"/>
      <c r="N776" s="98">
        <f t="shared" si="63"/>
        <v>38.461538461538467</v>
      </c>
      <c r="O776" s="735">
        <v>900</v>
      </c>
      <c r="P776" s="98"/>
      <c r="Q776" s="98"/>
      <c r="R776" s="701"/>
      <c r="S776" s="551"/>
    </row>
    <row r="777" spans="1:19" s="461" customFormat="1" ht="23.25" customHeight="1" x14ac:dyDescent="0.3">
      <c r="A777" s="709">
        <v>57</v>
      </c>
      <c r="B777" s="713" t="s">
        <v>1446</v>
      </c>
      <c r="C777" s="701" t="s">
        <v>2798</v>
      </c>
      <c r="D777" s="701" t="s">
        <v>2799</v>
      </c>
      <c r="E777" s="83"/>
      <c r="F777" s="98">
        <v>700</v>
      </c>
      <c r="G777" s="96">
        <v>700</v>
      </c>
      <c r="H777" s="462"/>
      <c r="I777" s="96"/>
      <c r="J777" s="98">
        <v>700</v>
      </c>
      <c r="K777" s="98"/>
      <c r="L777" s="98">
        <v>700</v>
      </c>
      <c r="M777" s="98"/>
      <c r="N777" s="98">
        <f t="shared" si="63"/>
        <v>0</v>
      </c>
      <c r="O777" s="735">
        <v>700</v>
      </c>
      <c r="P777" s="98"/>
      <c r="Q777" s="98"/>
      <c r="R777" s="701"/>
      <c r="S777" s="551"/>
    </row>
    <row r="778" spans="1:19" s="99" customFormat="1" ht="23.25" customHeight="1" x14ac:dyDescent="0.3">
      <c r="A778" s="709">
        <v>58</v>
      </c>
      <c r="B778" s="713" t="s">
        <v>2800</v>
      </c>
      <c r="C778" s="701" t="s">
        <v>2801</v>
      </c>
      <c r="D778" s="713" t="s">
        <v>2792</v>
      </c>
      <c r="E778" s="83"/>
      <c r="F778" s="83">
        <v>700</v>
      </c>
      <c r="G778" s="96">
        <v>700</v>
      </c>
      <c r="H778" s="462"/>
      <c r="I778" s="96"/>
      <c r="J778" s="98">
        <v>700</v>
      </c>
      <c r="K778" s="98"/>
      <c r="L778" s="98">
        <v>700</v>
      </c>
      <c r="M778" s="98"/>
      <c r="N778" s="98">
        <f t="shared" si="63"/>
        <v>0</v>
      </c>
      <c r="O778" s="735">
        <v>700</v>
      </c>
      <c r="P778" s="98"/>
      <c r="Q778" s="98"/>
      <c r="R778" s="701"/>
      <c r="S778" s="551"/>
    </row>
    <row r="779" spans="1:19" s="99" customFormat="1" ht="23.25" customHeight="1" x14ac:dyDescent="0.3">
      <c r="A779" s="709">
        <v>59</v>
      </c>
      <c r="B779" s="713" t="s">
        <v>2802</v>
      </c>
      <c r="C779" s="701" t="s">
        <v>2801</v>
      </c>
      <c r="D779" s="713" t="s">
        <v>2792</v>
      </c>
      <c r="E779" s="83"/>
      <c r="F779" s="83">
        <v>750</v>
      </c>
      <c r="G779" s="96">
        <v>1070</v>
      </c>
      <c r="H779" s="462"/>
      <c r="I779" s="96"/>
      <c r="J779" s="98">
        <v>750</v>
      </c>
      <c r="K779" s="98"/>
      <c r="L779" s="98">
        <v>750</v>
      </c>
      <c r="M779" s="98"/>
      <c r="N779" s="98">
        <f t="shared" si="63"/>
        <v>0</v>
      </c>
      <c r="O779" s="735">
        <v>750</v>
      </c>
      <c r="P779" s="98"/>
      <c r="Q779" s="98"/>
      <c r="R779" s="701"/>
      <c r="S779" s="551"/>
    </row>
    <row r="780" spans="1:19" s="99" customFormat="1" ht="23.25" customHeight="1" x14ac:dyDescent="0.3">
      <c r="A780" s="709">
        <v>60</v>
      </c>
      <c r="B780" s="713" t="s">
        <v>2803</v>
      </c>
      <c r="C780" s="701" t="s">
        <v>2801</v>
      </c>
      <c r="D780" s="713" t="s">
        <v>2804</v>
      </c>
      <c r="E780" s="83"/>
      <c r="F780" s="83">
        <v>800</v>
      </c>
      <c r="G780" s="96">
        <v>1140</v>
      </c>
      <c r="H780" s="462"/>
      <c r="I780" s="96"/>
      <c r="J780" s="98">
        <v>800</v>
      </c>
      <c r="K780" s="98"/>
      <c r="L780" s="98">
        <v>800</v>
      </c>
      <c r="M780" s="98"/>
      <c r="N780" s="98">
        <f t="shared" si="63"/>
        <v>0</v>
      </c>
      <c r="O780" s="735">
        <v>800</v>
      </c>
      <c r="P780" s="98"/>
      <c r="Q780" s="98"/>
      <c r="R780" s="701"/>
      <c r="S780" s="551"/>
    </row>
    <row r="781" spans="1:19" s="461" customFormat="1" ht="23.25" customHeight="1" x14ac:dyDescent="0.3">
      <c r="A781" s="709">
        <v>61</v>
      </c>
      <c r="B781" s="713" t="s">
        <v>2805</v>
      </c>
      <c r="C781" s="701"/>
      <c r="D781" s="713"/>
      <c r="E781" s="83"/>
      <c r="F781" s="83">
        <v>2000</v>
      </c>
      <c r="G781" s="96">
        <v>2860</v>
      </c>
      <c r="H781" s="462"/>
      <c r="I781" s="96"/>
      <c r="J781" s="98">
        <v>2000</v>
      </c>
      <c r="K781" s="98"/>
      <c r="L781" s="98">
        <v>1000</v>
      </c>
      <c r="M781" s="98"/>
      <c r="N781" s="98">
        <f t="shared" si="63"/>
        <v>-50</v>
      </c>
      <c r="O781" s="735">
        <v>1000</v>
      </c>
      <c r="P781" s="98"/>
      <c r="Q781" s="98"/>
      <c r="R781" s="701"/>
      <c r="S781" s="551"/>
    </row>
    <row r="782" spans="1:19" s="461" customFormat="1" ht="23.25" customHeight="1" x14ac:dyDescent="0.3">
      <c r="A782" s="709">
        <v>62</v>
      </c>
      <c r="B782" s="713" t="s">
        <v>2804</v>
      </c>
      <c r="C782" s="701" t="s">
        <v>2795</v>
      </c>
      <c r="D782" s="713" t="s">
        <v>2802</v>
      </c>
      <c r="E782" s="83"/>
      <c r="F782" s="83">
        <v>950</v>
      </c>
      <c r="G782" s="96">
        <v>1360</v>
      </c>
      <c r="H782" s="462"/>
      <c r="I782" s="96"/>
      <c r="J782" s="98">
        <v>950</v>
      </c>
      <c r="K782" s="98"/>
      <c r="L782" s="98">
        <v>900</v>
      </c>
      <c r="M782" s="98"/>
      <c r="N782" s="98">
        <f t="shared" si="63"/>
        <v>-5.2631578947368416</v>
      </c>
      <c r="O782" s="735">
        <v>900</v>
      </c>
      <c r="P782" s="98"/>
      <c r="Q782" s="98"/>
      <c r="R782" s="701"/>
      <c r="S782" s="551"/>
    </row>
    <row r="783" spans="1:19" s="99" customFormat="1" ht="23.25" customHeight="1" x14ac:dyDescent="0.3">
      <c r="A783" s="709">
        <v>63</v>
      </c>
      <c r="B783" s="713" t="s">
        <v>2806</v>
      </c>
      <c r="C783" s="701" t="s">
        <v>2795</v>
      </c>
      <c r="D783" s="713" t="s">
        <v>26</v>
      </c>
      <c r="E783" s="83"/>
      <c r="F783" s="83">
        <v>800</v>
      </c>
      <c r="G783" s="96">
        <v>1140</v>
      </c>
      <c r="H783" s="462"/>
      <c r="I783" s="96"/>
      <c r="J783" s="98">
        <v>800</v>
      </c>
      <c r="K783" s="98"/>
      <c r="L783" s="98">
        <v>800</v>
      </c>
      <c r="M783" s="98"/>
      <c r="N783" s="98">
        <f t="shared" si="63"/>
        <v>0</v>
      </c>
      <c r="O783" s="735">
        <v>800</v>
      </c>
      <c r="P783" s="98"/>
      <c r="Q783" s="98"/>
      <c r="R783" s="701"/>
      <c r="S783" s="551"/>
    </row>
    <row r="784" spans="1:19" s="461" customFormat="1" ht="23.25" customHeight="1" x14ac:dyDescent="0.3">
      <c r="A784" s="709">
        <v>64</v>
      </c>
      <c r="B784" s="701" t="s">
        <v>2799</v>
      </c>
      <c r="C784" s="701" t="s">
        <v>2807</v>
      </c>
      <c r="D784" s="713" t="s">
        <v>2808</v>
      </c>
      <c r="E784" s="83"/>
      <c r="F784" s="83">
        <v>650</v>
      </c>
      <c r="G784" s="96">
        <v>930</v>
      </c>
      <c r="H784" s="462"/>
      <c r="I784" s="96"/>
      <c r="J784" s="98">
        <v>650</v>
      </c>
      <c r="K784" s="98"/>
      <c r="L784" s="98">
        <v>700</v>
      </c>
      <c r="M784" s="98"/>
      <c r="N784" s="98">
        <f t="shared" ref="N784:N830" si="64">(L784-J784)/J784*100</f>
        <v>7.6923076923076925</v>
      </c>
      <c r="O784" s="735">
        <v>700</v>
      </c>
      <c r="P784" s="98"/>
      <c r="Q784" s="98"/>
      <c r="R784" s="701"/>
      <c r="S784" s="551"/>
    </row>
    <row r="785" spans="1:19" s="99" customFormat="1" ht="23.25" customHeight="1" x14ac:dyDescent="0.3">
      <c r="A785" s="709">
        <v>65</v>
      </c>
      <c r="B785" s="701" t="s">
        <v>2809</v>
      </c>
      <c r="C785" s="701"/>
      <c r="D785" s="713"/>
      <c r="E785" s="83"/>
      <c r="F785" s="83">
        <v>800</v>
      </c>
      <c r="G785" s="96">
        <v>1140</v>
      </c>
      <c r="H785" s="462"/>
      <c r="I785" s="96"/>
      <c r="J785" s="98">
        <v>800</v>
      </c>
      <c r="K785" s="98"/>
      <c r="L785" s="98">
        <v>800</v>
      </c>
      <c r="M785" s="98"/>
      <c r="N785" s="98">
        <f t="shared" si="64"/>
        <v>0</v>
      </c>
      <c r="O785" s="735">
        <v>800</v>
      </c>
      <c r="P785" s="98"/>
      <c r="Q785" s="98"/>
      <c r="R785" s="701"/>
      <c r="S785" s="551"/>
    </row>
    <row r="786" spans="1:19" s="99" customFormat="1" ht="23.25" customHeight="1" x14ac:dyDescent="0.3">
      <c r="A786" s="709">
        <v>66</v>
      </c>
      <c r="B786" s="955" t="s">
        <v>2810</v>
      </c>
      <c r="C786" s="955"/>
      <c r="D786" s="713"/>
      <c r="E786" s="98">
        <v>310</v>
      </c>
      <c r="F786" s="83">
        <v>350</v>
      </c>
      <c r="G786" s="96">
        <v>350</v>
      </c>
      <c r="H786" s="462">
        <v>2.4</v>
      </c>
      <c r="I786" s="96">
        <v>744</v>
      </c>
      <c r="J786" s="98">
        <v>350</v>
      </c>
      <c r="K786" s="98"/>
      <c r="L786" s="98">
        <v>350</v>
      </c>
      <c r="M786" s="98">
        <f t="shared" ref="M786:M830" si="65">(L786-I786)/I786*100</f>
        <v>-52.956989247311824</v>
      </c>
      <c r="N786" s="98">
        <f t="shared" si="64"/>
        <v>0</v>
      </c>
      <c r="O786" s="735">
        <v>350</v>
      </c>
      <c r="P786" s="98">
        <f t="shared" ref="P786:P830" si="66">(O786-E786)/E786*100</f>
        <v>12.903225806451612</v>
      </c>
      <c r="Q786" s="98"/>
      <c r="R786" s="701"/>
      <c r="S786" s="551"/>
    </row>
    <row r="787" spans="1:19" s="461" customFormat="1" ht="23.25" customHeight="1" x14ac:dyDescent="0.3">
      <c r="A787" s="709">
        <v>67</v>
      </c>
      <c r="B787" s="955" t="s">
        <v>2811</v>
      </c>
      <c r="C787" s="955"/>
      <c r="D787" s="713"/>
      <c r="E787" s="98">
        <v>230</v>
      </c>
      <c r="F787" s="96">
        <v>230</v>
      </c>
      <c r="G787" s="96">
        <v>330</v>
      </c>
      <c r="H787" s="462">
        <v>2.2000000000000002</v>
      </c>
      <c r="I787" s="96">
        <v>506.00000000000006</v>
      </c>
      <c r="J787" s="98">
        <v>230</v>
      </c>
      <c r="K787" s="98"/>
      <c r="L787" s="98">
        <v>250</v>
      </c>
      <c r="M787" s="98">
        <f t="shared" si="65"/>
        <v>-50.592885375494077</v>
      </c>
      <c r="N787" s="98">
        <f t="shared" si="64"/>
        <v>8.695652173913043</v>
      </c>
      <c r="O787" s="735">
        <v>250</v>
      </c>
      <c r="P787" s="98">
        <f t="shared" si="66"/>
        <v>8.695652173913043</v>
      </c>
      <c r="Q787" s="98"/>
      <c r="R787" s="701"/>
      <c r="S787" s="551"/>
    </row>
    <row r="788" spans="1:19" s="345" customFormat="1" ht="24.75" customHeight="1" x14ac:dyDescent="0.3">
      <c r="A788" s="126" t="s">
        <v>2193</v>
      </c>
      <c r="B788" s="341" t="s">
        <v>2818</v>
      </c>
      <c r="C788" s="128"/>
      <c r="D788" s="128"/>
      <c r="E788" s="342"/>
      <c r="F788" s="343"/>
      <c r="G788" s="100"/>
      <c r="H788" s="96"/>
      <c r="I788" s="96"/>
      <c r="J788" s="343"/>
      <c r="K788" s="343"/>
      <c r="L788" s="343"/>
      <c r="M788" s="98"/>
      <c r="N788" s="98"/>
      <c r="O788" s="743"/>
      <c r="P788" s="98"/>
      <c r="Q788" s="98"/>
      <c r="R788" s="711"/>
      <c r="S788" s="551"/>
    </row>
    <row r="789" spans="1:19" s="99" customFormat="1" ht="24.75" customHeight="1" x14ac:dyDescent="0.3">
      <c r="A789" s="704" t="s">
        <v>2195</v>
      </c>
      <c r="B789" s="946" t="s">
        <v>3075</v>
      </c>
      <c r="C789" s="946"/>
      <c r="D789" s="716"/>
      <c r="E789" s="100"/>
      <c r="F789" s="164"/>
      <c r="G789" s="195"/>
      <c r="H789" s="96"/>
      <c r="I789" s="96"/>
      <c r="J789" s="164"/>
      <c r="K789" s="164"/>
      <c r="L789" s="164"/>
      <c r="M789" s="98"/>
      <c r="N789" s="98"/>
      <c r="O789" s="744"/>
      <c r="P789" s="98"/>
      <c r="Q789" s="98"/>
      <c r="R789" s="711"/>
    </row>
    <row r="790" spans="1:19" s="99" customFormat="1" ht="42" customHeight="1" x14ac:dyDescent="0.3">
      <c r="A790" s="901">
        <v>1</v>
      </c>
      <c r="B790" s="929" t="s">
        <v>8</v>
      </c>
      <c r="C790" s="706" t="s">
        <v>3076</v>
      </c>
      <c r="D790" s="706" t="s">
        <v>3077</v>
      </c>
      <c r="E790" s="98">
        <v>3700</v>
      </c>
      <c r="F790" s="98">
        <v>4600</v>
      </c>
      <c r="G790" s="359">
        <v>6600</v>
      </c>
      <c r="H790" s="354">
        <v>2.1</v>
      </c>
      <c r="I790" s="349">
        <v>7770</v>
      </c>
      <c r="J790" s="98">
        <v>4600</v>
      </c>
      <c r="K790" s="98"/>
      <c r="L790" s="98">
        <v>4600</v>
      </c>
      <c r="M790" s="98">
        <f t="shared" si="65"/>
        <v>-40.797940797940797</v>
      </c>
      <c r="N790" s="98">
        <f t="shared" si="64"/>
        <v>0</v>
      </c>
      <c r="O790" s="735">
        <v>4600</v>
      </c>
      <c r="P790" s="98">
        <f t="shared" si="66"/>
        <v>24.324324324324326</v>
      </c>
      <c r="Q790" s="98"/>
      <c r="R790" s="701"/>
    </row>
    <row r="791" spans="1:19" s="99" customFormat="1" ht="23.25" customHeight="1" x14ac:dyDescent="0.3">
      <c r="A791" s="901"/>
      <c r="B791" s="929"/>
      <c r="C791" s="706" t="s">
        <v>3077</v>
      </c>
      <c r="D791" s="706" t="s">
        <v>3078</v>
      </c>
      <c r="E791" s="98">
        <v>5400</v>
      </c>
      <c r="F791" s="98">
        <v>10500</v>
      </c>
      <c r="G791" s="359">
        <v>15000</v>
      </c>
      <c r="H791" s="354">
        <v>2.5</v>
      </c>
      <c r="I791" s="349">
        <v>13500</v>
      </c>
      <c r="J791" s="98">
        <v>10500</v>
      </c>
      <c r="K791" s="98"/>
      <c r="L791" s="98">
        <v>10500</v>
      </c>
      <c r="M791" s="98">
        <f t="shared" si="65"/>
        <v>-22.222222222222221</v>
      </c>
      <c r="N791" s="98">
        <f t="shared" si="64"/>
        <v>0</v>
      </c>
      <c r="O791" s="735">
        <v>9000</v>
      </c>
      <c r="P791" s="98">
        <f t="shared" si="66"/>
        <v>66.666666666666657</v>
      </c>
      <c r="Q791" s="98"/>
      <c r="R791" s="701"/>
    </row>
    <row r="792" spans="1:19" s="99" customFormat="1" ht="39.75" customHeight="1" x14ac:dyDescent="0.3">
      <c r="A792" s="901">
        <v>2</v>
      </c>
      <c r="B792" s="929" t="s">
        <v>139</v>
      </c>
      <c r="C792" s="706" t="s">
        <v>3078</v>
      </c>
      <c r="D792" s="706" t="s">
        <v>3079</v>
      </c>
      <c r="E792" s="98">
        <v>2800</v>
      </c>
      <c r="F792" s="98">
        <v>4200</v>
      </c>
      <c r="G792" s="359">
        <v>6000</v>
      </c>
      <c r="H792" s="354">
        <v>1.3</v>
      </c>
      <c r="I792" s="349">
        <v>3640</v>
      </c>
      <c r="J792" s="98">
        <v>4200</v>
      </c>
      <c r="K792" s="98"/>
      <c r="L792" s="98">
        <v>4200</v>
      </c>
      <c r="M792" s="98">
        <f t="shared" si="65"/>
        <v>15.384615384615385</v>
      </c>
      <c r="N792" s="98">
        <f t="shared" si="64"/>
        <v>0</v>
      </c>
      <c r="O792" s="735">
        <v>4200</v>
      </c>
      <c r="P792" s="98">
        <f t="shared" si="66"/>
        <v>50</v>
      </c>
      <c r="Q792" s="98"/>
      <c r="R792" s="701"/>
    </row>
    <row r="793" spans="1:19" s="99" customFormat="1" ht="39.75" customHeight="1" x14ac:dyDescent="0.3">
      <c r="A793" s="901"/>
      <c r="B793" s="929"/>
      <c r="C793" s="706" t="s">
        <v>3079</v>
      </c>
      <c r="D793" s="706" t="s">
        <v>3080</v>
      </c>
      <c r="E793" s="98">
        <v>2700</v>
      </c>
      <c r="F793" s="98">
        <v>3000</v>
      </c>
      <c r="G793" s="359">
        <v>4000</v>
      </c>
      <c r="H793" s="354">
        <v>1.4</v>
      </c>
      <c r="I793" s="349">
        <v>3779.9999999999995</v>
      </c>
      <c r="J793" s="98">
        <v>3000</v>
      </c>
      <c r="K793" s="98"/>
      <c r="L793" s="98">
        <v>3000</v>
      </c>
      <c r="M793" s="98">
        <f t="shared" si="65"/>
        <v>-20.634920634920626</v>
      </c>
      <c r="N793" s="98">
        <f t="shared" si="64"/>
        <v>0</v>
      </c>
      <c r="O793" s="735">
        <v>3000</v>
      </c>
      <c r="P793" s="98">
        <f t="shared" si="66"/>
        <v>11.111111111111111</v>
      </c>
      <c r="Q793" s="98"/>
      <c r="R793" s="701"/>
    </row>
    <row r="794" spans="1:19" s="99" customFormat="1" ht="39.75" customHeight="1" x14ac:dyDescent="0.3">
      <c r="A794" s="707">
        <v>3</v>
      </c>
      <c r="B794" s="706" t="s">
        <v>236</v>
      </c>
      <c r="C794" s="706" t="s">
        <v>3080</v>
      </c>
      <c r="D794" s="706" t="s">
        <v>3081</v>
      </c>
      <c r="E794" s="98">
        <v>1500</v>
      </c>
      <c r="F794" s="98">
        <v>2000</v>
      </c>
      <c r="G794" s="359">
        <v>3100</v>
      </c>
      <c r="H794" s="353">
        <v>2.2999999999999998</v>
      </c>
      <c r="I794" s="349">
        <v>3449.9999999999995</v>
      </c>
      <c r="J794" s="98">
        <v>2000</v>
      </c>
      <c r="K794" s="98"/>
      <c r="L794" s="98">
        <v>2200</v>
      </c>
      <c r="M794" s="98">
        <f t="shared" si="65"/>
        <v>-36.231884057971008</v>
      </c>
      <c r="N794" s="98">
        <f t="shared" si="64"/>
        <v>10</v>
      </c>
      <c r="O794" s="735">
        <v>2200</v>
      </c>
      <c r="P794" s="98">
        <f t="shared" si="66"/>
        <v>46.666666666666664</v>
      </c>
      <c r="Q794" s="98"/>
      <c r="R794" s="701"/>
    </row>
    <row r="795" spans="1:19" s="99" customFormat="1" ht="56.25" x14ac:dyDescent="0.3">
      <c r="A795" s="707">
        <v>4</v>
      </c>
      <c r="B795" s="706" t="s">
        <v>3082</v>
      </c>
      <c r="C795" s="706" t="s">
        <v>3083</v>
      </c>
      <c r="D795" s="706" t="s">
        <v>2944</v>
      </c>
      <c r="E795" s="98">
        <v>1000</v>
      </c>
      <c r="F795" s="98">
        <v>1500</v>
      </c>
      <c r="G795" s="359">
        <v>2800</v>
      </c>
      <c r="H795" s="353">
        <v>2.6</v>
      </c>
      <c r="I795" s="349">
        <v>2600</v>
      </c>
      <c r="J795" s="98">
        <v>1680</v>
      </c>
      <c r="K795" s="98"/>
      <c r="L795" s="98">
        <v>1200</v>
      </c>
      <c r="M795" s="98">
        <f t="shared" si="65"/>
        <v>-53.846153846153847</v>
      </c>
      <c r="N795" s="98">
        <f t="shared" si="64"/>
        <v>-28.571428571428569</v>
      </c>
      <c r="O795" s="735">
        <v>1200</v>
      </c>
      <c r="P795" s="98">
        <f t="shared" si="66"/>
        <v>20</v>
      </c>
      <c r="Q795" s="98"/>
      <c r="R795" s="701"/>
    </row>
    <row r="796" spans="1:19" s="99" customFormat="1" ht="26.25" customHeight="1" x14ac:dyDescent="0.3">
      <c r="A796" s="707">
        <v>5</v>
      </c>
      <c r="B796" s="706" t="s">
        <v>3084</v>
      </c>
      <c r="C796" s="706" t="s">
        <v>3085</v>
      </c>
      <c r="D796" s="706" t="s">
        <v>3086</v>
      </c>
      <c r="E796" s="98">
        <v>1500</v>
      </c>
      <c r="F796" s="98">
        <v>3500</v>
      </c>
      <c r="G796" s="359">
        <v>5000</v>
      </c>
      <c r="H796" s="353">
        <v>2.2999999999999998</v>
      </c>
      <c r="I796" s="349">
        <v>3449.9999999999995</v>
      </c>
      <c r="J796" s="98">
        <v>3500</v>
      </c>
      <c r="K796" s="98"/>
      <c r="L796" s="98">
        <v>3500</v>
      </c>
      <c r="M796" s="98">
        <f t="shared" si="65"/>
        <v>1.4492753623188539</v>
      </c>
      <c r="N796" s="98">
        <f t="shared" si="64"/>
        <v>0</v>
      </c>
      <c r="O796" s="735">
        <v>3500</v>
      </c>
      <c r="P796" s="98">
        <f t="shared" si="66"/>
        <v>133.33333333333331</v>
      </c>
      <c r="Q796" s="98"/>
      <c r="R796" s="701"/>
    </row>
    <row r="797" spans="1:19" s="99" customFormat="1" ht="43.5" customHeight="1" x14ac:dyDescent="0.3">
      <c r="A797" s="901">
        <v>6</v>
      </c>
      <c r="B797" s="929" t="s">
        <v>254</v>
      </c>
      <c r="C797" s="706" t="s">
        <v>3086</v>
      </c>
      <c r="D797" s="706" t="s">
        <v>3087</v>
      </c>
      <c r="E797" s="98">
        <v>1200</v>
      </c>
      <c r="F797" s="98">
        <v>2300</v>
      </c>
      <c r="G797" s="359">
        <v>3300</v>
      </c>
      <c r="H797" s="353">
        <v>2.2999999999999998</v>
      </c>
      <c r="I797" s="349">
        <v>2760</v>
      </c>
      <c r="J797" s="98">
        <v>2300</v>
      </c>
      <c r="K797" s="98"/>
      <c r="L797" s="98">
        <v>2300</v>
      </c>
      <c r="M797" s="98">
        <f t="shared" si="65"/>
        <v>-16.666666666666664</v>
      </c>
      <c r="N797" s="98">
        <f t="shared" si="64"/>
        <v>0</v>
      </c>
      <c r="O797" s="735">
        <v>2300</v>
      </c>
      <c r="P797" s="98">
        <f t="shared" si="66"/>
        <v>91.666666666666657</v>
      </c>
      <c r="Q797" s="98"/>
      <c r="R797" s="701"/>
    </row>
    <row r="798" spans="1:19" s="99" customFormat="1" ht="43.5" customHeight="1" x14ac:dyDescent="0.3">
      <c r="A798" s="901"/>
      <c r="B798" s="929"/>
      <c r="C798" s="706" t="s">
        <v>3088</v>
      </c>
      <c r="D798" s="706" t="s">
        <v>3089</v>
      </c>
      <c r="E798" s="104">
        <v>760</v>
      </c>
      <c r="F798" s="98">
        <v>1600</v>
      </c>
      <c r="G798" s="359">
        <v>2300</v>
      </c>
      <c r="H798" s="348">
        <v>1.5</v>
      </c>
      <c r="I798" s="349">
        <v>1140</v>
      </c>
      <c r="J798" s="98">
        <v>1600</v>
      </c>
      <c r="K798" s="98"/>
      <c r="L798" s="98">
        <v>1600</v>
      </c>
      <c r="M798" s="98">
        <f t="shared" si="65"/>
        <v>40.350877192982452</v>
      </c>
      <c r="N798" s="98">
        <f t="shared" si="64"/>
        <v>0</v>
      </c>
      <c r="O798" s="735">
        <v>1600</v>
      </c>
      <c r="P798" s="98">
        <f t="shared" si="66"/>
        <v>110.5263157894737</v>
      </c>
      <c r="Q798" s="98"/>
      <c r="R798" s="701"/>
    </row>
    <row r="799" spans="1:19" s="99" customFormat="1" x14ac:dyDescent="0.3">
      <c r="A799" s="901">
        <v>7</v>
      </c>
      <c r="B799" s="929" t="s">
        <v>3090</v>
      </c>
      <c r="C799" s="706" t="s">
        <v>3091</v>
      </c>
      <c r="D799" s="706" t="s">
        <v>3092</v>
      </c>
      <c r="E799" s="104">
        <v>650</v>
      </c>
      <c r="F799" s="98">
        <v>700</v>
      </c>
      <c r="G799" s="359">
        <v>1000</v>
      </c>
      <c r="H799" s="164">
        <v>1.8</v>
      </c>
      <c r="I799" s="349">
        <v>1170</v>
      </c>
      <c r="J799" s="98">
        <v>700</v>
      </c>
      <c r="K799" s="98"/>
      <c r="L799" s="98">
        <v>700</v>
      </c>
      <c r="M799" s="98">
        <f t="shared" si="65"/>
        <v>-40.17094017094017</v>
      </c>
      <c r="N799" s="98">
        <f t="shared" si="64"/>
        <v>0</v>
      </c>
      <c r="O799" s="735">
        <v>700</v>
      </c>
      <c r="P799" s="98">
        <f t="shared" si="66"/>
        <v>7.6923076923076925</v>
      </c>
      <c r="Q799" s="98"/>
      <c r="R799" s="701"/>
    </row>
    <row r="800" spans="1:19" s="99" customFormat="1" x14ac:dyDescent="0.3">
      <c r="A800" s="901"/>
      <c r="B800" s="929"/>
      <c r="C800" s="706" t="s">
        <v>3092</v>
      </c>
      <c r="D800" s="706" t="s">
        <v>3093</v>
      </c>
      <c r="E800" s="104">
        <v>470</v>
      </c>
      <c r="F800" s="98">
        <v>550</v>
      </c>
      <c r="G800" s="359">
        <v>1300</v>
      </c>
      <c r="H800" s="164">
        <v>3.7</v>
      </c>
      <c r="I800" s="349">
        <v>1739</v>
      </c>
      <c r="J800" s="98">
        <v>780</v>
      </c>
      <c r="K800" s="98"/>
      <c r="L800" s="98">
        <v>780</v>
      </c>
      <c r="M800" s="98">
        <f t="shared" si="65"/>
        <v>-55.146635997699825</v>
      </c>
      <c r="N800" s="98">
        <f t="shared" si="64"/>
        <v>0</v>
      </c>
      <c r="O800" s="735">
        <v>780</v>
      </c>
      <c r="P800" s="98">
        <f t="shared" si="66"/>
        <v>65.957446808510639</v>
      </c>
      <c r="Q800" s="98"/>
      <c r="R800" s="701"/>
    </row>
    <row r="801" spans="1:18" s="99" customFormat="1" x14ac:dyDescent="0.3">
      <c r="A801" s="901"/>
      <c r="B801" s="929"/>
      <c r="C801" s="706" t="s">
        <v>3093</v>
      </c>
      <c r="D801" s="706" t="s">
        <v>3094</v>
      </c>
      <c r="E801" s="104">
        <v>330</v>
      </c>
      <c r="F801" s="98">
        <v>450</v>
      </c>
      <c r="G801" s="359">
        <v>1250</v>
      </c>
      <c r="H801" s="164">
        <v>5.2</v>
      </c>
      <c r="I801" s="349">
        <v>1716</v>
      </c>
      <c r="J801" s="98">
        <v>750</v>
      </c>
      <c r="K801" s="98"/>
      <c r="L801" s="98">
        <v>750</v>
      </c>
      <c r="M801" s="98">
        <f t="shared" si="65"/>
        <v>-56.293706293706293</v>
      </c>
      <c r="N801" s="98">
        <f t="shared" si="64"/>
        <v>0</v>
      </c>
      <c r="O801" s="735">
        <v>750</v>
      </c>
      <c r="P801" s="98">
        <f t="shared" si="66"/>
        <v>127.27272727272727</v>
      </c>
      <c r="Q801" s="98"/>
      <c r="R801" s="701"/>
    </row>
    <row r="802" spans="1:18" s="99" customFormat="1" ht="37.5" x14ac:dyDescent="0.3">
      <c r="A802" s="901"/>
      <c r="B802" s="929"/>
      <c r="C802" s="706" t="s">
        <v>3095</v>
      </c>
      <c r="D802" s="706" t="s">
        <v>3096</v>
      </c>
      <c r="E802" s="104">
        <v>470</v>
      </c>
      <c r="F802" s="98">
        <v>700</v>
      </c>
      <c r="G802" s="359">
        <v>1000</v>
      </c>
      <c r="H802" s="164">
        <v>3.7</v>
      </c>
      <c r="I802" s="349">
        <v>1739</v>
      </c>
      <c r="J802" s="98">
        <v>700</v>
      </c>
      <c r="K802" s="98"/>
      <c r="L802" s="98">
        <v>700</v>
      </c>
      <c r="M802" s="98">
        <f t="shared" si="65"/>
        <v>-59.746981023576772</v>
      </c>
      <c r="N802" s="98">
        <f t="shared" si="64"/>
        <v>0</v>
      </c>
      <c r="O802" s="735">
        <v>700</v>
      </c>
      <c r="P802" s="98">
        <f t="shared" si="66"/>
        <v>48.936170212765958</v>
      </c>
      <c r="Q802" s="98"/>
      <c r="R802" s="701"/>
    </row>
    <row r="803" spans="1:18" s="99" customFormat="1" ht="37.5" x14ac:dyDescent="0.3">
      <c r="A803" s="901"/>
      <c r="B803" s="929"/>
      <c r="C803" s="706" t="s">
        <v>3096</v>
      </c>
      <c r="D803" s="706" t="s">
        <v>3097</v>
      </c>
      <c r="E803" s="104">
        <v>310</v>
      </c>
      <c r="F803" s="98">
        <v>450</v>
      </c>
      <c r="G803" s="359">
        <v>600</v>
      </c>
      <c r="H803" s="164">
        <v>5.5</v>
      </c>
      <c r="I803" s="349">
        <v>1705</v>
      </c>
      <c r="J803" s="98">
        <v>450</v>
      </c>
      <c r="K803" s="98"/>
      <c r="L803" s="98">
        <v>450</v>
      </c>
      <c r="M803" s="98">
        <f t="shared" si="65"/>
        <v>-73.607038123167158</v>
      </c>
      <c r="N803" s="98">
        <f t="shared" si="64"/>
        <v>0</v>
      </c>
      <c r="O803" s="735">
        <v>450</v>
      </c>
      <c r="P803" s="98">
        <f t="shared" si="66"/>
        <v>45.161290322580641</v>
      </c>
      <c r="Q803" s="98"/>
      <c r="R803" s="701"/>
    </row>
    <row r="804" spans="1:18" s="99" customFormat="1" x14ac:dyDescent="0.3">
      <c r="A804" s="901"/>
      <c r="B804" s="929"/>
      <c r="C804" s="706" t="s">
        <v>3097</v>
      </c>
      <c r="D804" s="706" t="s">
        <v>2849</v>
      </c>
      <c r="E804" s="104">
        <v>270</v>
      </c>
      <c r="F804" s="98">
        <v>350</v>
      </c>
      <c r="G804" s="359">
        <v>750</v>
      </c>
      <c r="H804" s="164">
        <v>6.2</v>
      </c>
      <c r="I804" s="349">
        <v>1674</v>
      </c>
      <c r="J804" s="98">
        <v>450</v>
      </c>
      <c r="K804" s="98"/>
      <c r="L804" s="98">
        <v>450</v>
      </c>
      <c r="M804" s="98">
        <f t="shared" si="65"/>
        <v>-73.118279569892479</v>
      </c>
      <c r="N804" s="98">
        <f t="shared" si="64"/>
        <v>0</v>
      </c>
      <c r="O804" s="735">
        <v>450</v>
      </c>
      <c r="P804" s="98">
        <f t="shared" si="66"/>
        <v>66.666666666666657</v>
      </c>
      <c r="Q804" s="98"/>
      <c r="R804" s="701"/>
    </row>
    <row r="805" spans="1:18" s="99" customFormat="1" ht="37.5" x14ac:dyDescent="0.3">
      <c r="A805" s="707">
        <v>8</v>
      </c>
      <c r="B805" s="706" t="s">
        <v>3098</v>
      </c>
      <c r="C805" s="706" t="s">
        <v>3099</v>
      </c>
      <c r="D805" s="706" t="s">
        <v>3086</v>
      </c>
      <c r="E805" s="104">
        <v>800</v>
      </c>
      <c r="F805" s="98">
        <v>2400</v>
      </c>
      <c r="G805" s="359">
        <v>3500</v>
      </c>
      <c r="H805" s="353">
        <v>2.4</v>
      </c>
      <c r="I805" s="349">
        <v>1920</v>
      </c>
      <c r="J805" s="98">
        <v>2400</v>
      </c>
      <c r="K805" s="98"/>
      <c r="L805" s="98">
        <v>2400</v>
      </c>
      <c r="M805" s="98">
        <f t="shared" si="65"/>
        <v>25</v>
      </c>
      <c r="N805" s="98">
        <f t="shared" si="64"/>
        <v>0</v>
      </c>
      <c r="O805" s="735">
        <v>2400</v>
      </c>
      <c r="P805" s="98">
        <f t="shared" si="66"/>
        <v>200</v>
      </c>
      <c r="Q805" s="98"/>
      <c r="R805" s="701"/>
    </row>
    <row r="806" spans="1:18" s="99" customFormat="1" x14ac:dyDescent="0.3">
      <c r="A806" s="707">
        <v>9</v>
      </c>
      <c r="B806" s="706" t="s">
        <v>17</v>
      </c>
      <c r="C806" s="706" t="s">
        <v>3078</v>
      </c>
      <c r="D806" s="706" t="s">
        <v>3100</v>
      </c>
      <c r="E806" s="104"/>
      <c r="F806" s="98">
        <v>2200</v>
      </c>
      <c r="G806" s="359">
        <v>4800</v>
      </c>
      <c r="H806" s="353"/>
      <c r="I806" s="349"/>
      <c r="J806" s="98">
        <v>2880</v>
      </c>
      <c r="K806" s="98"/>
      <c r="L806" s="98">
        <v>2880</v>
      </c>
      <c r="M806" s="98"/>
      <c r="N806" s="98">
        <f t="shared" si="64"/>
        <v>0</v>
      </c>
      <c r="O806" s="735">
        <v>2880</v>
      </c>
      <c r="P806" s="98"/>
      <c r="Q806" s="98"/>
      <c r="R806" s="701"/>
    </row>
    <row r="807" spans="1:18" s="99" customFormat="1" ht="37.5" x14ac:dyDescent="0.3">
      <c r="A807" s="707">
        <v>10</v>
      </c>
      <c r="B807" s="706" t="s">
        <v>154</v>
      </c>
      <c r="C807" s="706" t="s">
        <v>3101</v>
      </c>
      <c r="D807" s="706" t="s">
        <v>3102</v>
      </c>
      <c r="E807" s="104"/>
      <c r="F807" s="98">
        <v>2100</v>
      </c>
      <c r="G807" s="359">
        <v>4000</v>
      </c>
      <c r="H807" s="353"/>
      <c r="I807" s="349"/>
      <c r="J807" s="98">
        <v>2400</v>
      </c>
      <c r="K807" s="98"/>
      <c r="L807" s="98">
        <v>2700</v>
      </c>
      <c r="M807" s="98"/>
      <c r="N807" s="98">
        <f t="shared" si="64"/>
        <v>12.5</v>
      </c>
      <c r="O807" s="735">
        <v>2700</v>
      </c>
      <c r="P807" s="98"/>
      <c r="Q807" s="98"/>
      <c r="R807" s="701"/>
    </row>
    <row r="808" spans="1:18" s="99" customFormat="1" ht="56.25" x14ac:dyDescent="0.3">
      <c r="A808" s="901">
        <v>11</v>
      </c>
      <c r="B808" s="900" t="s">
        <v>3103</v>
      </c>
      <c r="C808" s="706" t="s">
        <v>3104</v>
      </c>
      <c r="D808" s="706" t="s">
        <v>3105</v>
      </c>
      <c r="E808" s="104"/>
      <c r="F808" s="98">
        <v>2100</v>
      </c>
      <c r="G808" s="359">
        <v>4000</v>
      </c>
      <c r="H808" s="353"/>
      <c r="I808" s="349"/>
      <c r="J808" s="98">
        <v>2400</v>
      </c>
      <c r="K808" s="98"/>
      <c r="L808" s="98">
        <v>2700</v>
      </c>
      <c r="M808" s="98"/>
      <c r="N808" s="98">
        <f t="shared" si="64"/>
        <v>12.5</v>
      </c>
      <c r="O808" s="735">
        <v>2700</v>
      </c>
      <c r="P808" s="98"/>
      <c r="Q808" s="98"/>
      <c r="R808" s="701"/>
    </row>
    <row r="809" spans="1:18" s="99" customFormat="1" ht="37.5" x14ac:dyDescent="0.3">
      <c r="A809" s="901"/>
      <c r="B809" s="900"/>
      <c r="C809" s="706" t="s">
        <v>3105</v>
      </c>
      <c r="D809" s="706" t="s">
        <v>3106</v>
      </c>
      <c r="E809" s="104"/>
      <c r="F809" s="98">
        <v>1900</v>
      </c>
      <c r="G809" s="359">
        <v>4500</v>
      </c>
      <c r="H809" s="353"/>
      <c r="I809" s="349"/>
      <c r="J809" s="98">
        <v>2700</v>
      </c>
      <c r="K809" s="98"/>
      <c r="L809" s="98">
        <v>2700</v>
      </c>
      <c r="M809" s="98"/>
      <c r="N809" s="98">
        <f t="shared" si="64"/>
        <v>0</v>
      </c>
      <c r="O809" s="735">
        <v>2700</v>
      </c>
      <c r="P809" s="98"/>
      <c r="Q809" s="98"/>
      <c r="R809" s="701"/>
    </row>
    <row r="810" spans="1:18" s="99" customFormat="1" x14ac:dyDescent="0.3">
      <c r="A810" s="707">
        <v>12</v>
      </c>
      <c r="B810" s="706" t="s">
        <v>931</v>
      </c>
      <c r="C810" s="706" t="s">
        <v>3077</v>
      </c>
      <c r="D810" s="706" t="s">
        <v>3107</v>
      </c>
      <c r="E810" s="98">
        <v>1000</v>
      </c>
      <c r="F810" s="98">
        <v>5600</v>
      </c>
      <c r="G810" s="359">
        <v>8000</v>
      </c>
      <c r="H810" s="353">
        <v>1.7</v>
      </c>
      <c r="I810" s="349">
        <v>1700</v>
      </c>
      <c r="J810" s="98">
        <v>5600</v>
      </c>
      <c r="K810" s="98"/>
      <c r="L810" s="98">
        <v>5600</v>
      </c>
      <c r="M810" s="98">
        <f t="shared" si="65"/>
        <v>229.41176470588235</v>
      </c>
      <c r="N810" s="98">
        <f t="shared" si="64"/>
        <v>0</v>
      </c>
      <c r="O810" s="735">
        <v>5600</v>
      </c>
      <c r="P810" s="98">
        <f t="shared" si="66"/>
        <v>459.99999999999994</v>
      </c>
      <c r="Q810" s="98"/>
      <c r="R810" s="701"/>
    </row>
    <row r="811" spans="1:18" s="99" customFormat="1" ht="37.5" x14ac:dyDescent="0.3">
      <c r="A811" s="707">
        <v>13</v>
      </c>
      <c r="B811" s="706" t="s">
        <v>3109</v>
      </c>
      <c r="C811" s="706" t="s">
        <v>3110</v>
      </c>
      <c r="D811" s="706" t="s">
        <v>3111</v>
      </c>
      <c r="E811" s="104"/>
      <c r="F811" s="98">
        <v>3100</v>
      </c>
      <c r="G811" s="359">
        <v>4500</v>
      </c>
      <c r="H811" s="353"/>
      <c r="I811" s="349"/>
      <c r="J811" s="98">
        <v>3100</v>
      </c>
      <c r="K811" s="98"/>
      <c r="L811" s="98">
        <v>3100</v>
      </c>
      <c r="M811" s="98"/>
      <c r="N811" s="98">
        <f t="shared" si="64"/>
        <v>0</v>
      </c>
      <c r="O811" s="735">
        <v>3100</v>
      </c>
      <c r="P811" s="98"/>
      <c r="Q811" s="98"/>
      <c r="R811" s="701"/>
    </row>
    <row r="812" spans="1:18" s="99" customFormat="1" ht="37.5" x14ac:dyDescent="0.3">
      <c r="A812" s="707">
        <v>14</v>
      </c>
      <c r="B812" s="706" t="s">
        <v>197</v>
      </c>
      <c r="C812" s="706" t="s">
        <v>3078</v>
      </c>
      <c r="D812" s="706" t="s">
        <v>3112</v>
      </c>
      <c r="E812" s="104">
        <v>740</v>
      </c>
      <c r="F812" s="98">
        <v>1400</v>
      </c>
      <c r="G812" s="359">
        <v>2000</v>
      </c>
      <c r="H812" s="353">
        <v>2.1</v>
      </c>
      <c r="I812" s="349">
        <v>1554</v>
      </c>
      <c r="J812" s="98">
        <v>1400</v>
      </c>
      <c r="K812" s="98"/>
      <c r="L812" s="98">
        <v>1400</v>
      </c>
      <c r="M812" s="98">
        <f t="shared" si="65"/>
        <v>-9.9099099099099099</v>
      </c>
      <c r="N812" s="98">
        <f t="shared" si="64"/>
        <v>0</v>
      </c>
      <c r="O812" s="735">
        <v>1400</v>
      </c>
      <c r="P812" s="98">
        <f t="shared" si="66"/>
        <v>89.189189189189193</v>
      </c>
      <c r="Q812" s="98"/>
      <c r="R812" s="701"/>
    </row>
    <row r="813" spans="1:18" s="99" customFormat="1" ht="56.25" x14ac:dyDescent="0.3">
      <c r="A813" s="707">
        <v>15</v>
      </c>
      <c r="B813" s="706" t="s">
        <v>27</v>
      </c>
      <c r="C813" s="706" t="s">
        <v>3114</v>
      </c>
      <c r="D813" s="706" t="s">
        <v>3115</v>
      </c>
      <c r="E813" s="104"/>
      <c r="F813" s="98">
        <v>1400</v>
      </c>
      <c r="G813" s="359">
        <v>2000</v>
      </c>
      <c r="H813" s="353"/>
      <c r="I813" s="349"/>
      <c r="J813" s="98">
        <v>1400</v>
      </c>
      <c r="K813" s="98"/>
      <c r="L813" s="98">
        <v>1400</v>
      </c>
      <c r="M813" s="98"/>
      <c r="N813" s="98">
        <f t="shared" si="64"/>
        <v>0</v>
      </c>
      <c r="O813" s="735">
        <v>1400</v>
      </c>
      <c r="P813" s="98"/>
      <c r="Q813" s="98"/>
      <c r="R813" s="701"/>
    </row>
    <row r="814" spans="1:18" s="99" customFormat="1" ht="37.5" x14ac:dyDescent="0.3">
      <c r="A814" s="707">
        <v>16</v>
      </c>
      <c r="B814" s="706" t="s">
        <v>25</v>
      </c>
      <c r="C814" s="706" t="s">
        <v>3116</v>
      </c>
      <c r="D814" s="706" t="s">
        <v>3117</v>
      </c>
      <c r="E814" s="98">
        <v>1600</v>
      </c>
      <c r="F814" s="98">
        <v>4900</v>
      </c>
      <c r="G814" s="359">
        <v>7000</v>
      </c>
      <c r="H814" s="348">
        <v>2.7</v>
      </c>
      <c r="I814" s="349">
        <v>4320</v>
      </c>
      <c r="J814" s="98">
        <v>4900</v>
      </c>
      <c r="K814" s="98"/>
      <c r="L814" s="98">
        <v>7000</v>
      </c>
      <c r="M814" s="98">
        <f t="shared" si="65"/>
        <v>62.037037037037038</v>
      </c>
      <c r="N814" s="98">
        <f t="shared" si="64"/>
        <v>42.857142857142854</v>
      </c>
      <c r="O814" s="735">
        <v>7000</v>
      </c>
      <c r="P814" s="98">
        <f t="shared" si="66"/>
        <v>337.5</v>
      </c>
      <c r="Q814" s="98"/>
      <c r="R814" s="701"/>
    </row>
    <row r="815" spans="1:18" s="99" customFormat="1" ht="37.5" x14ac:dyDescent="0.3">
      <c r="A815" s="707">
        <v>17</v>
      </c>
      <c r="B815" s="706" t="s">
        <v>133</v>
      </c>
      <c r="C815" s="706" t="s">
        <v>3118</v>
      </c>
      <c r="D815" s="706" t="s">
        <v>3119</v>
      </c>
      <c r="E815" s="104">
        <v>560</v>
      </c>
      <c r="F815" s="98">
        <v>1400</v>
      </c>
      <c r="G815" s="359">
        <v>2000</v>
      </c>
      <c r="H815" s="348">
        <v>2.6</v>
      </c>
      <c r="I815" s="349">
        <v>1456</v>
      </c>
      <c r="J815" s="98">
        <v>1400</v>
      </c>
      <c r="K815" s="98"/>
      <c r="L815" s="98">
        <v>1400</v>
      </c>
      <c r="M815" s="98">
        <f t="shared" si="65"/>
        <v>-3.8461538461538463</v>
      </c>
      <c r="N815" s="98">
        <f t="shared" si="64"/>
        <v>0</v>
      </c>
      <c r="O815" s="735">
        <v>1400</v>
      </c>
      <c r="P815" s="98">
        <f t="shared" si="66"/>
        <v>150</v>
      </c>
      <c r="Q815" s="98"/>
      <c r="R815" s="701"/>
    </row>
    <row r="816" spans="1:18" s="99" customFormat="1" ht="37.5" x14ac:dyDescent="0.3">
      <c r="A816" s="707">
        <v>18</v>
      </c>
      <c r="B816" s="706" t="s">
        <v>154</v>
      </c>
      <c r="C816" s="706" t="s">
        <v>3120</v>
      </c>
      <c r="D816" s="706" t="s">
        <v>3121</v>
      </c>
      <c r="E816" s="104">
        <v>670</v>
      </c>
      <c r="F816" s="98">
        <v>1500</v>
      </c>
      <c r="G816" s="359">
        <v>2200</v>
      </c>
      <c r="H816" s="348">
        <v>2.2000000000000002</v>
      </c>
      <c r="I816" s="349">
        <v>1474.0000000000002</v>
      </c>
      <c r="J816" s="98">
        <v>1500</v>
      </c>
      <c r="K816" s="98"/>
      <c r="L816" s="98">
        <v>1500</v>
      </c>
      <c r="M816" s="98">
        <f t="shared" si="65"/>
        <v>1.7639077340569722</v>
      </c>
      <c r="N816" s="98">
        <f t="shared" si="64"/>
        <v>0</v>
      </c>
      <c r="O816" s="735">
        <v>1500</v>
      </c>
      <c r="P816" s="98">
        <f t="shared" si="66"/>
        <v>123.88059701492537</v>
      </c>
      <c r="Q816" s="98"/>
      <c r="R816" s="701"/>
    </row>
    <row r="817" spans="1:18" s="99" customFormat="1" ht="37.5" x14ac:dyDescent="0.3">
      <c r="A817" s="707">
        <v>19</v>
      </c>
      <c r="B817" s="706" t="s">
        <v>272</v>
      </c>
      <c r="C817" s="706" t="s">
        <v>3122</v>
      </c>
      <c r="D817" s="706" t="s">
        <v>3123</v>
      </c>
      <c r="E817" s="98">
        <v>1100</v>
      </c>
      <c r="F817" s="98">
        <v>1700</v>
      </c>
      <c r="G817" s="359">
        <v>2500</v>
      </c>
      <c r="H817" s="348">
        <v>2.8</v>
      </c>
      <c r="I817" s="349">
        <v>3080</v>
      </c>
      <c r="J817" s="98">
        <v>1700</v>
      </c>
      <c r="K817" s="98"/>
      <c r="L817" s="98">
        <v>3000</v>
      </c>
      <c r="M817" s="98">
        <f t="shared" si="65"/>
        <v>-2.5974025974025974</v>
      </c>
      <c r="N817" s="98">
        <f t="shared" si="64"/>
        <v>76.470588235294116</v>
      </c>
      <c r="O817" s="735">
        <v>3000</v>
      </c>
      <c r="P817" s="98">
        <f t="shared" si="66"/>
        <v>172.72727272727272</v>
      </c>
      <c r="Q817" s="98"/>
      <c r="R817" s="701"/>
    </row>
    <row r="818" spans="1:18" s="99" customFormat="1" ht="37.5" x14ac:dyDescent="0.3">
      <c r="A818" s="707">
        <v>20</v>
      </c>
      <c r="B818" s="706" t="s">
        <v>1371</v>
      </c>
      <c r="C818" s="706" t="s">
        <v>3122</v>
      </c>
      <c r="D818" s="706" t="s">
        <v>3124</v>
      </c>
      <c r="E818" s="98">
        <v>1000</v>
      </c>
      <c r="F818" s="98">
        <v>1700</v>
      </c>
      <c r="G818" s="359">
        <v>2500</v>
      </c>
      <c r="H818" s="348">
        <v>2.6</v>
      </c>
      <c r="I818" s="349">
        <v>2600</v>
      </c>
      <c r="J818" s="98">
        <v>1700</v>
      </c>
      <c r="K818" s="98"/>
      <c r="L818" s="98">
        <v>3000</v>
      </c>
      <c r="M818" s="98">
        <f t="shared" si="65"/>
        <v>15.384615384615385</v>
      </c>
      <c r="N818" s="98">
        <f t="shared" si="64"/>
        <v>76.470588235294116</v>
      </c>
      <c r="O818" s="735">
        <v>3000</v>
      </c>
      <c r="P818" s="98">
        <f t="shared" si="66"/>
        <v>200</v>
      </c>
      <c r="Q818" s="98"/>
      <c r="R818" s="701"/>
    </row>
    <row r="819" spans="1:18" s="99" customFormat="1" ht="37.5" x14ac:dyDescent="0.3">
      <c r="A819" s="707">
        <v>21</v>
      </c>
      <c r="B819" s="706" t="s">
        <v>3125</v>
      </c>
      <c r="C819" s="706" t="s">
        <v>3126</v>
      </c>
      <c r="D819" s="706" t="s">
        <v>22</v>
      </c>
      <c r="E819" s="98"/>
      <c r="F819" s="98"/>
      <c r="G819" s="359"/>
      <c r="H819" s="348"/>
      <c r="I819" s="349"/>
      <c r="J819" s="98"/>
      <c r="K819" s="98"/>
      <c r="L819" s="98">
        <v>3000</v>
      </c>
      <c r="M819" s="98"/>
      <c r="N819" s="98"/>
      <c r="O819" s="735">
        <v>3000</v>
      </c>
      <c r="P819" s="98"/>
      <c r="Q819" s="98"/>
      <c r="R819" s="701" t="s">
        <v>271</v>
      </c>
    </row>
    <row r="820" spans="1:18" s="99" customFormat="1" ht="37.5" x14ac:dyDescent="0.3">
      <c r="A820" s="707">
        <v>22</v>
      </c>
      <c r="B820" s="706" t="s">
        <v>2792</v>
      </c>
      <c r="C820" s="706" t="s">
        <v>3127</v>
      </c>
      <c r="D820" s="706" t="s">
        <v>22</v>
      </c>
      <c r="E820" s="98"/>
      <c r="F820" s="98"/>
      <c r="G820" s="359"/>
      <c r="H820" s="348"/>
      <c r="I820" s="349"/>
      <c r="J820" s="98"/>
      <c r="K820" s="98"/>
      <c r="L820" s="98">
        <v>3000</v>
      </c>
      <c r="M820" s="98"/>
      <c r="N820" s="98"/>
      <c r="O820" s="735">
        <v>3000</v>
      </c>
      <c r="P820" s="98"/>
      <c r="Q820" s="98"/>
      <c r="R820" s="701" t="s">
        <v>271</v>
      </c>
    </row>
    <row r="821" spans="1:18" s="99" customFormat="1" ht="37.5" x14ac:dyDescent="0.3">
      <c r="A821" s="707">
        <v>23</v>
      </c>
      <c r="B821" s="706" t="s">
        <v>3128</v>
      </c>
      <c r="C821" s="706" t="s">
        <v>3129</v>
      </c>
      <c r="D821" s="706" t="s">
        <v>3130</v>
      </c>
      <c r="E821" s="104"/>
      <c r="F821" s="98">
        <v>800</v>
      </c>
      <c r="G821" s="359">
        <v>1150</v>
      </c>
      <c r="H821" s="348"/>
      <c r="I821" s="349"/>
      <c r="J821" s="98">
        <v>800</v>
      </c>
      <c r="K821" s="98"/>
      <c r="L821" s="98">
        <v>800</v>
      </c>
      <c r="M821" s="98"/>
      <c r="N821" s="98">
        <f t="shared" si="64"/>
        <v>0</v>
      </c>
      <c r="O821" s="735">
        <v>800</v>
      </c>
      <c r="P821" s="98"/>
      <c r="Q821" s="98"/>
      <c r="R821" s="701"/>
    </row>
    <row r="822" spans="1:18" s="99" customFormat="1" ht="56.25" x14ac:dyDescent="0.3">
      <c r="A822" s="707">
        <v>24</v>
      </c>
      <c r="B822" s="706" t="s">
        <v>273</v>
      </c>
      <c r="C822" s="706" t="s">
        <v>3131</v>
      </c>
      <c r="D822" s="706" t="s">
        <v>3132</v>
      </c>
      <c r="E822" s="104"/>
      <c r="F822" s="98">
        <v>800</v>
      </c>
      <c r="G822" s="359">
        <v>1150</v>
      </c>
      <c r="H822" s="348"/>
      <c r="I822" s="349"/>
      <c r="J822" s="98">
        <v>800</v>
      </c>
      <c r="K822" s="98"/>
      <c r="L822" s="98">
        <v>800</v>
      </c>
      <c r="M822" s="98"/>
      <c r="N822" s="98">
        <f t="shared" si="64"/>
        <v>0</v>
      </c>
      <c r="O822" s="735">
        <v>800</v>
      </c>
      <c r="P822" s="98"/>
      <c r="Q822" s="98"/>
      <c r="R822" s="701"/>
    </row>
    <row r="823" spans="1:18" s="99" customFormat="1" x14ac:dyDescent="0.3">
      <c r="A823" s="707">
        <v>25</v>
      </c>
      <c r="B823" s="929" t="s">
        <v>3133</v>
      </c>
      <c r="C823" s="929"/>
      <c r="D823" s="929"/>
      <c r="E823" s="104">
        <v>720</v>
      </c>
      <c r="F823" s="98">
        <v>700</v>
      </c>
      <c r="G823" s="359">
        <v>1000</v>
      </c>
      <c r="H823" s="348">
        <v>2.4</v>
      </c>
      <c r="I823" s="349">
        <v>1728</v>
      </c>
      <c r="J823" s="98">
        <v>720</v>
      </c>
      <c r="K823" s="98"/>
      <c r="L823" s="98">
        <v>2000</v>
      </c>
      <c r="M823" s="98">
        <f t="shared" si="65"/>
        <v>15.74074074074074</v>
      </c>
      <c r="N823" s="98">
        <f t="shared" si="64"/>
        <v>177.77777777777777</v>
      </c>
      <c r="O823" s="735">
        <v>2000</v>
      </c>
      <c r="P823" s="98">
        <f t="shared" si="66"/>
        <v>177.77777777777777</v>
      </c>
      <c r="Q823" s="98"/>
      <c r="R823" s="701"/>
    </row>
    <row r="824" spans="1:18" s="99" customFormat="1" x14ac:dyDescent="0.3">
      <c r="A824" s="707">
        <v>26</v>
      </c>
      <c r="B824" s="929" t="s">
        <v>3134</v>
      </c>
      <c r="C824" s="929"/>
      <c r="D824" s="929"/>
      <c r="E824" s="104">
        <v>250</v>
      </c>
      <c r="F824" s="98">
        <v>500</v>
      </c>
      <c r="G824" s="359">
        <v>500</v>
      </c>
      <c r="H824" s="354">
        <v>2.5</v>
      </c>
      <c r="I824" s="349">
        <v>625</v>
      </c>
      <c r="J824" s="98">
        <v>500</v>
      </c>
      <c r="K824" s="98"/>
      <c r="L824" s="98">
        <v>500</v>
      </c>
      <c r="M824" s="98">
        <f t="shared" si="65"/>
        <v>-20</v>
      </c>
      <c r="N824" s="98">
        <f t="shared" si="64"/>
        <v>0</v>
      </c>
      <c r="O824" s="735">
        <v>500</v>
      </c>
      <c r="P824" s="98">
        <f t="shared" si="66"/>
        <v>100</v>
      </c>
      <c r="Q824" s="98"/>
      <c r="R824" s="701"/>
    </row>
    <row r="825" spans="1:18" s="99" customFormat="1" x14ac:dyDescent="0.3">
      <c r="A825" s="707">
        <v>27</v>
      </c>
      <c r="B825" s="929" t="s">
        <v>3186</v>
      </c>
      <c r="C825" s="929"/>
      <c r="D825" s="929"/>
      <c r="E825" s="104">
        <v>440</v>
      </c>
      <c r="F825" s="98">
        <v>900</v>
      </c>
      <c r="G825" s="359">
        <v>1300</v>
      </c>
      <c r="H825" s="354">
        <v>2.4</v>
      </c>
      <c r="I825" s="349">
        <v>1056</v>
      </c>
      <c r="J825" s="98">
        <v>900</v>
      </c>
      <c r="K825" s="98"/>
      <c r="L825" s="98">
        <v>900</v>
      </c>
      <c r="M825" s="98">
        <f t="shared" si="65"/>
        <v>-14.772727272727273</v>
      </c>
      <c r="N825" s="98">
        <f t="shared" si="64"/>
        <v>0</v>
      </c>
      <c r="O825" s="735">
        <v>900</v>
      </c>
      <c r="P825" s="98">
        <f t="shared" si="66"/>
        <v>104.54545454545455</v>
      </c>
      <c r="Q825" s="98"/>
      <c r="R825" s="701"/>
    </row>
    <row r="826" spans="1:18" s="99" customFormat="1" x14ac:dyDescent="0.3">
      <c r="A826" s="707">
        <v>28</v>
      </c>
      <c r="B826" s="929" t="s">
        <v>3136</v>
      </c>
      <c r="C826" s="929"/>
      <c r="D826" s="929"/>
      <c r="E826" s="104"/>
      <c r="F826" s="98">
        <v>600</v>
      </c>
      <c r="G826" s="359">
        <v>850</v>
      </c>
      <c r="H826" s="348"/>
      <c r="I826" s="349"/>
      <c r="J826" s="98">
        <v>600</v>
      </c>
      <c r="K826" s="98"/>
      <c r="L826" s="98">
        <v>600</v>
      </c>
      <c r="M826" s="98"/>
      <c r="N826" s="98">
        <f t="shared" si="64"/>
        <v>0</v>
      </c>
      <c r="O826" s="735">
        <v>600</v>
      </c>
      <c r="P826" s="98"/>
      <c r="Q826" s="98"/>
      <c r="R826" s="701" t="s">
        <v>271</v>
      </c>
    </row>
    <row r="827" spans="1:18" s="99" customFormat="1" x14ac:dyDescent="0.3">
      <c r="A827" s="707">
        <v>29</v>
      </c>
      <c r="B827" s="929" t="s">
        <v>3137</v>
      </c>
      <c r="C827" s="929"/>
      <c r="D827" s="929"/>
      <c r="E827" s="104">
        <v>280</v>
      </c>
      <c r="F827" s="98">
        <v>700</v>
      </c>
      <c r="G827" s="359">
        <v>1000</v>
      </c>
      <c r="H827" s="348">
        <v>1.2</v>
      </c>
      <c r="I827" s="349">
        <v>336</v>
      </c>
      <c r="J827" s="98">
        <v>700</v>
      </c>
      <c r="K827" s="98"/>
      <c r="L827" s="98">
        <v>700</v>
      </c>
      <c r="M827" s="98">
        <f t="shared" si="65"/>
        <v>108.33333333333333</v>
      </c>
      <c r="N827" s="98">
        <f t="shared" si="64"/>
        <v>0</v>
      </c>
      <c r="O827" s="735">
        <v>700</v>
      </c>
      <c r="P827" s="98">
        <f t="shared" si="66"/>
        <v>150</v>
      </c>
      <c r="Q827" s="98"/>
      <c r="R827" s="701"/>
    </row>
    <row r="828" spans="1:18" s="99" customFormat="1" ht="37.5" x14ac:dyDescent="0.3">
      <c r="A828" s="707">
        <v>30</v>
      </c>
      <c r="B828" s="706" t="s">
        <v>3138</v>
      </c>
      <c r="C828" s="706" t="s">
        <v>3139</v>
      </c>
      <c r="D828" s="706" t="s">
        <v>3140</v>
      </c>
      <c r="E828" s="104">
        <v>460</v>
      </c>
      <c r="F828" s="98">
        <v>560</v>
      </c>
      <c r="G828" s="359">
        <v>800</v>
      </c>
      <c r="H828" s="348">
        <v>1.2</v>
      </c>
      <c r="I828" s="349">
        <v>552</v>
      </c>
      <c r="J828" s="98">
        <v>560</v>
      </c>
      <c r="K828" s="98"/>
      <c r="L828" s="98">
        <v>560</v>
      </c>
      <c r="M828" s="98">
        <f t="shared" si="65"/>
        <v>1.4492753623188406</v>
      </c>
      <c r="N828" s="98">
        <f t="shared" si="64"/>
        <v>0</v>
      </c>
      <c r="O828" s="735">
        <v>560</v>
      </c>
      <c r="P828" s="98">
        <f t="shared" si="66"/>
        <v>21.739130434782609</v>
      </c>
      <c r="Q828" s="98"/>
      <c r="R828" s="701"/>
    </row>
    <row r="829" spans="1:18" s="99" customFormat="1" x14ac:dyDescent="0.3">
      <c r="A829" s="707">
        <v>31</v>
      </c>
      <c r="B829" s="929" t="s">
        <v>3141</v>
      </c>
      <c r="C829" s="929"/>
      <c r="D829" s="929"/>
      <c r="E829" s="104">
        <v>110</v>
      </c>
      <c r="F829" s="98">
        <v>140</v>
      </c>
      <c r="G829" s="359">
        <v>200</v>
      </c>
      <c r="H829" s="348">
        <v>1.4</v>
      </c>
      <c r="I829" s="349">
        <v>154</v>
      </c>
      <c r="J829" s="98">
        <v>140</v>
      </c>
      <c r="K829" s="98"/>
      <c r="L829" s="98">
        <v>140</v>
      </c>
      <c r="M829" s="98">
        <f t="shared" si="65"/>
        <v>-9.0909090909090917</v>
      </c>
      <c r="N829" s="98">
        <f t="shared" si="64"/>
        <v>0</v>
      </c>
      <c r="O829" s="735">
        <v>140</v>
      </c>
      <c r="P829" s="98">
        <f t="shared" si="66"/>
        <v>27.27272727272727</v>
      </c>
      <c r="Q829" s="98"/>
      <c r="R829" s="701"/>
    </row>
    <row r="830" spans="1:18" s="99" customFormat="1" x14ac:dyDescent="0.3">
      <c r="A830" s="707">
        <v>32</v>
      </c>
      <c r="B830" s="929" t="s">
        <v>45</v>
      </c>
      <c r="C830" s="929"/>
      <c r="D830" s="929"/>
      <c r="E830" s="104">
        <v>190</v>
      </c>
      <c r="F830" s="98">
        <v>280</v>
      </c>
      <c r="G830" s="359">
        <v>400</v>
      </c>
      <c r="H830" s="348">
        <v>1.4</v>
      </c>
      <c r="I830" s="349">
        <v>266</v>
      </c>
      <c r="J830" s="98">
        <v>280</v>
      </c>
      <c r="K830" s="98"/>
      <c r="L830" s="98">
        <v>280</v>
      </c>
      <c r="M830" s="98">
        <f t="shared" si="65"/>
        <v>5.2631578947368416</v>
      </c>
      <c r="N830" s="98">
        <f t="shared" si="64"/>
        <v>0</v>
      </c>
      <c r="O830" s="735">
        <v>190</v>
      </c>
      <c r="P830" s="98">
        <f t="shared" si="66"/>
        <v>0</v>
      </c>
      <c r="Q830" s="98"/>
      <c r="R830" s="701"/>
    </row>
  </sheetData>
  <autoFilter ref="A8:S830"/>
  <mergeCells count="456">
    <mergeCell ref="A94:A96"/>
    <mergeCell ref="B94:B96"/>
    <mergeCell ref="A145:A153"/>
    <mergeCell ref="B145:B153"/>
    <mergeCell ref="A154:A156"/>
    <mergeCell ref="B154:B156"/>
    <mergeCell ref="A159:A161"/>
    <mergeCell ref="B159:B161"/>
    <mergeCell ref="A171:A173"/>
    <mergeCell ref="B171:B173"/>
    <mergeCell ref="A105:A106"/>
    <mergeCell ref="A107:A108"/>
    <mergeCell ref="A110:A111"/>
    <mergeCell ref="A103:A104"/>
    <mergeCell ref="A97:A98"/>
    <mergeCell ref="A129:A131"/>
    <mergeCell ref="A136:A137"/>
    <mergeCell ref="B142:B144"/>
    <mergeCell ref="A142:A144"/>
    <mergeCell ref="A113:A114"/>
    <mergeCell ref="B113:B114"/>
    <mergeCell ref="A127:A128"/>
    <mergeCell ref="B127:B128"/>
    <mergeCell ref="B117:B126"/>
    <mergeCell ref="B398:C398"/>
    <mergeCell ref="B399:C399"/>
    <mergeCell ref="B10:C10"/>
    <mergeCell ref="B54:C54"/>
    <mergeCell ref="B110:C111"/>
    <mergeCell ref="B72:C72"/>
    <mergeCell ref="B112:C112"/>
    <mergeCell ref="B188:C188"/>
    <mergeCell ref="B261:C261"/>
    <mergeCell ref="B201:B203"/>
    <mergeCell ref="B174:C174"/>
    <mergeCell ref="B274:B282"/>
    <mergeCell ref="B283:B285"/>
    <mergeCell ref="B269:B271"/>
    <mergeCell ref="B16:B18"/>
    <mergeCell ref="B105:B106"/>
    <mergeCell ref="B107:B108"/>
    <mergeCell ref="B109:C109"/>
    <mergeCell ref="B97:B98"/>
    <mergeCell ref="B101:C101"/>
    <mergeCell ref="B102:C102"/>
    <mergeCell ref="B103:B104"/>
    <mergeCell ref="B129:B131"/>
    <mergeCell ref="B136:B137"/>
    <mergeCell ref="B606:B608"/>
    <mergeCell ref="A606:A608"/>
    <mergeCell ref="B609:B611"/>
    <mergeCell ref="A609:A611"/>
    <mergeCell ref="B615:B617"/>
    <mergeCell ref="A615:A617"/>
    <mergeCell ref="B392:B397"/>
    <mergeCell ref="A392:A397"/>
    <mergeCell ref="B390:B391"/>
    <mergeCell ref="A390:A391"/>
    <mergeCell ref="B542:B543"/>
    <mergeCell ref="A544:A545"/>
    <mergeCell ref="B544:B545"/>
    <mergeCell ref="B537:B540"/>
    <mergeCell ref="A537:A540"/>
    <mergeCell ref="B531:B534"/>
    <mergeCell ref="A531:A534"/>
    <mergeCell ref="B522:B524"/>
    <mergeCell ref="A522:A524"/>
    <mergeCell ref="B525:B527"/>
    <mergeCell ref="A525:A527"/>
    <mergeCell ref="A514:A520"/>
    <mergeCell ref="B514:B520"/>
    <mergeCell ref="A500:A502"/>
    <mergeCell ref="A269:A271"/>
    <mergeCell ref="B265:B268"/>
    <mergeCell ref="A265:A268"/>
    <mergeCell ref="B580:D580"/>
    <mergeCell ref="B558:B564"/>
    <mergeCell ref="A558:A564"/>
    <mergeCell ref="A585:A587"/>
    <mergeCell ref="B585:B587"/>
    <mergeCell ref="A623:A625"/>
    <mergeCell ref="C595:D595"/>
    <mergeCell ref="C598:D598"/>
    <mergeCell ref="B588:B590"/>
    <mergeCell ref="A588:A590"/>
    <mergeCell ref="B595:B597"/>
    <mergeCell ref="A595:A597"/>
    <mergeCell ref="B598:B600"/>
    <mergeCell ref="A598:A600"/>
    <mergeCell ref="B601:B603"/>
    <mergeCell ref="A601:A603"/>
    <mergeCell ref="A593:A594"/>
    <mergeCell ref="B593:B594"/>
    <mergeCell ref="A535:A536"/>
    <mergeCell ref="B535:B536"/>
    <mergeCell ref="A542:A543"/>
    <mergeCell ref="B631:B633"/>
    <mergeCell ref="A631:A633"/>
    <mergeCell ref="B619:D619"/>
    <mergeCell ref="B620:D620"/>
    <mergeCell ref="A621:A622"/>
    <mergeCell ref="B621:B622"/>
    <mergeCell ref="C621:D621"/>
    <mergeCell ref="A627:A628"/>
    <mergeCell ref="B627:B628"/>
    <mergeCell ref="A629:A630"/>
    <mergeCell ref="B629:B630"/>
    <mergeCell ref="C631:D631"/>
    <mergeCell ref="B623:B625"/>
    <mergeCell ref="A16:A18"/>
    <mergeCell ref="B19:B22"/>
    <mergeCell ref="A19:A22"/>
    <mergeCell ref="B25:B27"/>
    <mergeCell ref="A25:A27"/>
    <mergeCell ref="B28:B30"/>
    <mergeCell ref="A28:A30"/>
    <mergeCell ref="B32:B34"/>
    <mergeCell ref="A32:A34"/>
    <mergeCell ref="A23:A24"/>
    <mergeCell ref="B23:B24"/>
    <mergeCell ref="A749:A750"/>
    <mergeCell ref="B749:B750"/>
    <mergeCell ref="A751:A752"/>
    <mergeCell ref="B751:B752"/>
    <mergeCell ref="A753:A754"/>
    <mergeCell ref="B753:B754"/>
    <mergeCell ref="A766:A767"/>
    <mergeCell ref="B766:B767"/>
    <mergeCell ref="A768:A769"/>
    <mergeCell ref="B768:B769"/>
    <mergeCell ref="B824:D824"/>
    <mergeCell ref="B825:D825"/>
    <mergeCell ref="B826:D826"/>
    <mergeCell ref="B827:D827"/>
    <mergeCell ref="B829:D829"/>
    <mergeCell ref="B830:D830"/>
    <mergeCell ref="A770:A771"/>
    <mergeCell ref="B770:B771"/>
    <mergeCell ref="A790:A791"/>
    <mergeCell ref="B790:B791"/>
    <mergeCell ref="A792:A793"/>
    <mergeCell ref="B792:B793"/>
    <mergeCell ref="A797:A798"/>
    <mergeCell ref="B797:B798"/>
    <mergeCell ref="A799:A804"/>
    <mergeCell ref="B799:B804"/>
    <mergeCell ref="A808:A809"/>
    <mergeCell ref="B808:B809"/>
    <mergeCell ref="B823:D823"/>
    <mergeCell ref="B786:C786"/>
    <mergeCell ref="B787:C787"/>
    <mergeCell ref="B789:C789"/>
    <mergeCell ref="A734:A736"/>
    <mergeCell ref="B734:B736"/>
    <mergeCell ref="A741:A747"/>
    <mergeCell ref="B741:B747"/>
    <mergeCell ref="B723:B724"/>
    <mergeCell ref="B721:B722"/>
    <mergeCell ref="A701:A704"/>
    <mergeCell ref="B701:B704"/>
    <mergeCell ref="A705:A707"/>
    <mergeCell ref="B705:B707"/>
    <mergeCell ref="A709:A711"/>
    <mergeCell ref="B709:B711"/>
    <mergeCell ref="A715:A716"/>
    <mergeCell ref="B715:B716"/>
    <mergeCell ref="A719:A720"/>
    <mergeCell ref="B719:B720"/>
    <mergeCell ref="A721:A722"/>
    <mergeCell ref="A723:A724"/>
    <mergeCell ref="A726:A727"/>
    <mergeCell ref="A731:A733"/>
    <mergeCell ref="B731:B733"/>
    <mergeCell ref="A684:A686"/>
    <mergeCell ref="B684:B686"/>
    <mergeCell ref="A687:A690"/>
    <mergeCell ref="B687:B690"/>
    <mergeCell ref="A691:A694"/>
    <mergeCell ref="B691:B694"/>
    <mergeCell ref="A695:A696"/>
    <mergeCell ref="B695:B696"/>
    <mergeCell ref="B699:B700"/>
    <mergeCell ref="A699:A700"/>
    <mergeCell ref="A666:A667"/>
    <mergeCell ref="B666:B667"/>
    <mergeCell ref="A668:A669"/>
    <mergeCell ref="B669:D669"/>
    <mergeCell ref="B670:D670"/>
    <mergeCell ref="B675:D675"/>
    <mergeCell ref="B679:D679"/>
    <mergeCell ref="B680:D680"/>
    <mergeCell ref="B682:D682"/>
    <mergeCell ref="B676:D676"/>
    <mergeCell ref="A655:A656"/>
    <mergeCell ref="B655:B656"/>
    <mergeCell ref="A657:A659"/>
    <mergeCell ref="B657:B659"/>
    <mergeCell ref="A661:A662"/>
    <mergeCell ref="B661:B662"/>
    <mergeCell ref="B663:D663"/>
    <mergeCell ref="B664:D664"/>
    <mergeCell ref="B665:D665"/>
    <mergeCell ref="C634:D634"/>
    <mergeCell ref="C644:D644"/>
    <mergeCell ref="C645:D645"/>
    <mergeCell ref="C647:D647"/>
    <mergeCell ref="C648:D648"/>
    <mergeCell ref="C650:D650"/>
    <mergeCell ref="C651:D651"/>
    <mergeCell ref="B637:D637"/>
    <mergeCell ref="B638:D638"/>
    <mergeCell ref="B639:D639"/>
    <mergeCell ref="B500:B502"/>
    <mergeCell ref="A505:A508"/>
    <mergeCell ref="B505:B508"/>
    <mergeCell ref="A509:A511"/>
    <mergeCell ref="B509:B511"/>
    <mergeCell ref="B512:D512"/>
    <mergeCell ref="B513:D513"/>
    <mergeCell ref="A482:A484"/>
    <mergeCell ref="B482:B484"/>
    <mergeCell ref="A485:A488"/>
    <mergeCell ref="B485:B488"/>
    <mergeCell ref="A489:A491"/>
    <mergeCell ref="B489:B491"/>
    <mergeCell ref="A492:A494"/>
    <mergeCell ref="B492:B494"/>
    <mergeCell ref="A495:A499"/>
    <mergeCell ref="B495:B499"/>
    <mergeCell ref="A457:A460"/>
    <mergeCell ref="B457:B460"/>
    <mergeCell ref="A462:A464"/>
    <mergeCell ref="B462:B464"/>
    <mergeCell ref="A465:A466"/>
    <mergeCell ref="B465:B466"/>
    <mergeCell ref="A467:A469"/>
    <mergeCell ref="B467:B469"/>
    <mergeCell ref="B479:D479"/>
    <mergeCell ref="A444:A445"/>
    <mergeCell ref="B444:B445"/>
    <mergeCell ref="A446:A447"/>
    <mergeCell ref="B446:B447"/>
    <mergeCell ref="A449:A451"/>
    <mergeCell ref="B449:B451"/>
    <mergeCell ref="A453:A454"/>
    <mergeCell ref="B453:B454"/>
    <mergeCell ref="A455:A456"/>
    <mergeCell ref="B455:B456"/>
    <mergeCell ref="A400:A405"/>
    <mergeCell ref="B400:B405"/>
    <mergeCell ref="A406:A410"/>
    <mergeCell ref="B406:B410"/>
    <mergeCell ref="A411:A422"/>
    <mergeCell ref="B411:B422"/>
    <mergeCell ref="A442:A443"/>
    <mergeCell ref="B442:B443"/>
    <mergeCell ref="B423:B433"/>
    <mergeCell ref="A423:A433"/>
    <mergeCell ref="B437:B439"/>
    <mergeCell ref="A437:A439"/>
    <mergeCell ref="R6:R7"/>
    <mergeCell ref="A1:R1"/>
    <mergeCell ref="A2:R2"/>
    <mergeCell ref="A5:A7"/>
    <mergeCell ref="B5:R5"/>
    <mergeCell ref="B6:B7"/>
    <mergeCell ref="C6:D6"/>
    <mergeCell ref="E6:E7"/>
    <mergeCell ref="F6:F7"/>
    <mergeCell ref="G6:G7"/>
    <mergeCell ref="L6:L7"/>
    <mergeCell ref="M6:M7"/>
    <mergeCell ref="A3:R3"/>
    <mergeCell ref="O6:O7"/>
    <mergeCell ref="P6:P7"/>
    <mergeCell ref="Q6:Q7"/>
    <mergeCell ref="D4:R4"/>
    <mergeCell ref="B9:D9"/>
    <mergeCell ref="A11:A12"/>
    <mergeCell ref="A14:A15"/>
    <mergeCell ref="B14:B15"/>
    <mergeCell ref="H6:H7"/>
    <mergeCell ref="I6:I7"/>
    <mergeCell ref="J6:J7"/>
    <mergeCell ref="N6:N7"/>
    <mergeCell ref="B11:B12"/>
    <mergeCell ref="A35:A36"/>
    <mergeCell ref="B35:B36"/>
    <mergeCell ref="A45:A46"/>
    <mergeCell ref="B45:B46"/>
    <mergeCell ref="B37:B39"/>
    <mergeCell ref="A37:A39"/>
    <mergeCell ref="B42:B44"/>
    <mergeCell ref="A42:A44"/>
    <mergeCell ref="A87:A88"/>
    <mergeCell ref="B87:B88"/>
    <mergeCell ref="A47:A49"/>
    <mergeCell ref="B47:B49"/>
    <mergeCell ref="A55:A56"/>
    <mergeCell ref="B55:B56"/>
    <mergeCell ref="A57:A58"/>
    <mergeCell ref="B57:B58"/>
    <mergeCell ref="A91:A93"/>
    <mergeCell ref="B91:B93"/>
    <mergeCell ref="A59:A60"/>
    <mergeCell ref="B59:B60"/>
    <mergeCell ref="A68:A70"/>
    <mergeCell ref="B68:B70"/>
    <mergeCell ref="A73:A78"/>
    <mergeCell ref="B73:B78"/>
    <mergeCell ref="B80:B85"/>
    <mergeCell ref="A80:A85"/>
    <mergeCell ref="B62:B67"/>
    <mergeCell ref="A62:A67"/>
    <mergeCell ref="A117:A126"/>
    <mergeCell ref="A133:A135"/>
    <mergeCell ref="B133:B135"/>
    <mergeCell ref="B138:B141"/>
    <mergeCell ref="A138:A141"/>
    <mergeCell ref="A179:A180"/>
    <mergeCell ref="B179:B180"/>
    <mergeCell ref="A182:A183"/>
    <mergeCell ref="B182:B183"/>
    <mergeCell ref="C182:C183"/>
    <mergeCell ref="A184:A185"/>
    <mergeCell ref="B184:B185"/>
    <mergeCell ref="C184:C185"/>
    <mergeCell ref="A175:A176"/>
    <mergeCell ref="B175:B176"/>
    <mergeCell ref="A177:A178"/>
    <mergeCell ref="B177:B178"/>
    <mergeCell ref="B181:D181"/>
    <mergeCell ref="A194:A195"/>
    <mergeCell ref="B194:B195"/>
    <mergeCell ref="A196:A197"/>
    <mergeCell ref="B196:B197"/>
    <mergeCell ref="A205:A207"/>
    <mergeCell ref="B205:B207"/>
    <mergeCell ref="A186:A187"/>
    <mergeCell ref="B186:B187"/>
    <mergeCell ref="C186:C187"/>
    <mergeCell ref="A189:A191"/>
    <mergeCell ref="B189:B191"/>
    <mergeCell ref="A192:A193"/>
    <mergeCell ref="B192:B193"/>
    <mergeCell ref="B198:B200"/>
    <mergeCell ref="A198:A200"/>
    <mergeCell ref="A201:A203"/>
    <mergeCell ref="B247:C247"/>
    <mergeCell ref="A248:A253"/>
    <mergeCell ref="B248:B253"/>
    <mergeCell ref="A212:A213"/>
    <mergeCell ref="B212:B213"/>
    <mergeCell ref="B241:B245"/>
    <mergeCell ref="B214:B219"/>
    <mergeCell ref="A214:A219"/>
    <mergeCell ref="B221:B223"/>
    <mergeCell ref="A221:A223"/>
    <mergeCell ref="B224:B227"/>
    <mergeCell ref="A224:A227"/>
    <mergeCell ref="A241:A245"/>
    <mergeCell ref="B231:B240"/>
    <mergeCell ref="A231:A240"/>
    <mergeCell ref="A259:A260"/>
    <mergeCell ref="B259:B260"/>
    <mergeCell ref="C260:D260"/>
    <mergeCell ref="A262:A263"/>
    <mergeCell ref="B262:B263"/>
    <mergeCell ref="B254:C254"/>
    <mergeCell ref="A255:A256"/>
    <mergeCell ref="B255:B256"/>
    <mergeCell ref="C256:D256"/>
    <mergeCell ref="A257:A258"/>
    <mergeCell ref="B257:B258"/>
    <mergeCell ref="C258:D258"/>
    <mergeCell ref="C373:D373"/>
    <mergeCell ref="A385:A389"/>
    <mergeCell ref="B385:B389"/>
    <mergeCell ref="C388:D388"/>
    <mergeCell ref="C389:D389"/>
    <mergeCell ref="A352:A353"/>
    <mergeCell ref="B352:B353"/>
    <mergeCell ref="C353:D353"/>
    <mergeCell ref="A354:A355"/>
    <mergeCell ref="B354:B355"/>
    <mergeCell ref="A365:A367"/>
    <mergeCell ref="B365:B367"/>
    <mergeCell ref="B368:B379"/>
    <mergeCell ref="A368:A379"/>
    <mergeCell ref="B380:B383"/>
    <mergeCell ref="A380:A383"/>
    <mergeCell ref="B364:C364"/>
    <mergeCell ref="A348:A349"/>
    <mergeCell ref="B348:B349"/>
    <mergeCell ref="C349:D349"/>
    <mergeCell ref="A350:A351"/>
    <mergeCell ref="B350:B351"/>
    <mergeCell ref="C351:D351"/>
    <mergeCell ref="B363:D363"/>
    <mergeCell ref="A321:A322"/>
    <mergeCell ref="B321:B322"/>
    <mergeCell ref="B332:D332"/>
    <mergeCell ref="A337:A338"/>
    <mergeCell ref="B337:B338"/>
    <mergeCell ref="C343:D343"/>
    <mergeCell ref="B356:B358"/>
    <mergeCell ref="A356:A358"/>
    <mergeCell ref="B359:B361"/>
    <mergeCell ref="A359:A361"/>
    <mergeCell ref="B343:B346"/>
    <mergeCell ref="A343:A346"/>
    <mergeCell ref="B340:B342"/>
    <mergeCell ref="A340:A342"/>
    <mergeCell ref="B334:B336"/>
    <mergeCell ref="A334:A336"/>
    <mergeCell ref="B303:B305"/>
    <mergeCell ref="A303:A305"/>
    <mergeCell ref="B347:C347"/>
    <mergeCell ref="A286:A287"/>
    <mergeCell ref="B286:B287"/>
    <mergeCell ref="A311:A312"/>
    <mergeCell ref="B311:B312"/>
    <mergeCell ref="A272:A273"/>
    <mergeCell ref="B272:B273"/>
    <mergeCell ref="B288:B296"/>
    <mergeCell ref="A288:A296"/>
    <mergeCell ref="B298:B300"/>
    <mergeCell ref="A298:A300"/>
    <mergeCell ref="B308:B310"/>
    <mergeCell ref="A308:A310"/>
    <mergeCell ref="A274:A282"/>
    <mergeCell ref="A283:A285"/>
    <mergeCell ref="B581:B583"/>
    <mergeCell ref="A581:A583"/>
    <mergeCell ref="B643:B648"/>
    <mergeCell ref="B649:B654"/>
    <mergeCell ref="A643:A648"/>
    <mergeCell ref="A649:A654"/>
    <mergeCell ref="B553:B555"/>
    <mergeCell ref="B546:B548"/>
    <mergeCell ref="A546:A548"/>
    <mergeCell ref="B549:B552"/>
    <mergeCell ref="A549:A552"/>
    <mergeCell ref="A553:A555"/>
    <mergeCell ref="B556:D556"/>
    <mergeCell ref="A565:A566"/>
    <mergeCell ref="B565:B566"/>
    <mergeCell ref="B567:D567"/>
    <mergeCell ref="B568:D568"/>
    <mergeCell ref="A573:A576"/>
    <mergeCell ref="B573:B576"/>
    <mergeCell ref="B579:D579"/>
    <mergeCell ref="C601:D601"/>
    <mergeCell ref="A604:A605"/>
    <mergeCell ref="B604:B605"/>
    <mergeCell ref="B592:D592"/>
  </mergeCells>
  <conditionalFormatting sqref="E480:F480 H482:I497 R522 R532 R550 R559 R581 R598 L615 J616:L640 R480:R481 R497 R506 R518 R537:R538 R566 R606 R623 R631 J537:L614 R562 R601 R609 R615 R634 F501 G480:G497 G509:I640 J482:L506 J509:L534 G498:I506 R641:R643 R646 R649 E641:G680 H644:H678 H680 R667 J644:L680 E761:E785 J683:K787 E681:E682 E788:F830 J788:L830 E481:E640 G507:L508 O537:O640 O644:O680 O788:O830 O482:O534">
    <cfRule type="containsText" dxfId="416" priority="52" operator="containsText" text="Hủy bỏ">
      <formula>NOT(ISERROR(SEARCH("Hủy bỏ",E480)))</formula>
    </cfRule>
  </conditionalFormatting>
  <printOptions horizontalCentered="1"/>
  <pageMargins left="0.19685039370078741" right="0.15748031496062992" top="0.74803149606299213" bottom="0.54" header="0.31496062992125984" footer="0.27559055118110237"/>
  <pageSetup paperSize="9" scale="68" orientation="landscape" r:id="rId1"/>
  <headerFoot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0"/>
  <sheetViews>
    <sheetView topLeftCell="A23" workbookViewId="0">
      <selection activeCell="G4" sqref="G4"/>
    </sheetView>
  </sheetViews>
  <sheetFormatPr defaultRowHeight="15" x14ac:dyDescent="0.25"/>
  <cols>
    <col min="2" max="2" width="25.28515625" customWidth="1"/>
    <col min="3" max="3" width="39.5703125" customWidth="1"/>
    <col min="4" max="4" width="35.5703125" customWidth="1"/>
    <col min="5" max="5" width="30.140625" style="878" hidden="1" customWidth="1"/>
  </cols>
  <sheetData>
    <row r="1" spans="1:5" ht="16.5" x14ac:dyDescent="0.25">
      <c r="A1" s="1150" t="s">
        <v>3756</v>
      </c>
      <c r="B1" s="1150"/>
      <c r="C1" s="1150"/>
      <c r="D1" s="1150"/>
      <c r="E1" s="1150"/>
    </row>
    <row r="2" spans="1:5" ht="16.5" x14ac:dyDescent="0.25">
      <c r="A2" s="1201" t="s">
        <v>3757</v>
      </c>
      <c r="B2" s="1201"/>
      <c r="C2" s="1201"/>
      <c r="D2" s="1201"/>
      <c r="E2" s="1201"/>
    </row>
    <row r="3" spans="1:5" x14ac:dyDescent="0.25">
      <c r="A3" s="1218" t="s">
        <v>3445</v>
      </c>
      <c r="B3" s="1218" t="s">
        <v>3758</v>
      </c>
      <c r="C3" s="1219" t="s">
        <v>3574</v>
      </c>
      <c r="D3" s="1219" t="s">
        <v>3281</v>
      </c>
      <c r="E3" s="1220" t="s">
        <v>3</v>
      </c>
    </row>
    <row r="4" spans="1:5" ht="32.25" customHeight="1" x14ac:dyDescent="0.25">
      <c r="A4" s="1218"/>
      <c r="B4" s="1218"/>
      <c r="C4" s="1219"/>
      <c r="D4" s="1219"/>
      <c r="E4" s="1220"/>
    </row>
    <row r="5" spans="1:5" ht="204.75" customHeight="1" x14ac:dyDescent="0.25">
      <c r="A5" s="1216" t="s">
        <v>3355</v>
      </c>
      <c r="B5" s="1217" t="s">
        <v>3075</v>
      </c>
      <c r="C5" s="819" t="s">
        <v>3759</v>
      </c>
      <c r="D5" s="819" t="s">
        <v>3760</v>
      </c>
      <c r="E5" s="807" t="s">
        <v>3761</v>
      </c>
    </row>
    <row r="6" spans="1:5" ht="36.75" customHeight="1" x14ac:dyDescent="0.25">
      <c r="A6" s="1216"/>
      <c r="B6" s="1217"/>
      <c r="C6" s="819" t="s">
        <v>3762</v>
      </c>
      <c r="D6" s="819" t="s">
        <v>3763</v>
      </c>
      <c r="E6" s="807" t="s">
        <v>3764</v>
      </c>
    </row>
    <row r="7" spans="1:5" ht="20.25" customHeight="1" x14ac:dyDescent="0.25">
      <c r="A7" s="1216"/>
      <c r="B7" s="1217"/>
      <c r="C7" s="819" t="s">
        <v>3765</v>
      </c>
      <c r="D7" s="815" t="s">
        <v>3288</v>
      </c>
      <c r="E7" s="854"/>
    </row>
    <row r="8" spans="1:5" ht="151.5" customHeight="1" x14ac:dyDescent="0.25">
      <c r="A8" s="1216" t="s">
        <v>3289</v>
      </c>
      <c r="B8" s="1217" t="s">
        <v>3766</v>
      </c>
      <c r="C8" s="819" t="s">
        <v>3767</v>
      </c>
      <c r="D8" s="819" t="s">
        <v>3768</v>
      </c>
      <c r="E8" s="807" t="s">
        <v>3769</v>
      </c>
    </row>
    <row r="9" spans="1:5" ht="33" x14ac:dyDescent="0.25">
      <c r="A9" s="1216"/>
      <c r="B9" s="1217"/>
      <c r="C9" s="819" t="s">
        <v>3770</v>
      </c>
      <c r="D9" s="819" t="s">
        <v>3770</v>
      </c>
      <c r="E9" s="1163" t="s">
        <v>3147</v>
      </c>
    </row>
    <row r="10" spans="1:5" ht="20.25" customHeight="1" x14ac:dyDescent="0.25">
      <c r="A10" s="1216"/>
      <c r="B10" s="1217"/>
      <c r="C10" s="819" t="s">
        <v>3771</v>
      </c>
      <c r="D10" s="815" t="s">
        <v>3772</v>
      </c>
      <c r="E10" s="1165"/>
    </row>
    <row r="11" spans="1:5" ht="16.5" x14ac:dyDescent="0.25">
      <c r="A11" s="1216" t="s">
        <v>3294</v>
      </c>
      <c r="B11" s="1217" t="s">
        <v>2865</v>
      </c>
      <c r="C11" s="819" t="s">
        <v>3773</v>
      </c>
      <c r="D11" s="819" t="s">
        <v>3773</v>
      </c>
      <c r="E11" s="855"/>
    </row>
    <row r="12" spans="1:5" ht="16.5" x14ac:dyDescent="0.25">
      <c r="A12" s="1216"/>
      <c r="B12" s="1217"/>
      <c r="C12" s="819" t="s">
        <v>3774</v>
      </c>
      <c r="D12" s="819" t="s">
        <v>3774</v>
      </c>
      <c r="E12" s="856" t="s">
        <v>3147</v>
      </c>
    </row>
    <row r="13" spans="1:5" ht="16.5" x14ac:dyDescent="0.25">
      <c r="A13" s="1216"/>
      <c r="B13" s="1217"/>
      <c r="C13" s="819" t="s">
        <v>3288</v>
      </c>
      <c r="D13" s="819" t="s">
        <v>3288</v>
      </c>
      <c r="E13" s="857"/>
    </row>
    <row r="14" spans="1:5" ht="16.5" x14ac:dyDescent="0.25">
      <c r="A14" s="1216" t="s">
        <v>3298</v>
      </c>
      <c r="B14" s="1217" t="s">
        <v>2911</v>
      </c>
      <c r="C14" s="819" t="str">
        <f>D14</f>
        <v xml:space="preserve">- Vị trí 1: </v>
      </c>
      <c r="D14" s="819" t="s">
        <v>3437</v>
      </c>
      <c r="E14" s="1163" t="s">
        <v>3147</v>
      </c>
    </row>
    <row r="15" spans="1:5" ht="16.5" x14ac:dyDescent="0.25">
      <c r="A15" s="1216"/>
      <c r="B15" s="1217"/>
      <c r="C15" s="819" t="s">
        <v>3439</v>
      </c>
      <c r="D15" s="819" t="s">
        <v>3439</v>
      </c>
      <c r="E15" s="1164"/>
    </row>
    <row r="16" spans="1:5" ht="33" x14ac:dyDescent="0.25">
      <c r="A16" s="1216"/>
      <c r="B16" s="1217"/>
      <c r="C16" s="819" t="s">
        <v>3775</v>
      </c>
      <c r="D16" s="815" t="s">
        <v>3776</v>
      </c>
      <c r="E16" s="1165"/>
    </row>
    <row r="17" spans="1:5" ht="16.5" x14ac:dyDescent="0.25">
      <c r="A17" s="1216" t="s">
        <v>3302</v>
      </c>
      <c r="B17" s="1217" t="s">
        <v>2934</v>
      </c>
      <c r="C17" s="819" t="s">
        <v>3437</v>
      </c>
      <c r="D17" s="819" t="s">
        <v>3437</v>
      </c>
      <c r="E17" s="1163" t="s">
        <v>3147</v>
      </c>
    </row>
    <row r="18" spans="1:5" ht="16.5" x14ac:dyDescent="0.25">
      <c r="A18" s="1216"/>
      <c r="B18" s="1217"/>
      <c r="C18" s="819" t="s">
        <v>3439</v>
      </c>
      <c r="D18" s="819" t="s">
        <v>3439</v>
      </c>
      <c r="E18" s="1164"/>
    </row>
    <row r="19" spans="1:5" ht="33" x14ac:dyDescent="0.25">
      <c r="A19" s="1216"/>
      <c r="B19" s="1217"/>
      <c r="C19" s="819" t="s">
        <v>3777</v>
      </c>
      <c r="D19" s="815" t="s">
        <v>3776</v>
      </c>
      <c r="E19" s="1165"/>
    </row>
    <row r="20" spans="1:5" ht="49.5" x14ac:dyDescent="0.25">
      <c r="A20" s="1216" t="s">
        <v>3308</v>
      </c>
      <c r="B20" s="1221" t="s">
        <v>2949</v>
      </c>
      <c r="C20" s="819" t="s">
        <v>3778</v>
      </c>
      <c r="D20" s="815" t="s">
        <v>3779</v>
      </c>
      <c r="E20" s="1163" t="s">
        <v>3147</v>
      </c>
    </row>
    <row r="21" spans="1:5" ht="33" x14ac:dyDescent="0.25">
      <c r="A21" s="1216"/>
      <c r="B21" s="1221"/>
      <c r="C21" s="819" t="s">
        <v>3780</v>
      </c>
      <c r="D21" s="819" t="s">
        <v>3780</v>
      </c>
      <c r="E21" s="1164"/>
    </row>
    <row r="22" spans="1:5" ht="16.5" x14ac:dyDescent="0.25">
      <c r="A22" s="1216"/>
      <c r="B22" s="1221"/>
      <c r="C22" s="819" t="s">
        <v>3781</v>
      </c>
      <c r="D22" s="819" t="s">
        <v>3781</v>
      </c>
      <c r="E22" s="1165"/>
    </row>
    <row r="23" spans="1:5" ht="16.5" x14ac:dyDescent="0.25">
      <c r="A23" s="1216" t="s">
        <v>3312</v>
      </c>
      <c r="B23" s="1221" t="s">
        <v>2971</v>
      </c>
      <c r="C23" s="819" t="s">
        <v>3782</v>
      </c>
      <c r="D23" s="819" t="s">
        <v>3782</v>
      </c>
      <c r="E23" s="1163" t="s">
        <v>3147</v>
      </c>
    </row>
    <row r="24" spans="1:5" ht="33" x14ac:dyDescent="0.25">
      <c r="A24" s="1216"/>
      <c r="B24" s="1221"/>
      <c r="C24" s="819" t="s">
        <v>3783</v>
      </c>
      <c r="D24" s="819" t="s">
        <v>3783</v>
      </c>
      <c r="E24" s="1164"/>
    </row>
    <row r="25" spans="1:5" ht="16.5" x14ac:dyDescent="0.25">
      <c r="A25" s="1216"/>
      <c r="B25" s="1221"/>
      <c r="C25" s="819" t="s">
        <v>3771</v>
      </c>
      <c r="D25" s="815" t="s">
        <v>3288</v>
      </c>
      <c r="E25" s="1165"/>
    </row>
    <row r="26" spans="1:5" ht="16.5" x14ac:dyDescent="0.25">
      <c r="A26" s="1216" t="s">
        <v>3317</v>
      </c>
      <c r="B26" s="1221" t="s">
        <v>2988</v>
      </c>
      <c r="C26" s="819" t="s">
        <v>3784</v>
      </c>
      <c r="D26" s="819" t="s">
        <v>3784</v>
      </c>
      <c r="E26" s="1163" t="s">
        <v>3147</v>
      </c>
    </row>
    <row r="27" spans="1:5" ht="49.5" x14ac:dyDescent="0.25">
      <c r="A27" s="1216"/>
      <c r="B27" s="1221"/>
      <c r="C27" s="819" t="s">
        <v>3785</v>
      </c>
      <c r="D27" s="819" t="s">
        <v>3785</v>
      </c>
      <c r="E27" s="1164"/>
    </row>
    <row r="28" spans="1:5" ht="33" x14ac:dyDescent="0.25">
      <c r="A28" s="1216"/>
      <c r="B28" s="1221"/>
      <c r="C28" s="819" t="s">
        <v>3293</v>
      </c>
      <c r="D28" s="815" t="s">
        <v>3288</v>
      </c>
      <c r="E28" s="1165"/>
    </row>
    <row r="29" spans="1:5" ht="16.5" x14ac:dyDescent="0.25">
      <c r="A29" s="1216" t="s">
        <v>3321</v>
      </c>
      <c r="B29" s="1221" t="s">
        <v>3000</v>
      </c>
      <c r="C29" s="819" t="s">
        <v>3786</v>
      </c>
      <c r="D29" s="819" t="s">
        <v>3786</v>
      </c>
      <c r="E29" s="1163" t="s">
        <v>3147</v>
      </c>
    </row>
    <row r="30" spans="1:5" ht="16.5" x14ac:dyDescent="0.25">
      <c r="A30" s="1216"/>
      <c r="B30" s="1221"/>
      <c r="C30" s="819" t="s">
        <v>3439</v>
      </c>
      <c r="D30" s="819" t="s">
        <v>3439</v>
      </c>
      <c r="E30" s="1164"/>
    </row>
    <row r="31" spans="1:5" ht="33" x14ac:dyDescent="0.25">
      <c r="A31" s="1216"/>
      <c r="B31" s="1221"/>
      <c r="C31" s="819" t="s">
        <v>3787</v>
      </c>
      <c r="D31" s="819" t="s">
        <v>3787</v>
      </c>
      <c r="E31" s="1165"/>
    </row>
    <row r="32" spans="1:5" ht="33" x14ac:dyDescent="0.25">
      <c r="A32" s="1216" t="s">
        <v>1837</v>
      </c>
      <c r="B32" s="1221" t="s">
        <v>3010</v>
      </c>
      <c r="C32" s="819" t="s">
        <v>3788</v>
      </c>
      <c r="D32" s="819" t="s">
        <v>3788</v>
      </c>
      <c r="E32" s="1163" t="s">
        <v>3147</v>
      </c>
    </row>
    <row r="33" spans="1:5" ht="33" x14ac:dyDescent="0.25">
      <c r="A33" s="1216"/>
      <c r="B33" s="1221"/>
      <c r="C33" s="819" t="s">
        <v>3789</v>
      </c>
      <c r="D33" s="819" t="s">
        <v>3789</v>
      </c>
      <c r="E33" s="1164"/>
    </row>
    <row r="34" spans="1:5" ht="33" x14ac:dyDescent="0.25">
      <c r="A34" s="1216"/>
      <c r="B34" s="1221"/>
      <c r="C34" s="819" t="s">
        <v>3293</v>
      </c>
      <c r="D34" s="815" t="s">
        <v>3288</v>
      </c>
      <c r="E34" s="1165"/>
    </row>
    <row r="35" spans="1:5" ht="16.5" x14ac:dyDescent="0.25">
      <c r="A35" s="1216" t="s">
        <v>3328</v>
      </c>
      <c r="B35" s="1221" t="s">
        <v>3046</v>
      </c>
      <c r="C35" s="819" t="s">
        <v>3790</v>
      </c>
      <c r="D35" s="819" t="s">
        <v>3790</v>
      </c>
      <c r="E35" s="854"/>
    </row>
    <row r="36" spans="1:5" ht="82.15" customHeight="1" x14ac:dyDescent="0.25">
      <c r="A36" s="1216"/>
      <c r="B36" s="1221"/>
      <c r="C36" s="819" t="s">
        <v>3791</v>
      </c>
      <c r="D36" s="815" t="s">
        <v>3792</v>
      </c>
      <c r="E36" s="807" t="s">
        <v>3793</v>
      </c>
    </row>
    <row r="37" spans="1:5" ht="16.5" x14ac:dyDescent="0.25">
      <c r="A37" s="1216"/>
      <c r="B37" s="1221"/>
      <c r="C37" s="819" t="s">
        <v>3771</v>
      </c>
      <c r="D37" s="815" t="s">
        <v>3288</v>
      </c>
      <c r="E37" s="854"/>
    </row>
    <row r="38" spans="1:5" ht="99" x14ac:dyDescent="0.25">
      <c r="A38" s="1216" t="s">
        <v>3794</v>
      </c>
      <c r="B38" s="1222" t="s">
        <v>3795</v>
      </c>
      <c r="C38" s="858" t="s">
        <v>3796</v>
      </c>
      <c r="D38" s="858" t="s">
        <v>3797</v>
      </c>
      <c r="E38" s="859" t="s">
        <v>3798</v>
      </c>
    </row>
    <row r="39" spans="1:5" ht="82.5" x14ac:dyDescent="0.25">
      <c r="A39" s="1216"/>
      <c r="B39" s="1222"/>
      <c r="C39" s="860" t="s">
        <v>3799</v>
      </c>
      <c r="D39" s="861" t="s">
        <v>3800</v>
      </c>
      <c r="E39" s="862" t="s">
        <v>3801</v>
      </c>
    </row>
    <row r="40" spans="1:5" ht="82.5" x14ac:dyDescent="0.25">
      <c r="A40" s="1216"/>
      <c r="B40" s="1222"/>
      <c r="C40" s="860" t="s">
        <v>3802</v>
      </c>
      <c r="D40" s="860" t="s">
        <v>3802</v>
      </c>
      <c r="E40" s="862" t="s">
        <v>3803</v>
      </c>
    </row>
    <row r="41" spans="1:5" ht="16.5" x14ac:dyDescent="0.25">
      <c r="A41" s="1216"/>
      <c r="B41" s="1222"/>
      <c r="C41" s="863" t="s">
        <v>3804</v>
      </c>
      <c r="D41" s="863" t="s">
        <v>3804</v>
      </c>
      <c r="E41" s="857"/>
    </row>
    <row r="42" spans="1:5" ht="49.5" x14ac:dyDescent="0.25">
      <c r="A42" s="1216"/>
      <c r="B42" s="1221"/>
      <c r="C42" s="864" t="s">
        <v>3805</v>
      </c>
      <c r="D42" s="864" t="s">
        <v>3805</v>
      </c>
      <c r="E42" s="865" t="s">
        <v>3147</v>
      </c>
    </row>
    <row r="43" spans="1:5" ht="33" x14ac:dyDescent="0.25">
      <c r="A43" s="1216"/>
      <c r="B43" s="1221"/>
      <c r="C43" s="819" t="s">
        <v>3293</v>
      </c>
      <c r="D43" s="815" t="s">
        <v>3288</v>
      </c>
      <c r="E43" s="854" t="s">
        <v>3147</v>
      </c>
    </row>
    <row r="44" spans="1:5" ht="16.5" x14ac:dyDescent="0.25">
      <c r="A44" s="866"/>
      <c r="B44" s="1223" t="s">
        <v>3444</v>
      </c>
      <c r="C44" s="1223"/>
      <c r="D44" s="1223"/>
      <c r="E44" s="1223"/>
    </row>
    <row r="45" spans="1:5" x14ac:dyDescent="0.25">
      <c r="A45" s="1224" t="s">
        <v>3445</v>
      </c>
      <c r="B45" s="1218" t="s">
        <v>3758</v>
      </c>
      <c r="C45" s="1219" t="s">
        <v>3348</v>
      </c>
      <c r="D45" s="1219" t="s">
        <v>3281</v>
      </c>
      <c r="E45" s="1220"/>
    </row>
    <row r="46" spans="1:5" ht="20.25" customHeight="1" x14ac:dyDescent="0.25">
      <c r="A46" s="1224"/>
      <c r="B46" s="1218"/>
      <c r="C46" s="1219"/>
      <c r="D46" s="1219"/>
      <c r="E46" s="1220"/>
    </row>
    <row r="47" spans="1:5" ht="198" x14ac:dyDescent="0.25">
      <c r="A47" s="1216" t="s">
        <v>3355</v>
      </c>
      <c r="B47" s="1217" t="s">
        <v>3075</v>
      </c>
      <c r="C47" s="819" t="s">
        <v>3806</v>
      </c>
      <c r="D47" s="819" t="s">
        <v>3760</v>
      </c>
      <c r="E47" s="807" t="s">
        <v>3761</v>
      </c>
    </row>
    <row r="48" spans="1:5" ht="36.75" customHeight="1" x14ac:dyDescent="0.25">
      <c r="A48" s="1216"/>
      <c r="B48" s="1217"/>
      <c r="C48" s="819" t="s">
        <v>3762</v>
      </c>
      <c r="D48" s="819" t="s">
        <v>3763</v>
      </c>
      <c r="E48" s="807" t="s">
        <v>3764</v>
      </c>
    </row>
    <row r="49" spans="1:5" ht="16.5" x14ac:dyDescent="0.25">
      <c r="A49" s="1216"/>
      <c r="B49" s="1217"/>
      <c r="C49" s="819" t="s">
        <v>3765</v>
      </c>
      <c r="D49" s="815" t="s">
        <v>3288</v>
      </c>
      <c r="E49" s="854"/>
    </row>
    <row r="50" spans="1:5" ht="122.25" customHeight="1" x14ac:dyDescent="0.25">
      <c r="A50" s="1216" t="s">
        <v>3289</v>
      </c>
      <c r="B50" s="1217" t="s">
        <v>3766</v>
      </c>
      <c r="C50" s="815" t="s">
        <v>3807</v>
      </c>
      <c r="D50" s="815" t="s">
        <v>3808</v>
      </c>
      <c r="E50" s="807" t="s">
        <v>3769</v>
      </c>
    </row>
    <row r="51" spans="1:5" ht="57" customHeight="1" x14ac:dyDescent="0.25">
      <c r="A51" s="1216"/>
      <c r="B51" s="1217"/>
      <c r="C51" s="819" t="s">
        <v>3809</v>
      </c>
      <c r="D51" s="819" t="s">
        <v>3810</v>
      </c>
      <c r="E51" s="856"/>
    </row>
    <row r="52" spans="1:5" ht="16.5" x14ac:dyDescent="0.25">
      <c r="A52" s="1216"/>
      <c r="B52" s="1217"/>
      <c r="C52" s="819" t="s">
        <v>3781</v>
      </c>
      <c r="D52" s="815" t="s">
        <v>3288</v>
      </c>
      <c r="E52" s="857"/>
    </row>
    <row r="53" spans="1:5" ht="66" x14ac:dyDescent="0.25">
      <c r="A53" s="1216" t="s">
        <v>3294</v>
      </c>
      <c r="B53" s="1217" t="s">
        <v>2865</v>
      </c>
      <c r="C53" s="819" t="s">
        <v>3811</v>
      </c>
      <c r="D53" s="819" t="s">
        <v>3811</v>
      </c>
      <c r="E53" s="807" t="s">
        <v>3812</v>
      </c>
    </row>
    <row r="54" spans="1:5" ht="16.5" x14ac:dyDescent="0.25">
      <c r="A54" s="1216"/>
      <c r="B54" s="1217"/>
      <c r="C54" s="819" t="s">
        <v>3813</v>
      </c>
      <c r="D54" s="819" t="s">
        <v>3813</v>
      </c>
      <c r="E54" s="867"/>
    </row>
    <row r="55" spans="1:5" ht="16.5" x14ac:dyDescent="0.25">
      <c r="A55" s="1216"/>
      <c r="B55" s="1217"/>
      <c r="C55" s="819" t="s">
        <v>3288</v>
      </c>
      <c r="D55" s="819" t="s">
        <v>3288</v>
      </c>
      <c r="E55" s="854"/>
    </row>
    <row r="56" spans="1:5" ht="16.5" x14ac:dyDescent="0.25">
      <c r="A56" s="1216" t="s">
        <v>3298</v>
      </c>
      <c r="B56" s="1217" t="s">
        <v>2911</v>
      </c>
      <c r="C56" s="819" t="s">
        <v>3437</v>
      </c>
      <c r="D56" s="819" t="s">
        <v>3437</v>
      </c>
      <c r="E56" s="1163" t="s">
        <v>3147</v>
      </c>
    </row>
    <row r="57" spans="1:5" ht="33" x14ac:dyDescent="0.25">
      <c r="A57" s="1216"/>
      <c r="B57" s="1217"/>
      <c r="C57" s="819" t="s">
        <v>3814</v>
      </c>
      <c r="D57" s="819" t="s">
        <v>3814</v>
      </c>
      <c r="E57" s="1164"/>
    </row>
    <row r="58" spans="1:5" ht="16.5" x14ac:dyDescent="0.25">
      <c r="A58" s="1216"/>
      <c r="B58" s="1217"/>
      <c r="C58" s="819" t="s">
        <v>3781</v>
      </c>
      <c r="D58" s="819" t="s">
        <v>3781</v>
      </c>
      <c r="E58" s="1165"/>
    </row>
    <row r="59" spans="1:5" ht="16.5" x14ac:dyDescent="0.25">
      <c r="A59" s="1216" t="s">
        <v>3302</v>
      </c>
      <c r="B59" s="1217" t="s">
        <v>2934</v>
      </c>
      <c r="C59" s="819" t="s">
        <v>3815</v>
      </c>
      <c r="D59" s="819" t="s">
        <v>3815</v>
      </c>
      <c r="E59" s="1163" t="s">
        <v>3147</v>
      </c>
    </row>
    <row r="60" spans="1:5" ht="16.5" x14ac:dyDescent="0.25">
      <c r="A60" s="1216"/>
      <c r="B60" s="1217"/>
      <c r="C60" s="819" t="s">
        <v>3439</v>
      </c>
      <c r="D60" s="819" t="s">
        <v>3439</v>
      </c>
      <c r="E60" s="1164"/>
    </row>
    <row r="61" spans="1:5" ht="16.5" x14ac:dyDescent="0.25">
      <c r="A61" s="1216"/>
      <c r="B61" s="1217"/>
      <c r="C61" s="819" t="s">
        <v>3771</v>
      </c>
      <c r="D61" s="815" t="s">
        <v>3288</v>
      </c>
      <c r="E61" s="1165"/>
    </row>
    <row r="62" spans="1:5" ht="16.5" x14ac:dyDescent="0.25">
      <c r="A62" s="1216" t="s">
        <v>3308</v>
      </c>
      <c r="B62" s="1221" t="s">
        <v>2949</v>
      </c>
      <c r="C62" s="819" t="s">
        <v>3437</v>
      </c>
      <c r="D62" s="819" t="s">
        <v>3437</v>
      </c>
      <c r="E62" s="1163" t="s">
        <v>3147</v>
      </c>
    </row>
    <row r="63" spans="1:5" ht="16.5" x14ac:dyDescent="0.25">
      <c r="A63" s="1216"/>
      <c r="B63" s="1221"/>
      <c r="C63" s="819" t="s">
        <v>3439</v>
      </c>
      <c r="D63" s="819" t="s">
        <v>3439</v>
      </c>
      <c r="E63" s="1164"/>
    </row>
    <row r="64" spans="1:5" ht="33" x14ac:dyDescent="0.25">
      <c r="A64" s="1216"/>
      <c r="B64" s="1221"/>
      <c r="C64" s="819" t="s">
        <v>3816</v>
      </c>
      <c r="D64" s="819" t="s">
        <v>3816</v>
      </c>
      <c r="E64" s="1165"/>
    </row>
    <row r="65" spans="1:5" ht="16.5" x14ac:dyDescent="0.25">
      <c r="A65" s="1216" t="s">
        <v>3312</v>
      </c>
      <c r="B65" s="1221" t="s">
        <v>2971</v>
      </c>
      <c r="C65" s="819" t="s">
        <v>3817</v>
      </c>
      <c r="D65" s="819" t="s">
        <v>3817</v>
      </c>
      <c r="E65" s="1163" t="s">
        <v>3147</v>
      </c>
    </row>
    <row r="66" spans="1:5" ht="33" x14ac:dyDescent="0.25">
      <c r="A66" s="1216"/>
      <c r="B66" s="1221"/>
      <c r="C66" s="819" t="s">
        <v>3818</v>
      </c>
      <c r="D66" s="819" t="s">
        <v>3818</v>
      </c>
      <c r="E66" s="1164"/>
    </row>
    <row r="67" spans="1:5" ht="16.5" x14ac:dyDescent="0.25">
      <c r="A67" s="1216"/>
      <c r="B67" s="1221"/>
      <c r="C67" s="819" t="s">
        <v>3771</v>
      </c>
      <c r="D67" s="815" t="s">
        <v>3288</v>
      </c>
      <c r="E67" s="1165"/>
    </row>
    <row r="68" spans="1:5" ht="16.5" x14ac:dyDescent="0.25">
      <c r="A68" s="1216" t="s">
        <v>3317</v>
      </c>
      <c r="B68" s="1221" t="s">
        <v>2988</v>
      </c>
      <c r="C68" s="819" t="s">
        <v>3784</v>
      </c>
      <c r="D68" s="819" t="s">
        <v>3784</v>
      </c>
      <c r="E68" s="1163" t="s">
        <v>3147</v>
      </c>
    </row>
    <row r="69" spans="1:5" ht="55.5" customHeight="1" x14ac:dyDescent="0.25">
      <c r="A69" s="1216"/>
      <c r="B69" s="1221"/>
      <c r="C69" s="819" t="s">
        <v>3819</v>
      </c>
      <c r="D69" s="819" t="s">
        <v>3819</v>
      </c>
      <c r="E69" s="1164"/>
    </row>
    <row r="70" spans="1:5" ht="37.5" customHeight="1" x14ac:dyDescent="0.25">
      <c r="A70" s="1216"/>
      <c r="B70" s="1221"/>
      <c r="C70" s="819" t="s">
        <v>3293</v>
      </c>
      <c r="D70" s="815" t="s">
        <v>3288</v>
      </c>
      <c r="E70" s="1165"/>
    </row>
    <row r="71" spans="1:5" ht="42" customHeight="1" x14ac:dyDescent="0.25">
      <c r="A71" s="1216" t="s">
        <v>3321</v>
      </c>
      <c r="B71" s="1221" t="s">
        <v>3000</v>
      </c>
      <c r="C71" s="819" t="s">
        <v>3820</v>
      </c>
      <c r="D71" s="868" t="s">
        <v>3821</v>
      </c>
      <c r="E71" s="1185" t="s">
        <v>3822</v>
      </c>
    </row>
    <row r="72" spans="1:5" ht="45" customHeight="1" x14ac:dyDescent="0.25">
      <c r="A72" s="1216"/>
      <c r="B72" s="1221"/>
      <c r="C72" s="819" t="s">
        <v>3823</v>
      </c>
      <c r="D72" s="815" t="s">
        <v>3824</v>
      </c>
      <c r="E72" s="1186"/>
    </row>
    <row r="73" spans="1:5" ht="27.75" customHeight="1" x14ac:dyDescent="0.25">
      <c r="A73" s="1216"/>
      <c r="B73" s="1221"/>
      <c r="C73" s="819" t="s">
        <v>3771</v>
      </c>
      <c r="D73" s="815" t="s">
        <v>3288</v>
      </c>
      <c r="E73" s="1187"/>
    </row>
    <row r="74" spans="1:5" ht="36" customHeight="1" x14ac:dyDescent="0.25">
      <c r="A74" s="1216" t="s">
        <v>1837</v>
      </c>
      <c r="B74" s="1221" t="s">
        <v>3010</v>
      </c>
      <c r="C74" s="819" t="s">
        <v>3825</v>
      </c>
      <c r="D74" s="815" t="s">
        <v>3826</v>
      </c>
      <c r="E74" s="1163" t="s">
        <v>3147</v>
      </c>
    </row>
    <row r="75" spans="1:5" ht="33" x14ac:dyDescent="0.25">
      <c r="A75" s="1216"/>
      <c r="B75" s="1221"/>
      <c r="C75" s="819" t="s">
        <v>3789</v>
      </c>
      <c r="D75" s="819" t="s">
        <v>3789</v>
      </c>
      <c r="E75" s="1164"/>
    </row>
    <row r="76" spans="1:5" ht="33" x14ac:dyDescent="0.25">
      <c r="A76" s="1216"/>
      <c r="B76" s="1221"/>
      <c r="C76" s="819" t="s">
        <v>3293</v>
      </c>
      <c r="D76" s="815" t="s">
        <v>3288</v>
      </c>
      <c r="E76" s="1165"/>
    </row>
    <row r="77" spans="1:5" ht="86.45" customHeight="1" x14ac:dyDescent="0.25">
      <c r="A77" s="1216" t="s">
        <v>3328</v>
      </c>
      <c r="B77" s="1221" t="s">
        <v>3046</v>
      </c>
      <c r="C77" s="819" t="s">
        <v>3827</v>
      </c>
      <c r="D77" s="819" t="s">
        <v>3828</v>
      </c>
      <c r="E77" s="807" t="s">
        <v>3829</v>
      </c>
    </row>
    <row r="78" spans="1:5" ht="16.5" x14ac:dyDescent="0.25">
      <c r="A78" s="1216"/>
      <c r="B78" s="1221"/>
      <c r="C78" s="819" t="s">
        <v>3830</v>
      </c>
      <c r="D78" s="819" t="s">
        <v>3830</v>
      </c>
      <c r="E78" s="1163" t="s">
        <v>3147</v>
      </c>
    </row>
    <row r="79" spans="1:5" ht="16.5" x14ac:dyDescent="0.25">
      <c r="A79" s="1216"/>
      <c r="B79" s="1221"/>
      <c r="C79" s="819" t="s">
        <v>3771</v>
      </c>
      <c r="D79" s="815" t="s">
        <v>3288</v>
      </c>
      <c r="E79" s="1165"/>
    </row>
    <row r="80" spans="1:5" ht="99" x14ac:dyDescent="0.25">
      <c r="A80" s="1216" t="s">
        <v>3794</v>
      </c>
      <c r="B80" s="1221" t="s">
        <v>3795</v>
      </c>
      <c r="C80" s="869" t="s">
        <v>3831</v>
      </c>
      <c r="D80" s="870" t="s">
        <v>3797</v>
      </c>
      <c r="E80" s="859" t="s">
        <v>3798</v>
      </c>
    </row>
    <row r="81" spans="1:5" ht="132.75" customHeight="1" x14ac:dyDescent="0.25">
      <c r="A81" s="1216"/>
      <c r="B81" s="1221"/>
      <c r="C81" s="871" t="s">
        <v>3832</v>
      </c>
      <c r="D81" s="872" t="s">
        <v>3800</v>
      </c>
      <c r="E81" s="862" t="s">
        <v>3801</v>
      </c>
    </row>
    <row r="82" spans="1:5" ht="87.75" customHeight="1" x14ac:dyDescent="0.25">
      <c r="A82" s="1216"/>
      <c r="B82" s="1221"/>
      <c r="C82" s="871" t="s">
        <v>3802</v>
      </c>
      <c r="D82" s="871" t="s">
        <v>3802</v>
      </c>
      <c r="E82" s="862" t="s">
        <v>3803</v>
      </c>
    </row>
    <row r="83" spans="1:5" ht="36.75" customHeight="1" x14ac:dyDescent="0.25">
      <c r="A83" s="1216"/>
      <c r="B83" s="1221"/>
      <c r="C83" s="873" t="s">
        <v>3804</v>
      </c>
      <c r="D83" s="873" t="s">
        <v>3804</v>
      </c>
      <c r="E83" s="857"/>
    </row>
    <row r="84" spans="1:5" ht="59.25" customHeight="1" x14ac:dyDescent="0.25">
      <c r="A84" s="1216"/>
      <c r="B84" s="1221"/>
      <c r="C84" s="864" t="s">
        <v>3805</v>
      </c>
      <c r="D84" s="864" t="s">
        <v>3805</v>
      </c>
      <c r="E84" s="865" t="s">
        <v>3147</v>
      </c>
    </row>
    <row r="85" spans="1:5" ht="48" customHeight="1" x14ac:dyDescent="0.25">
      <c r="A85" s="1216"/>
      <c r="B85" s="1221"/>
      <c r="C85" s="819" t="s">
        <v>3293</v>
      </c>
      <c r="D85" s="815" t="s">
        <v>3288</v>
      </c>
      <c r="E85" s="854" t="s">
        <v>3147</v>
      </c>
    </row>
    <row r="86" spans="1:5" ht="16.5" x14ac:dyDescent="0.25">
      <c r="A86" s="866"/>
      <c r="B86" s="1223" t="s">
        <v>3391</v>
      </c>
      <c r="C86" s="1223"/>
      <c r="D86" s="1223"/>
      <c r="E86" s="1223"/>
    </row>
    <row r="87" spans="1:5" x14ac:dyDescent="0.25">
      <c r="A87" s="1224" t="s">
        <v>3445</v>
      </c>
      <c r="B87" s="1218" t="s">
        <v>3758</v>
      </c>
      <c r="C87" s="1219" t="s">
        <v>3574</v>
      </c>
      <c r="D87" s="1219" t="s">
        <v>3281</v>
      </c>
      <c r="E87" s="1220"/>
    </row>
    <row r="88" spans="1:5" ht="25.5" customHeight="1" x14ac:dyDescent="0.25">
      <c r="A88" s="1224"/>
      <c r="B88" s="1218"/>
      <c r="C88" s="1219"/>
      <c r="D88" s="1219"/>
      <c r="E88" s="1220"/>
    </row>
    <row r="89" spans="1:5" ht="198" x14ac:dyDescent="0.25">
      <c r="A89" s="1216" t="s">
        <v>3355</v>
      </c>
      <c r="B89" s="1217" t="s">
        <v>3075</v>
      </c>
      <c r="C89" s="819" t="s">
        <v>3833</v>
      </c>
      <c r="D89" s="819" t="s">
        <v>3760</v>
      </c>
      <c r="E89" s="807" t="s">
        <v>3761</v>
      </c>
    </row>
    <row r="90" spans="1:5" ht="33" x14ac:dyDescent="0.25">
      <c r="A90" s="1216"/>
      <c r="B90" s="1217"/>
      <c r="C90" s="819" t="s">
        <v>3762</v>
      </c>
      <c r="D90" s="819" t="s">
        <v>3763</v>
      </c>
      <c r="E90" s="807" t="s">
        <v>3764</v>
      </c>
    </row>
    <row r="91" spans="1:5" ht="16.5" x14ac:dyDescent="0.25">
      <c r="A91" s="1216"/>
      <c r="B91" s="1217"/>
      <c r="C91" s="819" t="s">
        <v>3765</v>
      </c>
      <c r="D91" s="815" t="s">
        <v>3288</v>
      </c>
      <c r="E91" s="854"/>
    </row>
    <row r="92" spans="1:5" ht="49.5" x14ac:dyDescent="0.25">
      <c r="A92" s="1216" t="s">
        <v>3289</v>
      </c>
      <c r="B92" s="1217" t="s">
        <v>3766</v>
      </c>
      <c r="C92" s="819" t="s">
        <v>3834</v>
      </c>
      <c r="D92" s="824" t="s">
        <v>3835</v>
      </c>
      <c r="E92" s="807" t="s">
        <v>3836</v>
      </c>
    </row>
    <row r="93" spans="1:5" ht="66" x14ac:dyDescent="0.25">
      <c r="A93" s="1216"/>
      <c r="B93" s="1217"/>
      <c r="C93" s="819" t="s">
        <v>3837</v>
      </c>
      <c r="D93" s="819" t="s">
        <v>3838</v>
      </c>
      <c r="E93" s="862" t="s">
        <v>3839</v>
      </c>
    </row>
    <row r="94" spans="1:5" ht="16.5" x14ac:dyDescent="0.25">
      <c r="A94" s="1216"/>
      <c r="B94" s="1217"/>
      <c r="C94" s="819" t="s">
        <v>3840</v>
      </c>
      <c r="D94" s="815" t="s">
        <v>3288</v>
      </c>
      <c r="E94" s="857"/>
    </row>
    <row r="95" spans="1:5" ht="66" x14ac:dyDescent="0.25">
      <c r="A95" s="1216" t="s">
        <v>3294</v>
      </c>
      <c r="B95" s="1217" t="s">
        <v>2865</v>
      </c>
      <c r="C95" s="819" t="s">
        <v>3841</v>
      </c>
      <c r="D95" s="819" t="s">
        <v>3842</v>
      </c>
      <c r="E95" s="807" t="s">
        <v>3843</v>
      </c>
    </row>
    <row r="96" spans="1:5" ht="66" x14ac:dyDescent="0.25">
      <c r="A96" s="1216"/>
      <c r="B96" s="1217"/>
      <c r="C96" s="819" t="s">
        <v>3844</v>
      </c>
      <c r="D96" s="819" t="s">
        <v>3844</v>
      </c>
      <c r="E96" s="807" t="s">
        <v>3812</v>
      </c>
    </row>
    <row r="97" spans="1:5" ht="16.5" x14ac:dyDescent="0.25">
      <c r="A97" s="1216"/>
      <c r="B97" s="1217"/>
      <c r="C97" s="819" t="s">
        <v>3288</v>
      </c>
      <c r="D97" s="819" t="s">
        <v>3288</v>
      </c>
      <c r="E97" s="854"/>
    </row>
    <row r="98" spans="1:5" ht="16.5" x14ac:dyDescent="0.25">
      <c r="A98" s="1216" t="s">
        <v>3298</v>
      </c>
      <c r="B98" s="1217" t="s">
        <v>2911</v>
      </c>
      <c r="C98" s="819" t="s">
        <v>3437</v>
      </c>
      <c r="D98" s="819" t="s">
        <v>3437</v>
      </c>
      <c r="E98" s="1163" t="s">
        <v>3147</v>
      </c>
    </row>
    <row r="99" spans="1:5" ht="49.5" x14ac:dyDescent="0.25">
      <c r="A99" s="1216"/>
      <c r="B99" s="1217"/>
      <c r="C99" s="819" t="s">
        <v>3845</v>
      </c>
      <c r="D99" s="819" t="s">
        <v>3845</v>
      </c>
      <c r="E99" s="1164"/>
    </row>
    <row r="100" spans="1:5" ht="66" x14ac:dyDescent="0.25">
      <c r="A100" s="1216"/>
      <c r="B100" s="1217"/>
      <c r="C100" s="819" t="s">
        <v>3846</v>
      </c>
      <c r="D100" s="819" t="s">
        <v>3846</v>
      </c>
      <c r="E100" s="1165"/>
    </row>
    <row r="101" spans="1:5" ht="16.5" x14ac:dyDescent="0.25">
      <c r="A101" s="1216" t="s">
        <v>3302</v>
      </c>
      <c r="B101" s="1217" t="s">
        <v>2934</v>
      </c>
      <c r="C101" s="819" t="s">
        <v>3815</v>
      </c>
      <c r="D101" s="819" t="s">
        <v>3815</v>
      </c>
      <c r="E101" s="1163" t="s">
        <v>3147</v>
      </c>
    </row>
    <row r="102" spans="1:5" ht="16.5" x14ac:dyDescent="0.25">
      <c r="A102" s="1216"/>
      <c r="B102" s="1217"/>
      <c r="C102" s="819" t="s">
        <v>3439</v>
      </c>
      <c r="D102" s="819" t="s">
        <v>3439</v>
      </c>
      <c r="E102" s="1164"/>
    </row>
    <row r="103" spans="1:5" ht="16.5" x14ac:dyDescent="0.25">
      <c r="A103" s="1216"/>
      <c r="B103" s="1217"/>
      <c r="C103" s="819" t="s">
        <v>3771</v>
      </c>
      <c r="D103" s="815" t="s">
        <v>3288</v>
      </c>
      <c r="E103" s="1165"/>
    </row>
    <row r="104" spans="1:5" ht="16.5" x14ac:dyDescent="0.25">
      <c r="A104" s="1216" t="s">
        <v>3308</v>
      </c>
      <c r="B104" s="1221" t="s">
        <v>2949</v>
      </c>
      <c r="C104" s="819" t="s">
        <v>3437</v>
      </c>
      <c r="D104" s="819" t="s">
        <v>3437</v>
      </c>
      <c r="E104" s="1163" t="s">
        <v>3147</v>
      </c>
    </row>
    <row r="105" spans="1:5" ht="33" x14ac:dyDescent="0.25">
      <c r="A105" s="1216"/>
      <c r="B105" s="1221"/>
      <c r="C105" s="819" t="s">
        <v>3814</v>
      </c>
      <c r="D105" s="819" t="s">
        <v>3814</v>
      </c>
      <c r="E105" s="1164"/>
    </row>
    <row r="106" spans="1:5" ht="16.5" x14ac:dyDescent="0.25">
      <c r="A106" s="1216"/>
      <c r="B106" s="1221"/>
      <c r="C106" s="819" t="s">
        <v>3781</v>
      </c>
      <c r="D106" s="819" t="s">
        <v>3781</v>
      </c>
      <c r="E106" s="1165"/>
    </row>
    <row r="107" spans="1:5" ht="16.5" x14ac:dyDescent="0.25">
      <c r="A107" s="1216" t="s">
        <v>3312</v>
      </c>
      <c r="B107" s="1221" t="s">
        <v>2971</v>
      </c>
      <c r="C107" s="819" t="s">
        <v>3817</v>
      </c>
      <c r="D107" s="819" t="s">
        <v>3817</v>
      </c>
      <c r="E107" s="1163" t="s">
        <v>3147</v>
      </c>
    </row>
    <row r="108" spans="1:5" ht="33" x14ac:dyDescent="0.25">
      <c r="A108" s="1216"/>
      <c r="B108" s="1221"/>
      <c r="C108" s="819" t="s">
        <v>3818</v>
      </c>
      <c r="D108" s="819" t="s">
        <v>3818</v>
      </c>
      <c r="E108" s="1164"/>
    </row>
    <row r="109" spans="1:5" ht="16.5" x14ac:dyDescent="0.25">
      <c r="A109" s="1216"/>
      <c r="B109" s="1221"/>
      <c r="C109" s="819" t="s">
        <v>3771</v>
      </c>
      <c r="D109" s="815" t="s">
        <v>3288</v>
      </c>
      <c r="E109" s="1165"/>
    </row>
    <row r="110" spans="1:5" ht="16.5" x14ac:dyDescent="0.25">
      <c r="A110" s="1216" t="s">
        <v>3317</v>
      </c>
      <c r="B110" s="1221" t="s">
        <v>2988</v>
      </c>
      <c r="C110" s="819" t="s">
        <v>3437</v>
      </c>
      <c r="D110" s="819" t="s">
        <v>3437</v>
      </c>
      <c r="E110" s="1163" t="s">
        <v>3147</v>
      </c>
    </row>
    <row r="111" spans="1:5" ht="33" x14ac:dyDescent="0.25">
      <c r="A111" s="1216"/>
      <c r="B111" s="1221"/>
      <c r="C111" s="819" t="s">
        <v>3814</v>
      </c>
      <c r="D111" s="815" t="s">
        <v>3847</v>
      </c>
      <c r="E111" s="1164"/>
    </row>
    <row r="112" spans="1:5" ht="16.5" x14ac:dyDescent="0.25">
      <c r="A112" s="1216"/>
      <c r="B112" s="1221"/>
      <c r="C112" s="819" t="s">
        <v>3848</v>
      </c>
      <c r="D112" s="819" t="s">
        <v>3848</v>
      </c>
      <c r="E112" s="1165"/>
    </row>
    <row r="113" spans="1:5" ht="16.5" x14ac:dyDescent="0.25">
      <c r="A113" s="1216" t="s">
        <v>3321</v>
      </c>
      <c r="B113" s="1221" t="s">
        <v>3000</v>
      </c>
      <c r="C113" s="819" t="s">
        <v>3849</v>
      </c>
      <c r="D113" s="815" t="s">
        <v>3850</v>
      </c>
      <c r="E113" s="1163" t="s">
        <v>3147</v>
      </c>
    </row>
    <row r="114" spans="1:5" ht="16.5" x14ac:dyDescent="0.25">
      <c r="A114" s="1216"/>
      <c r="B114" s="1221"/>
      <c r="C114" s="819" t="s">
        <v>3439</v>
      </c>
      <c r="D114" s="819" t="s">
        <v>3439</v>
      </c>
      <c r="E114" s="1164"/>
    </row>
    <row r="115" spans="1:5" ht="16.5" x14ac:dyDescent="0.25">
      <c r="A115" s="1216"/>
      <c r="B115" s="1221"/>
      <c r="C115" s="819" t="s">
        <v>3771</v>
      </c>
      <c r="D115" s="815" t="s">
        <v>3288</v>
      </c>
      <c r="E115" s="1165"/>
    </row>
    <row r="116" spans="1:5" ht="33" x14ac:dyDescent="0.25">
      <c r="A116" s="1216" t="s">
        <v>1837</v>
      </c>
      <c r="B116" s="1221" t="s">
        <v>3010</v>
      </c>
      <c r="C116" s="819" t="s">
        <v>3825</v>
      </c>
      <c r="D116" s="815" t="s">
        <v>3826</v>
      </c>
      <c r="E116" s="1163" t="s">
        <v>3147</v>
      </c>
    </row>
    <row r="117" spans="1:5" ht="33" x14ac:dyDescent="0.25">
      <c r="A117" s="1216"/>
      <c r="B117" s="1221"/>
      <c r="C117" s="819" t="s">
        <v>3789</v>
      </c>
      <c r="D117" s="819" t="s">
        <v>3789</v>
      </c>
      <c r="E117" s="1164"/>
    </row>
    <row r="118" spans="1:5" ht="33" x14ac:dyDescent="0.25">
      <c r="A118" s="1216"/>
      <c r="B118" s="1221"/>
      <c r="C118" s="819" t="s">
        <v>3293</v>
      </c>
      <c r="D118" s="815" t="s">
        <v>3288</v>
      </c>
      <c r="E118" s="1165"/>
    </row>
    <row r="119" spans="1:5" ht="90" customHeight="1" x14ac:dyDescent="0.25">
      <c r="A119" s="1216" t="s">
        <v>3328</v>
      </c>
      <c r="B119" s="1221" t="s">
        <v>3046</v>
      </c>
      <c r="C119" s="819" t="s">
        <v>3851</v>
      </c>
      <c r="D119" s="819" t="s">
        <v>3852</v>
      </c>
      <c r="E119" s="807" t="s">
        <v>3829</v>
      </c>
    </row>
    <row r="120" spans="1:5" ht="16.5" x14ac:dyDescent="0.25">
      <c r="A120" s="1216"/>
      <c r="B120" s="1221"/>
      <c r="C120" s="819" t="s">
        <v>3830</v>
      </c>
      <c r="D120" s="819" t="s">
        <v>3830</v>
      </c>
      <c r="E120" s="1163" t="s">
        <v>3147</v>
      </c>
    </row>
    <row r="121" spans="1:5" ht="29.25" customHeight="1" x14ac:dyDescent="0.25">
      <c r="A121" s="1216"/>
      <c r="B121" s="1221"/>
      <c r="C121" s="819" t="s">
        <v>3771</v>
      </c>
      <c r="D121" s="815" t="s">
        <v>3288</v>
      </c>
      <c r="E121" s="1165"/>
    </row>
    <row r="122" spans="1:5" ht="128.25" customHeight="1" x14ac:dyDescent="0.25">
      <c r="A122" s="1216" t="s">
        <v>3794</v>
      </c>
      <c r="B122" s="1221" t="s">
        <v>3795</v>
      </c>
      <c r="C122" s="869" t="s">
        <v>3831</v>
      </c>
      <c r="D122" s="868" t="s">
        <v>3797</v>
      </c>
      <c r="E122" s="859" t="s">
        <v>3798</v>
      </c>
    </row>
    <row r="123" spans="1:5" ht="102" customHeight="1" x14ac:dyDescent="0.25">
      <c r="A123" s="1216"/>
      <c r="B123" s="1221"/>
      <c r="C123" s="871" t="s">
        <v>3799</v>
      </c>
      <c r="D123" s="824" t="s">
        <v>3800</v>
      </c>
      <c r="E123" s="862" t="s">
        <v>3801</v>
      </c>
    </row>
    <row r="124" spans="1:5" ht="104.25" customHeight="1" x14ac:dyDescent="0.25">
      <c r="A124" s="1216"/>
      <c r="B124" s="1221"/>
      <c r="C124" s="871" t="s">
        <v>3802</v>
      </c>
      <c r="D124" s="871" t="s">
        <v>3802</v>
      </c>
      <c r="E124" s="862" t="s">
        <v>3803</v>
      </c>
    </row>
    <row r="125" spans="1:5" ht="37.5" customHeight="1" x14ac:dyDescent="0.25">
      <c r="A125" s="1216"/>
      <c r="B125" s="1221"/>
      <c r="C125" s="873" t="s">
        <v>3804</v>
      </c>
      <c r="D125" s="873" t="s">
        <v>3804</v>
      </c>
      <c r="E125" s="857"/>
    </row>
    <row r="126" spans="1:5" ht="63.75" customHeight="1" x14ac:dyDescent="0.25">
      <c r="A126" s="1216"/>
      <c r="B126" s="1221"/>
      <c r="C126" s="864" t="s">
        <v>3805</v>
      </c>
      <c r="D126" s="864" t="s">
        <v>3805</v>
      </c>
      <c r="E126" s="865" t="s">
        <v>3147</v>
      </c>
    </row>
    <row r="127" spans="1:5" ht="33" x14ac:dyDescent="0.25">
      <c r="A127" s="1216"/>
      <c r="B127" s="1221"/>
      <c r="C127" s="819" t="s">
        <v>3293</v>
      </c>
      <c r="D127" s="815" t="s">
        <v>3288</v>
      </c>
      <c r="E127" s="854" t="s">
        <v>3147</v>
      </c>
    </row>
    <row r="128" spans="1:5" ht="16.5" x14ac:dyDescent="0.25">
      <c r="A128" s="866"/>
      <c r="B128" s="1225" t="s">
        <v>3410</v>
      </c>
      <c r="C128" s="1225"/>
      <c r="D128" s="1225"/>
      <c r="E128" s="1225"/>
    </row>
    <row r="129" spans="1:5" ht="16.5" x14ac:dyDescent="0.25">
      <c r="A129" s="874" t="s">
        <v>3445</v>
      </c>
      <c r="B129" s="875" t="s">
        <v>3758</v>
      </c>
      <c r="C129" s="833" t="s">
        <v>3574</v>
      </c>
      <c r="D129" s="876" t="s">
        <v>3281</v>
      </c>
      <c r="E129" s="811"/>
    </row>
    <row r="130" spans="1:5" ht="198" x14ac:dyDescent="0.25">
      <c r="A130" s="1216" t="s">
        <v>3355</v>
      </c>
      <c r="B130" s="1217" t="s">
        <v>3075</v>
      </c>
      <c r="C130" s="819" t="s">
        <v>3806</v>
      </c>
      <c r="D130" s="819" t="s">
        <v>3760</v>
      </c>
      <c r="E130" s="807" t="s">
        <v>3761</v>
      </c>
    </row>
    <row r="131" spans="1:5" ht="39.75" customHeight="1" x14ac:dyDescent="0.25">
      <c r="A131" s="1216"/>
      <c r="B131" s="1217"/>
      <c r="C131" s="819" t="s">
        <v>3762</v>
      </c>
      <c r="D131" s="819" t="s">
        <v>3763</v>
      </c>
      <c r="E131" s="807" t="s">
        <v>3853</v>
      </c>
    </row>
    <row r="132" spans="1:5" ht="16.5" x14ac:dyDescent="0.25">
      <c r="A132" s="1216"/>
      <c r="B132" s="1217"/>
      <c r="C132" s="819" t="s">
        <v>3765</v>
      </c>
      <c r="D132" s="815" t="s">
        <v>3288</v>
      </c>
      <c r="E132" s="854"/>
    </row>
    <row r="133" spans="1:5" ht="115.5" x14ac:dyDescent="0.25">
      <c r="A133" s="1216" t="s">
        <v>3289</v>
      </c>
      <c r="B133" s="1217" t="s">
        <v>3766</v>
      </c>
      <c r="C133" s="819" t="s">
        <v>3854</v>
      </c>
      <c r="D133" s="868" t="s">
        <v>3855</v>
      </c>
      <c r="E133" s="807" t="s">
        <v>3856</v>
      </c>
    </row>
    <row r="134" spans="1:5" ht="42" customHeight="1" x14ac:dyDescent="0.25">
      <c r="A134" s="1216"/>
      <c r="B134" s="1217"/>
      <c r="C134" s="819" t="s">
        <v>3857</v>
      </c>
      <c r="D134" s="815" t="s">
        <v>3770</v>
      </c>
      <c r="E134" s="862"/>
    </row>
    <row r="135" spans="1:5" ht="16.5" x14ac:dyDescent="0.25">
      <c r="A135" s="1216"/>
      <c r="B135" s="1217"/>
      <c r="C135" s="819" t="s">
        <v>3288</v>
      </c>
      <c r="D135" s="819" t="s">
        <v>3288</v>
      </c>
      <c r="E135" s="854"/>
    </row>
    <row r="136" spans="1:5" ht="66" x14ac:dyDescent="0.25">
      <c r="A136" s="1216" t="s">
        <v>3294</v>
      </c>
      <c r="B136" s="1217" t="s">
        <v>2865</v>
      </c>
      <c r="C136" s="819" t="s">
        <v>3841</v>
      </c>
      <c r="D136" s="819" t="s">
        <v>3842</v>
      </c>
      <c r="E136" s="807" t="s">
        <v>3843</v>
      </c>
    </row>
    <row r="137" spans="1:5" ht="16.5" x14ac:dyDescent="0.25">
      <c r="A137" s="1216"/>
      <c r="B137" s="1217"/>
      <c r="C137" s="819" t="s">
        <v>3813</v>
      </c>
      <c r="D137" s="819" t="s">
        <v>3813</v>
      </c>
      <c r="E137" s="1163" t="s">
        <v>3147</v>
      </c>
    </row>
    <row r="138" spans="1:5" ht="16.5" x14ac:dyDescent="0.25">
      <c r="A138" s="1216"/>
      <c r="B138" s="1217"/>
      <c r="C138" s="819" t="s">
        <v>3288</v>
      </c>
      <c r="D138" s="819" t="s">
        <v>3288</v>
      </c>
      <c r="E138" s="1165"/>
    </row>
    <row r="139" spans="1:5" ht="16.5" x14ac:dyDescent="0.25">
      <c r="A139" s="1216" t="s">
        <v>3298</v>
      </c>
      <c r="B139" s="1217" t="s">
        <v>2911</v>
      </c>
      <c r="C139" s="815" t="s">
        <v>3858</v>
      </c>
      <c r="D139" s="815" t="s">
        <v>3858</v>
      </c>
      <c r="E139" s="1163" t="s">
        <v>3147</v>
      </c>
    </row>
    <row r="140" spans="1:5" ht="16.5" x14ac:dyDescent="0.25">
      <c r="A140" s="1216"/>
      <c r="B140" s="1217"/>
      <c r="C140" s="815" t="s">
        <v>3859</v>
      </c>
      <c r="D140" s="815" t="s">
        <v>3859</v>
      </c>
      <c r="E140" s="1164"/>
    </row>
    <row r="141" spans="1:5" ht="33" x14ac:dyDescent="0.25">
      <c r="A141" s="1216"/>
      <c r="B141" s="1217"/>
      <c r="C141" s="819" t="s">
        <v>3293</v>
      </c>
      <c r="D141" s="815" t="s">
        <v>3288</v>
      </c>
      <c r="E141" s="1165"/>
    </row>
    <row r="142" spans="1:5" ht="16.5" x14ac:dyDescent="0.25">
      <c r="A142" s="1216" t="s">
        <v>3302</v>
      </c>
      <c r="B142" s="1217" t="s">
        <v>2934</v>
      </c>
      <c r="C142" s="819" t="s">
        <v>3437</v>
      </c>
      <c r="D142" s="819" t="s">
        <v>3437</v>
      </c>
      <c r="E142" s="1163" t="s">
        <v>3147</v>
      </c>
    </row>
    <row r="143" spans="1:5" ht="16.5" x14ac:dyDescent="0.25">
      <c r="A143" s="1216"/>
      <c r="B143" s="1217"/>
      <c r="C143" s="819" t="s">
        <v>3439</v>
      </c>
      <c r="D143" s="819" t="s">
        <v>3439</v>
      </c>
      <c r="E143" s="1164"/>
    </row>
    <row r="144" spans="1:5" ht="33" x14ac:dyDescent="0.25">
      <c r="A144" s="1216"/>
      <c r="B144" s="1217"/>
      <c r="C144" s="819" t="s">
        <v>3860</v>
      </c>
      <c r="D144" s="815" t="s">
        <v>3776</v>
      </c>
      <c r="E144" s="1165"/>
    </row>
    <row r="145" spans="1:5" ht="16.5" x14ac:dyDescent="0.25">
      <c r="A145" s="1216" t="s">
        <v>3308</v>
      </c>
      <c r="B145" s="1221" t="s">
        <v>2949</v>
      </c>
      <c r="C145" s="819" t="s">
        <v>3437</v>
      </c>
      <c r="D145" s="819" t="s">
        <v>3437</v>
      </c>
      <c r="E145" s="1163" t="s">
        <v>3147</v>
      </c>
    </row>
    <row r="146" spans="1:5" ht="33" x14ac:dyDescent="0.25">
      <c r="A146" s="1216"/>
      <c r="B146" s="1221"/>
      <c r="C146" s="819" t="s">
        <v>3814</v>
      </c>
      <c r="D146" s="819" t="s">
        <v>3814</v>
      </c>
      <c r="E146" s="1164"/>
    </row>
    <row r="147" spans="1:5" ht="16.5" x14ac:dyDescent="0.25">
      <c r="A147" s="1216"/>
      <c r="B147" s="1221"/>
      <c r="C147" s="819" t="s">
        <v>3781</v>
      </c>
      <c r="D147" s="819" t="s">
        <v>3781</v>
      </c>
      <c r="E147" s="1165"/>
    </row>
    <row r="148" spans="1:5" ht="16.5" x14ac:dyDescent="0.25">
      <c r="A148" s="1216" t="s">
        <v>3312</v>
      </c>
      <c r="B148" s="1221" t="s">
        <v>2971</v>
      </c>
      <c r="C148" s="819" t="s">
        <v>3437</v>
      </c>
      <c r="D148" s="819" t="s">
        <v>3437</v>
      </c>
      <c r="E148" s="1163" t="s">
        <v>3147</v>
      </c>
    </row>
    <row r="149" spans="1:5" ht="33" x14ac:dyDescent="0.25">
      <c r="A149" s="1216"/>
      <c r="B149" s="1221"/>
      <c r="C149" s="819" t="s">
        <v>3814</v>
      </c>
      <c r="D149" s="819" t="s">
        <v>3814</v>
      </c>
      <c r="E149" s="1164"/>
    </row>
    <row r="150" spans="1:5" ht="16.5" x14ac:dyDescent="0.25">
      <c r="A150" s="1216"/>
      <c r="B150" s="1221"/>
      <c r="C150" s="819" t="s">
        <v>3781</v>
      </c>
      <c r="D150" s="819" t="s">
        <v>3781</v>
      </c>
      <c r="E150" s="1165"/>
    </row>
    <row r="151" spans="1:5" ht="16.5" x14ac:dyDescent="0.25">
      <c r="A151" s="1216" t="s">
        <v>3317</v>
      </c>
      <c r="B151" s="1221" t="s">
        <v>2988</v>
      </c>
      <c r="C151" s="819" t="s">
        <v>3437</v>
      </c>
      <c r="D151" s="819" t="s">
        <v>3437</v>
      </c>
      <c r="E151" s="1163" t="s">
        <v>3147</v>
      </c>
    </row>
    <row r="152" spans="1:5" ht="33" x14ac:dyDescent="0.25">
      <c r="A152" s="1216"/>
      <c r="B152" s="1221"/>
      <c r="C152" s="819" t="s">
        <v>3814</v>
      </c>
      <c r="D152" s="819" t="s">
        <v>3814</v>
      </c>
      <c r="E152" s="1164"/>
    </row>
    <row r="153" spans="1:5" ht="16.5" x14ac:dyDescent="0.25">
      <c r="A153" s="1216"/>
      <c r="B153" s="1221"/>
      <c r="C153" s="819" t="s">
        <v>3781</v>
      </c>
      <c r="D153" s="819" t="s">
        <v>3781</v>
      </c>
      <c r="E153" s="1165"/>
    </row>
    <row r="154" spans="1:5" ht="33" x14ac:dyDescent="0.25">
      <c r="A154" s="1216" t="s">
        <v>3321</v>
      </c>
      <c r="B154" s="1221" t="s">
        <v>3000</v>
      </c>
      <c r="C154" s="819" t="s">
        <v>3861</v>
      </c>
      <c r="D154" s="815" t="s">
        <v>3862</v>
      </c>
      <c r="E154" s="1163" t="s">
        <v>3147</v>
      </c>
    </row>
    <row r="155" spans="1:5" ht="16.5" x14ac:dyDescent="0.25">
      <c r="A155" s="1216"/>
      <c r="B155" s="1221"/>
      <c r="C155" s="819" t="s">
        <v>3439</v>
      </c>
      <c r="D155" s="819" t="s">
        <v>3439</v>
      </c>
      <c r="E155" s="1164"/>
    </row>
    <row r="156" spans="1:5" ht="16.5" x14ac:dyDescent="0.25">
      <c r="A156" s="1216"/>
      <c r="B156" s="1221"/>
      <c r="C156" s="819" t="s">
        <v>3781</v>
      </c>
      <c r="D156" s="819" t="s">
        <v>3781</v>
      </c>
      <c r="E156" s="1165"/>
    </row>
    <row r="157" spans="1:5" ht="33" x14ac:dyDescent="0.25">
      <c r="A157" s="1216" t="s">
        <v>1837</v>
      </c>
      <c r="B157" s="1221" t="s">
        <v>3010</v>
      </c>
      <c r="C157" s="819" t="s">
        <v>3863</v>
      </c>
      <c r="D157" s="819" t="s">
        <v>3863</v>
      </c>
      <c r="E157" s="1163" t="s">
        <v>3147</v>
      </c>
    </row>
    <row r="158" spans="1:5" ht="16.5" x14ac:dyDescent="0.25">
      <c r="A158" s="1216"/>
      <c r="B158" s="1221"/>
      <c r="C158" s="819" t="s">
        <v>3864</v>
      </c>
      <c r="D158" s="815" t="s">
        <v>3865</v>
      </c>
      <c r="E158" s="1164"/>
    </row>
    <row r="159" spans="1:5" ht="33" x14ac:dyDescent="0.25">
      <c r="A159" s="1216"/>
      <c r="B159" s="1221"/>
      <c r="C159" s="819" t="s">
        <v>3293</v>
      </c>
      <c r="D159" s="815" t="s">
        <v>3288</v>
      </c>
      <c r="E159" s="1165"/>
    </row>
    <row r="160" spans="1:5" ht="82.15" customHeight="1" x14ac:dyDescent="0.25">
      <c r="A160" s="1216" t="s">
        <v>3328</v>
      </c>
      <c r="B160" s="1221" t="s">
        <v>3046</v>
      </c>
      <c r="C160" s="819" t="s">
        <v>3866</v>
      </c>
      <c r="D160" s="819" t="s">
        <v>3866</v>
      </c>
      <c r="E160" s="807" t="s">
        <v>3829</v>
      </c>
    </row>
    <row r="161" spans="1:5" ht="16.5" x14ac:dyDescent="0.25">
      <c r="A161" s="1216"/>
      <c r="B161" s="1221"/>
      <c r="C161" s="819" t="s">
        <v>3830</v>
      </c>
      <c r="D161" s="819" t="s">
        <v>3830</v>
      </c>
      <c r="E161" s="854" t="s">
        <v>3147</v>
      </c>
    </row>
    <row r="162" spans="1:5" ht="16.5" x14ac:dyDescent="0.25">
      <c r="A162" s="1216"/>
      <c r="B162" s="1221"/>
      <c r="C162" s="819" t="s">
        <v>3771</v>
      </c>
      <c r="D162" s="815" t="s">
        <v>3288</v>
      </c>
      <c r="E162" s="854"/>
    </row>
    <row r="163" spans="1:5" ht="99" x14ac:dyDescent="0.25">
      <c r="A163" s="1216" t="s">
        <v>3794</v>
      </c>
      <c r="B163" s="1221" t="s">
        <v>3795</v>
      </c>
      <c r="C163" s="869" t="s">
        <v>3831</v>
      </c>
      <c r="D163" s="870" t="s">
        <v>3797</v>
      </c>
      <c r="E163" s="859" t="s">
        <v>3798</v>
      </c>
    </row>
    <row r="164" spans="1:5" ht="82.5" x14ac:dyDescent="0.25">
      <c r="A164" s="1216"/>
      <c r="B164" s="1221"/>
      <c r="C164" s="871" t="s">
        <v>3799</v>
      </c>
      <c r="D164" s="872" t="s">
        <v>3800</v>
      </c>
      <c r="E164" s="862" t="s">
        <v>3801</v>
      </c>
    </row>
    <row r="165" spans="1:5" ht="82.5" x14ac:dyDescent="0.25">
      <c r="A165" s="1216"/>
      <c r="B165" s="1221"/>
      <c r="C165" s="871" t="s">
        <v>3802</v>
      </c>
      <c r="D165" s="871" t="s">
        <v>3867</v>
      </c>
      <c r="E165" s="862" t="s">
        <v>3803</v>
      </c>
    </row>
    <row r="166" spans="1:5" ht="36" customHeight="1" x14ac:dyDescent="0.25">
      <c r="A166" s="1216"/>
      <c r="B166" s="1221"/>
      <c r="C166" s="873" t="s">
        <v>3804</v>
      </c>
      <c r="D166" s="873" t="s">
        <v>3804</v>
      </c>
      <c r="E166" s="857"/>
    </row>
    <row r="167" spans="1:5" ht="53.25" customHeight="1" x14ac:dyDescent="0.25">
      <c r="A167" s="1216"/>
      <c r="B167" s="1221"/>
      <c r="C167" s="864" t="s">
        <v>3805</v>
      </c>
      <c r="D167" s="864" t="s">
        <v>3805</v>
      </c>
      <c r="E167" s="865" t="s">
        <v>3147</v>
      </c>
    </row>
    <row r="168" spans="1:5" ht="37.5" customHeight="1" x14ac:dyDescent="0.25">
      <c r="A168" s="1216"/>
      <c r="B168" s="1221"/>
      <c r="C168" s="819" t="s">
        <v>3293</v>
      </c>
      <c r="D168" s="815" t="s">
        <v>3288</v>
      </c>
      <c r="E168" s="854" t="s">
        <v>3147</v>
      </c>
    </row>
    <row r="169" spans="1:5" ht="16.5" x14ac:dyDescent="0.25">
      <c r="A169" s="877"/>
      <c r="B169" s="1226" t="s">
        <v>3350</v>
      </c>
      <c r="C169" s="1226"/>
      <c r="D169" s="1226"/>
      <c r="E169" s="1226"/>
    </row>
    <row r="170" spans="1:5" ht="16.5" x14ac:dyDescent="0.25">
      <c r="A170" s="1227" t="s">
        <v>3868</v>
      </c>
      <c r="B170" s="1228"/>
      <c r="C170" s="1228"/>
      <c r="D170" s="1228"/>
      <c r="E170" s="1229"/>
    </row>
  </sheetData>
  <mergeCells count="150">
    <mergeCell ref="A160:A162"/>
    <mergeCell ref="B160:B162"/>
    <mergeCell ref="A163:A168"/>
    <mergeCell ref="B163:B168"/>
    <mergeCell ref="B169:E169"/>
    <mergeCell ref="A170:E170"/>
    <mergeCell ref="A154:A156"/>
    <mergeCell ref="B154:B156"/>
    <mergeCell ref="E154:E156"/>
    <mergeCell ref="A157:A159"/>
    <mergeCell ref="B157:B159"/>
    <mergeCell ref="E157:E159"/>
    <mergeCell ref="A148:A150"/>
    <mergeCell ref="B148:B150"/>
    <mergeCell ref="E148:E150"/>
    <mergeCell ref="A151:A153"/>
    <mergeCell ref="B151:B153"/>
    <mergeCell ref="E151:E153"/>
    <mergeCell ref="A142:A144"/>
    <mergeCell ref="B142:B144"/>
    <mergeCell ref="E142:E144"/>
    <mergeCell ref="A145:A147"/>
    <mergeCell ref="B145:B147"/>
    <mergeCell ref="E145:E147"/>
    <mergeCell ref="A136:A138"/>
    <mergeCell ref="B136:B138"/>
    <mergeCell ref="E137:E138"/>
    <mergeCell ref="A139:A141"/>
    <mergeCell ref="B139:B141"/>
    <mergeCell ref="E139:E141"/>
    <mergeCell ref="A122:A127"/>
    <mergeCell ref="B122:B127"/>
    <mergeCell ref="B128:E128"/>
    <mergeCell ref="A130:A132"/>
    <mergeCell ref="B130:B132"/>
    <mergeCell ref="A133:A135"/>
    <mergeCell ref="B133:B135"/>
    <mergeCell ref="A116:A118"/>
    <mergeCell ref="B116:B118"/>
    <mergeCell ref="E116:E118"/>
    <mergeCell ref="A119:A121"/>
    <mergeCell ref="B119:B121"/>
    <mergeCell ref="E120:E121"/>
    <mergeCell ref="A110:A112"/>
    <mergeCell ref="B110:B112"/>
    <mergeCell ref="E110:E112"/>
    <mergeCell ref="A113:A115"/>
    <mergeCell ref="B113:B115"/>
    <mergeCell ref="E113:E115"/>
    <mergeCell ref="A104:A106"/>
    <mergeCell ref="B104:B106"/>
    <mergeCell ref="E104:E106"/>
    <mergeCell ref="A107:A109"/>
    <mergeCell ref="B107:B109"/>
    <mergeCell ref="E107:E109"/>
    <mergeCell ref="A98:A100"/>
    <mergeCell ref="B98:B100"/>
    <mergeCell ref="E98:E100"/>
    <mergeCell ref="A101:A103"/>
    <mergeCell ref="B101:B103"/>
    <mergeCell ref="E101:E103"/>
    <mergeCell ref="A89:A91"/>
    <mergeCell ref="B89:B91"/>
    <mergeCell ref="A92:A94"/>
    <mergeCell ref="B92:B94"/>
    <mergeCell ref="A95:A97"/>
    <mergeCell ref="B95:B97"/>
    <mergeCell ref="A80:A85"/>
    <mergeCell ref="B80:B85"/>
    <mergeCell ref="B86:E86"/>
    <mergeCell ref="A87:A88"/>
    <mergeCell ref="B87:B88"/>
    <mergeCell ref="C87:C88"/>
    <mergeCell ref="D87:D88"/>
    <mergeCell ref="E87:E88"/>
    <mergeCell ref="A74:A76"/>
    <mergeCell ref="B74:B76"/>
    <mergeCell ref="E74:E76"/>
    <mergeCell ref="A77:A79"/>
    <mergeCell ref="B77:B79"/>
    <mergeCell ref="E78:E79"/>
    <mergeCell ref="A68:A70"/>
    <mergeCell ref="B68:B70"/>
    <mergeCell ref="E68:E70"/>
    <mergeCell ref="A71:A73"/>
    <mergeCell ref="B71:B73"/>
    <mergeCell ref="E71:E73"/>
    <mergeCell ref="A62:A64"/>
    <mergeCell ref="B62:B64"/>
    <mergeCell ref="E62:E64"/>
    <mergeCell ref="A65:A67"/>
    <mergeCell ref="B65:B67"/>
    <mergeCell ref="E65:E67"/>
    <mergeCell ref="A56:A58"/>
    <mergeCell ref="B56:B58"/>
    <mergeCell ref="E56:E58"/>
    <mergeCell ref="A59:A61"/>
    <mergeCell ref="B59:B61"/>
    <mergeCell ref="E59:E61"/>
    <mergeCell ref="A47:A49"/>
    <mergeCell ref="B47:B49"/>
    <mergeCell ref="A50:A52"/>
    <mergeCell ref="B50:B52"/>
    <mergeCell ref="A53:A55"/>
    <mergeCell ref="B53:B55"/>
    <mergeCell ref="B44:E44"/>
    <mergeCell ref="A45:A46"/>
    <mergeCell ref="B45:B46"/>
    <mergeCell ref="C45:C46"/>
    <mergeCell ref="D45:D46"/>
    <mergeCell ref="E45:E46"/>
    <mergeCell ref="A32:A34"/>
    <mergeCell ref="B32:B34"/>
    <mergeCell ref="E32:E34"/>
    <mergeCell ref="A35:A37"/>
    <mergeCell ref="B35:B37"/>
    <mergeCell ref="A38:A43"/>
    <mergeCell ref="B38:B43"/>
    <mergeCell ref="A26:A28"/>
    <mergeCell ref="B26:B28"/>
    <mergeCell ref="E26:E28"/>
    <mergeCell ref="A29:A31"/>
    <mergeCell ref="B29:B31"/>
    <mergeCell ref="E29:E31"/>
    <mergeCell ref="A20:A22"/>
    <mergeCell ref="B20:B22"/>
    <mergeCell ref="E20:E22"/>
    <mergeCell ref="A23:A25"/>
    <mergeCell ref="B23:B25"/>
    <mergeCell ref="E23:E25"/>
    <mergeCell ref="A14:A16"/>
    <mergeCell ref="B14:B16"/>
    <mergeCell ref="E14:E16"/>
    <mergeCell ref="A17:A19"/>
    <mergeCell ref="B17:B19"/>
    <mergeCell ref="E17:E19"/>
    <mergeCell ref="A5:A7"/>
    <mergeCell ref="B5:B7"/>
    <mergeCell ref="A8:A10"/>
    <mergeCell ref="B8:B10"/>
    <mergeCell ref="E9:E10"/>
    <mergeCell ref="A11:A13"/>
    <mergeCell ref="B11:B13"/>
    <mergeCell ref="A1:E1"/>
    <mergeCell ref="A2:E2"/>
    <mergeCell ref="A3:A4"/>
    <mergeCell ref="B3:B4"/>
    <mergeCell ref="C3:C4"/>
    <mergeCell ref="D3:D4"/>
    <mergeCell ref="E3:E4"/>
  </mergeCells>
  <pageMargins left="0.39" right="0.17" top="0.75" bottom="0.75" header="0.3" footer="0.3"/>
  <pageSetup paperSize="9" orientation="landscape" r:id="rId1"/>
  <headerFooter>
    <oddFooter>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444"/>
  <sheetViews>
    <sheetView topLeftCell="A148" workbookViewId="0">
      <selection activeCell="D15" sqref="D15"/>
    </sheetView>
  </sheetViews>
  <sheetFormatPr defaultRowHeight="15" x14ac:dyDescent="0.25"/>
  <cols>
    <col min="2" max="2" width="25.42578125" customWidth="1"/>
    <col min="3" max="3" width="26" customWidth="1"/>
    <col min="4" max="4" width="28.7109375" customWidth="1"/>
    <col min="6" max="6" width="0.140625" customWidth="1"/>
    <col min="7" max="11" width="9.140625" hidden="1" customWidth="1"/>
    <col min="12" max="12" width="9" customWidth="1"/>
    <col min="13" max="14" width="9.140625" hidden="1" customWidth="1"/>
  </cols>
  <sheetData>
    <row r="3" spans="1:17" ht="15.75" x14ac:dyDescent="0.25">
      <c r="A3" s="1036" t="s">
        <v>0</v>
      </c>
      <c r="B3" s="970" t="s">
        <v>306</v>
      </c>
      <c r="C3" s="970"/>
      <c r="D3" s="970"/>
      <c r="E3" s="970"/>
      <c r="F3" s="970"/>
      <c r="G3" s="970"/>
      <c r="H3" s="970"/>
      <c r="I3" s="970"/>
      <c r="J3" s="970"/>
      <c r="K3" s="970"/>
      <c r="L3" s="970"/>
      <c r="M3" s="970"/>
      <c r="N3" s="970"/>
      <c r="O3" s="970"/>
      <c r="P3" s="970"/>
    </row>
    <row r="4" spans="1:17" ht="15.75" x14ac:dyDescent="0.25">
      <c r="A4" s="1037"/>
      <c r="B4" s="1037" t="s">
        <v>1</v>
      </c>
      <c r="C4" s="1038" t="s">
        <v>2</v>
      </c>
      <c r="D4" s="1039"/>
      <c r="E4" s="970" t="s">
        <v>356</v>
      </c>
      <c r="F4" s="1022" t="s">
        <v>305</v>
      </c>
      <c r="G4" s="1040" t="s">
        <v>307</v>
      </c>
      <c r="H4" s="1027" t="s">
        <v>361</v>
      </c>
      <c r="I4" s="1029" t="s">
        <v>431</v>
      </c>
      <c r="J4" s="1031" t="s">
        <v>871</v>
      </c>
      <c r="K4" s="1032" t="s">
        <v>897</v>
      </c>
      <c r="L4" s="1033" t="s">
        <v>898</v>
      </c>
      <c r="M4" s="1022" t="s">
        <v>362</v>
      </c>
      <c r="N4" s="1022" t="s">
        <v>362</v>
      </c>
      <c r="O4" s="1022" t="s">
        <v>362</v>
      </c>
      <c r="P4" s="1022" t="s">
        <v>3</v>
      </c>
    </row>
    <row r="5" spans="1:17" ht="43.5" customHeight="1" x14ac:dyDescent="0.25">
      <c r="A5" s="1023"/>
      <c r="B5" s="1023"/>
      <c r="C5" s="29" t="s">
        <v>4</v>
      </c>
      <c r="D5" s="29" t="s">
        <v>5</v>
      </c>
      <c r="E5" s="970"/>
      <c r="F5" s="1023"/>
      <c r="G5" s="1041"/>
      <c r="H5" s="1028"/>
      <c r="I5" s="1030"/>
      <c r="J5" s="1029"/>
      <c r="K5" s="1032"/>
      <c r="L5" s="1033"/>
      <c r="M5" s="1023"/>
      <c r="N5" s="1023"/>
      <c r="O5" s="1023"/>
      <c r="P5" s="1023"/>
    </row>
    <row r="6" spans="1:17" ht="15" customHeight="1" x14ac:dyDescent="0.25">
      <c r="A6" s="30">
        <v>1</v>
      </c>
      <c r="B6" s="31">
        <v>2</v>
      </c>
      <c r="C6" s="30">
        <v>3</v>
      </c>
      <c r="D6" s="31">
        <v>4</v>
      </c>
      <c r="E6" s="30">
        <v>5</v>
      </c>
      <c r="F6" s="31">
        <v>6</v>
      </c>
      <c r="G6" s="30"/>
      <c r="H6" s="32">
        <v>6</v>
      </c>
      <c r="I6" s="32">
        <v>6</v>
      </c>
      <c r="J6" s="30">
        <v>7</v>
      </c>
      <c r="K6" s="31">
        <v>8</v>
      </c>
      <c r="L6" s="30">
        <v>6</v>
      </c>
      <c r="M6" s="32" t="s">
        <v>3145</v>
      </c>
      <c r="N6" s="32" t="s">
        <v>3146</v>
      </c>
      <c r="O6" s="32" t="s">
        <v>3184</v>
      </c>
      <c r="P6" s="30">
        <v>8</v>
      </c>
    </row>
    <row r="7" spans="1:17" ht="15" customHeight="1" x14ac:dyDescent="0.25">
      <c r="A7" s="652" t="s">
        <v>264</v>
      </c>
      <c r="B7" s="1024" t="s">
        <v>873</v>
      </c>
      <c r="C7" s="1025"/>
      <c r="D7" s="1026"/>
      <c r="E7" s="33"/>
      <c r="F7" s="25"/>
      <c r="G7" s="34"/>
      <c r="H7" s="35"/>
      <c r="I7" s="35"/>
      <c r="J7" s="35"/>
      <c r="K7" s="35"/>
      <c r="L7" s="35"/>
      <c r="M7" s="35"/>
      <c r="N7" s="35"/>
      <c r="O7" s="35"/>
      <c r="P7" s="664"/>
    </row>
    <row r="8" spans="1:17" ht="15" customHeight="1" x14ac:dyDescent="0.25">
      <c r="A8" s="652" t="s">
        <v>252</v>
      </c>
      <c r="B8" s="74" t="s">
        <v>7</v>
      </c>
      <c r="C8" s="75"/>
      <c r="D8" s="75"/>
      <c r="E8" s="33"/>
      <c r="F8" s="25"/>
      <c r="G8" s="34"/>
      <c r="H8" s="35"/>
      <c r="I8" s="35"/>
      <c r="J8" s="35"/>
      <c r="K8" s="35"/>
      <c r="L8" s="35"/>
      <c r="M8" s="35"/>
      <c r="N8" s="35"/>
      <c r="O8" s="35"/>
      <c r="P8" s="664"/>
    </row>
    <row r="9" spans="1:17" ht="15" customHeight="1" x14ac:dyDescent="0.25">
      <c r="A9" s="1003">
        <v>1</v>
      </c>
      <c r="B9" s="671" t="s">
        <v>8</v>
      </c>
      <c r="C9" s="666" t="s">
        <v>310</v>
      </c>
      <c r="D9" s="666" t="s">
        <v>367</v>
      </c>
      <c r="E9" s="22">
        <v>2300</v>
      </c>
      <c r="F9" s="20">
        <v>7500</v>
      </c>
      <c r="G9" s="34">
        <v>6500</v>
      </c>
      <c r="H9" s="36">
        <v>1.8</v>
      </c>
      <c r="I9" s="22">
        <v>4140</v>
      </c>
      <c r="J9" s="20">
        <v>7500</v>
      </c>
      <c r="K9" s="86">
        <v>4500</v>
      </c>
      <c r="L9" s="86">
        <f>E9*1.2</f>
        <v>2760</v>
      </c>
      <c r="M9" s="22">
        <f>(K9-I9)/I9*100</f>
        <v>8.695652173913043</v>
      </c>
      <c r="N9" s="22">
        <f>(K9-J9)/J9*100</f>
        <v>-40</v>
      </c>
      <c r="O9" s="22">
        <f>(L9-E9)/E9*100</f>
        <v>20</v>
      </c>
      <c r="P9" s="664" t="s">
        <v>263</v>
      </c>
    </row>
    <row r="10" spans="1:17" ht="15" customHeight="1" x14ac:dyDescent="0.25">
      <c r="A10" s="1004"/>
      <c r="B10" s="672"/>
      <c r="C10" s="666" t="s">
        <v>367</v>
      </c>
      <c r="D10" s="666" t="s">
        <v>10</v>
      </c>
      <c r="E10" s="22">
        <v>2400</v>
      </c>
      <c r="F10" s="20">
        <v>6250</v>
      </c>
      <c r="G10" s="34">
        <v>5700</v>
      </c>
      <c r="H10" s="36">
        <v>1.8</v>
      </c>
      <c r="I10" s="22">
        <v>4320</v>
      </c>
      <c r="J10" s="20">
        <v>6250</v>
      </c>
      <c r="K10" s="86">
        <v>4600</v>
      </c>
      <c r="L10" s="86">
        <f t="shared" ref="L10:L73" si="0">E10*1.2</f>
        <v>2880</v>
      </c>
      <c r="M10" s="22">
        <f t="shared" ref="M10:M73" si="1">(K10-I10)/I10*100</f>
        <v>6.481481481481481</v>
      </c>
      <c r="N10" s="22">
        <f t="shared" ref="N10:N73" si="2">(K10-J10)/J10*100</f>
        <v>-26.400000000000002</v>
      </c>
      <c r="O10" s="22">
        <f t="shared" ref="O10:O73" si="3">(L10-E10)/E10*100</f>
        <v>20</v>
      </c>
      <c r="P10" s="664" t="s">
        <v>263</v>
      </c>
    </row>
    <row r="11" spans="1:17" ht="15" customHeight="1" x14ac:dyDescent="0.25">
      <c r="A11" s="663">
        <v>2</v>
      </c>
      <c r="B11" s="664" t="s">
        <v>9</v>
      </c>
      <c r="C11" s="666" t="s">
        <v>10</v>
      </c>
      <c r="D11" s="666" t="s">
        <v>311</v>
      </c>
      <c r="E11" s="22">
        <v>1500</v>
      </c>
      <c r="F11" s="20">
        <v>5000</v>
      </c>
      <c r="G11" s="34">
        <v>5000</v>
      </c>
      <c r="H11" s="36">
        <v>2</v>
      </c>
      <c r="I11" s="22">
        <v>3000</v>
      </c>
      <c r="J11" s="20">
        <v>5000</v>
      </c>
      <c r="K11" s="86">
        <v>2500</v>
      </c>
      <c r="L11" s="86">
        <f t="shared" si="0"/>
        <v>1800</v>
      </c>
      <c r="M11" s="22">
        <f t="shared" si="1"/>
        <v>-16.666666666666664</v>
      </c>
      <c r="N11" s="22">
        <f t="shared" si="2"/>
        <v>-50</v>
      </c>
      <c r="O11" s="22">
        <f t="shared" si="3"/>
        <v>20</v>
      </c>
      <c r="P11" s="664" t="s">
        <v>263</v>
      </c>
    </row>
    <row r="12" spans="1:17" ht="15" customHeight="1" x14ac:dyDescent="0.25">
      <c r="A12" s="1003">
        <v>3</v>
      </c>
      <c r="B12" s="1000" t="s">
        <v>18</v>
      </c>
      <c r="C12" s="666" t="s">
        <v>12</v>
      </c>
      <c r="D12" s="666" t="s">
        <v>312</v>
      </c>
      <c r="E12" s="22">
        <v>2300</v>
      </c>
      <c r="F12" s="20">
        <v>12500</v>
      </c>
      <c r="G12" s="34">
        <v>12500</v>
      </c>
      <c r="H12" s="36">
        <v>3.1</v>
      </c>
      <c r="I12" s="22">
        <v>7130</v>
      </c>
      <c r="J12" s="20">
        <v>12500</v>
      </c>
      <c r="K12" s="86">
        <v>9500</v>
      </c>
      <c r="L12" s="86">
        <f t="shared" si="0"/>
        <v>2760</v>
      </c>
      <c r="M12" s="22">
        <f>(K12-I12)/I12*100</f>
        <v>33.239831697054697</v>
      </c>
      <c r="N12" s="22">
        <f t="shared" si="2"/>
        <v>-24</v>
      </c>
      <c r="O12" s="22">
        <f t="shared" si="3"/>
        <v>20</v>
      </c>
      <c r="P12" s="664" t="s">
        <v>263</v>
      </c>
    </row>
    <row r="13" spans="1:17" ht="15" customHeight="1" x14ac:dyDescent="0.25">
      <c r="A13" s="1004"/>
      <c r="B13" s="1002"/>
      <c r="C13" s="666" t="s">
        <v>312</v>
      </c>
      <c r="D13" s="666" t="s">
        <v>13</v>
      </c>
      <c r="E13" s="22">
        <v>4000</v>
      </c>
      <c r="F13" s="20">
        <v>20000</v>
      </c>
      <c r="G13" s="34">
        <v>25000</v>
      </c>
      <c r="H13" s="36">
        <v>2.7</v>
      </c>
      <c r="I13" s="22">
        <v>10800</v>
      </c>
      <c r="J13" s="20">
        <v>20000</v>
      </c>
      <c r="K13" s="86">
        <v>12500</v>
      </c>
      <c r="L13" s="86">
        <f>E13*1.5</f>
        <v>6000</v>
      </c>
      <c r="M13" s="22">
        <f t="shared" si="1"/>
        <v>15.74074074074074</v>
      </c>
      <c r="N13" s="22">
        <f t="shared" si="2"/>
        <v>-37.5</v>
      </c>
      <c r="O13" s="22">
        <f t="shared" si="3"/>
        <v>50</v>
      </c>
      <c r="P13" s="664" t="s">
        <v>263</v>
      </c>
      <c r="Q13">
        <v>50</v>
      </c>
    </row>
    <row r="14" spans="1:17" ht="15" customHeight="1" x14ac:dyDescent="0.25">
      <c r="A14" s="663">
        <v>4</v>
      </c>
      <c r="B14" s="664" t="s">
        <v>14</v>
      </c>
      <c r="C14" s="666" t="s">
        <v>15</v>
      </c>
      <c r="D14" s="666" t="s">
        <v>16</v>
      </c>
      <c r="E14" s="22"/>
      <c r="F14" s="20"/>
      <c r="G14" s="34"/>
      <c r="H14" s="36"/>
      <c r="I14" s="22"/>
      <c r="J14" s="20"/>
      <c r="K14" s="20"/>
      <c r="L14" s="86">
        <f t="shared" si="0"/>
        <v>0</v>
      </c>
      <c r="M14" s="22"/>
      <c r="N14" s="22"/>
      <c r="O14" s="22" t="e">
        <f t="shared" si="3"/>
        <v>#DIV/0!</v>
      </c>
      <c r="P14" s="664" t="s">
        <v>263</v>
      </c>
    </row>
    <row r="15" spans="1:17" ht="15" customHeight="1" x14ac:dyDescent="0.25">
      <c r="A15" s="653"/>
      <c r="B15" s="655"/>
      <c r="C15" s="666"/>
      <c r="D15" s="666" t="s">
        <v>39</v>
      </c>
      <c r="E15" s="22">
        <v>2000</v>
      </c>
      <c r="F15" s="20">
        <v>6600</v>
      </c>
      <c r="G15" s="34">
        <v>6000</v>
      </c>
      <c r="H15" s="36">
        <v>1.3</v>
      </c>
      <c r="I15" s="22">
        <v>2600</v>
      </c>
      <c r="J15" s="20">
        <v>6600</v>
      </c>
      <c r="K15" s="85">
        <v>3200</v>
      </c>
      <c r="L15" s="86">
        <f t="shared" si="0"/>
        <v>2400</v>
      </c>
      <c r="M15" s="22">
        <f t="shared" si="1"/>
        <v>23.076923076923077</v>
      </c>
      <c r="N15" s="22"/>
      <c r="O15" s="22">
        <f t="shared" si="3"/>
        <v>20</v>
      </c>
      <c r="P15" s="665" t="s">
        <v>879</v>
      </c>
    </row>
    <row r="16" spans="1:17" ht="15" customHeight="1" x14ac:dyDescent="0.25">
      <c r="A16" s="653"/>
      <c r="B16" s="655"/>
      <c r="C16" s="666"/>
      <c r="D16" s="666" t="s">
        <v>40</v>
      </c>
      <c r="E16" s="22"/>
      <c r="F16" s="20">
        <v>6600</v>
      </c>
      <c r="G16" s="34">
        <v>6000</v>
      </c>
      <c r="H16" s="36">
        <v>1.3</v>
      </c>
      <c r="I16" s="22">
        <v>2600</v>
      </c>
      <c r="J16" s="20">
        <v>6600</v>
      </c>
      <c r="K16" s="85">
        <v>3100</v>
      </c>
      <c r="L16" s="86">
        <v>2000</v>
      </c>
      <c r="M16" s="22">
        <f t="shared" si="1"/>
        <v>19.230769230769234</v>
      </c>
      <c r="N16" s="22"/>
      <c r="O16" s="22" t="e">
        <f t="shared" si="3"/>
        <v>#DIV/0!</v>
      </c>
      <c r="P16" s="665" t="s">
        <v>879</v>
      </c>
    </row>
    <row r="17" spans="1:17" ht="15" customHeight="1" x14ac:dyDescent="0.25">
      <c r="A17" s="46">
        <v>5</v>
      </c>
      <c r="B17" s="46" t="s">
        <v>17</v>
      </c>
      <c r="C17" s="666" t="s">
        <v>18</v>
      </c>
      <c r="D17" s="666" t="s">
        <v>368</v>
      </c>
      <c r="E17" s="22"/>
      <c r="F17" s="20"/>
      <c r="G17" s="34"/>
      <c r="H17" s="36"/>
      <c r="I17" s="22"/>
      <c r="J17" s="20"/>
      <c r="K17" s="85"/>
      <c r="L17" s="86">
        <f t="shared" si="0"/>
        <v>0</v>
      </c>
      <c r="M17" s="22"/>
      <c r="N17" s="22"/>
      <c r="O17" s="22" t="e">
        <f t="shared" si="3"/>
        <v>#DIV/0!</v>
      </c>
      <c r="P17" s="664" t="s">
        <v>263</v>
      </c>
    </row>
    <row r="18" spans="1:17" ht="15" customHeight="1" x14ac:dyDescent="0.25">
      <c r="A18" s="46"/>
      <c r="B18" s="46"/>
      <c r="C18" s="666"/>
      <c r="D18" s="666" t="s">
        <v>39</v>
      </c>
      <c r="E18" s="22">
        <v>2200</v>
      </c>
      <c r="F18" s="20">
        <v>12500</v>
      </c>
      <c r="G18" s="34">
        <v>12500</v>
      </c>
      <c r="H18" s="36">
        <v>4.5</v>
      </c>
      <c r="I18" s="22">
        <v>9900</v>
      </c>
      <c r="J18" s="20">
        <v>12500</v>
      </c>
      <c r="K18" s="85">
        <v>9900</v>
      </c>
      <c r="L18" s="86">
        <f>E18*1.5</f>
        <v>3300</v>
      </c>
      <c r="M18" s="22">
        <f t="shared" si="1"/>
        <v>0</v>
      </c>
      <c r="N18" s="22"/>
      <c r="O18" s="22">
        <f t="shared" si="3"/>
        <v>50</v>
      </c>
      <c r="P18" s="665" t="s">
        <v>879</v>
      </c>
      <c r="Q18">
        <v>50</v>
      </c>
    </row>
    <row r="19" spans="1:17" ht="15" customHeight="1" x14ac:dyDescent="0.25">
      <c r="A19" s="46"/>
      <c r="B19" s="46"/>
      <c r="C19" s="666"/>
      <c r="D19" s="666" t="s">
        <v>40</v>
      </c>
      <c r="E19" s="22"/>
      <c r="F19" s="20">
        <v>12500</v>
      </c>
      <c r="G19" s="34">
        <v>12500</v>
      </c>
      <c r="H19" s="36">
        <v>4.5</v>
      </c>
      <c r="I19" s="22">
        <v>9900</v>
      </c>
      <c r="J19" s="20">
        <v>12500</v>
      </c>
      <c r="K19" s="85">
        <v>9800</v>
      </c>
      <c r="L19" s="86">
        <v>2800</v>
      </c>
      <c r="M19" s="22">
        <f t="shared" si="1"/>
        <v>-1.0101010101010102</v>
      </c>
      <c r="N19" s="22"/>
      <c r="O19" s="22" t="e">
        <f t="shared" si="3"/>
        <v>#DIV/0!</v>
      </c>
      <c r="P19" s="665" t="s">
        <v>879</v>
      </c>
    </row>
    <row r="20" spans="1:17" ht="15" customHeight="1" x14ac:dyDescent="0.25">
      <c r="A20" s="46"/>
      <c r="B20" s="46"/>
      <c r="C20" s="666" t="s">
        <v>368</v>
      </c>
      <c r="D20" s="666" t="s">
        <v>19</v>
      </c>
      <c r="E20" s="22">
        <v>1800</v>
      </c>
      <c r="F20" s="20">
        <v>8750</v>
      </c>
      <c r="G20" s="34">
        <v>8750</v>
      </c>
      <c r="H20" s="36">
        <v>2.5</v>
      </c>
      <c r="I20" s="22">
        <v>4500</v>
      </c>
      <c r="J20" s="20">
        <v>8750</v>
      </c>
      <c r="K20" s="86">
        <v>4900</v>
      </c>
      <c r="L20" s="86">
        <f t="shared" si="0"/>
        <v>2160</v>
      </c>
      <c r="M20" s="22">
        <f t="shared" si="1"/>
        <v>8.8888888888888893</v>
      </c>
      <c r="N20" s="22">
        <f t="shared" si="2"/>
        <v>-44</v>
      </c>
      <c r="O20" s="22">
        <f t="shared" si="3"/>
        <v>20</v>
      </c>
      <c r="P20" s="664" t="s">
        <v>263</v>
      </c>
    </row>
    <row r="21" spans="1:17" ht="15" customHeight="1" x14ac:dyDescent="0.25">
      <c r="A21" s="1003">
        <v>6</v>
      </c>
      <c r="B21" s="1000" t="s">
        <v>20</v>
      </c>
      <c r="C21" s="666" t="s">
        <v>21</v>
      </c>
      <c r="D21" s="666" t="s">
        <v>313</v>
      </c>
      <c r="E21" s="22">
        <v>1400</v>
      </c>
      <c r="F21" s="20">
        <v>6250</v>
      </c>
      <c r="G21" s="34">
        <v>6250</v>
      </c>
      <c r="H21" s="36">
        <v>2.7</v>
      </c>
      <c r="I21" s="22">
        <v>3780.0000000000005</v>
      </c>
      <c r="J21" s="20">
        <v>6250</v>
      </c>
      <c r="K21" s="86">
        <v>4100</v>
      </c>
      <c r="L21" s="86">
        <f>E21*1.3</f>
        <v>1820</v>
      </c>
      <c r="M21" s="22">
        <f t="shared" si="1"/>
        <v>8.4656084656084527</v>
      </c>
      <c r="N21" s="22">
        <f t="shared" si="2"/>
        <v>-34.4</v>
      </c>
      <c r="O21" s="22">
        <f t="shared" si="3"/>
        <v>30</v>
      </c>
      <c r="P21" s="664" t="s">
        <v>263</v>
      </c>
      <c r="Q21">
        <v>30</v>
      </c>
    </row>
    <row r="22" spans="1:17" ht="15" customHeight="1" x14ac:dyDescent="0.25">
      <c r="A22" s="1004"/>
      <c r="B22" s="1002"/>
      <c r="C22" s="666" t="s">
        <v>313</v>
      </c>
      <c r="D22" s="666" t="s">
        <v>22</v>
      </c>
      <c r="E22" s="22">
        <v>730</v>
      </c>
      <c r="F22" s="20">
        <v>2500</v>
      </c>
      <c r="G22" s="34">
        <v>2500</v>
      </c>
      <c r="H22" s="36">
        <v>1.6</v>
      </c>
      <c r="I22" s="22">
        <v>1168</v>
      </c>
      <c r="J22" s="20">
        <v>2500</v>
      </c>
      <c r="K22" s="86">
        <v>1500</v>
      </c>
      <c r="L22" s="86">
        <f t="shared" si="0"/>
        <v>876</v>
      </c>
      <c r="M22" s="22">
        <f t="shared" si="1"/>
        <v>28.424657534246577</v>
      </c>
      <c r="N22" s="22">
        <f>(K22-J22)/J22*100</f>
        <v>-40</v>
      </c>
      <c r="O22" s="22">
        <f t="shared" si="3"/>
        <v>20</v>
      </c>
      <c r="P22" s="664" t="s">
        <v>263</v>
      </c>
    </row>
    <row r="23" spans="1:17" ht="15" customHeight="1" x14ac:dyDescent="0.25">
      <c r="A23" s="663">
        <v>7</v>
      </c>
      <c r="B23" s="664" t="s">
        <v>27</v>
      </c>
      <c r="C23" s="666" t="s">
        <v>25</v>
      </c>
      <c r="D23" s="666" t="s">
        <v>314</v>
      </c>
      <c r="E23" s="22"/>
      <c r="F23" s="20"/>
      <c r="G23" s="34"/>
      <c r="H23" s="36"/>
      <c r="I23" s="22"/>
      <c r="J23" s="20"/>
      <c r="K23" s="85"/>
      <c r="L23" s="86">
        <f t="shared" si="0"/>
        <v>0</v>
      </c>
      <c r="M23" s="22"/>
      <c r="N23" s="22"/>
      <c r="O23" s="22" t="e">
        <f t="shared" si="3"/>
        <v>#DIV/0!</v>
      </c>
      <c r="P23" s="664" t="s">
        <v>263</v>
      </c>
    </row>
    <row r="24" spans="1:17" ht="15" customHeight="1" x14ac:dyDescent="0.25">
      <c r="A24" s="653"/>
      <c r="B24" s="655"/>
      <c r="C24" s="666"/>
      <c r="D24" s="666" t="s">
        <v>39</v>
      </c>
      <c r="E24" s="22">
        <v>1500</v>
      </c>
      <c r="F24" s="20">
        <v>3750</v>
      </c>
      <c r="G24" s="34">
        <v>4500</v>
      </c>
      <c r="H24" s="36">
        <v>2.5</v>
      </c>
      <c r="I24" s="22">
        <v>3750</v>
      </c>
      <c r="J24" s="20">
        <v>3750</v>
      </c>
      <c r="K24" s="85">
        <v>3750</v>
      </c>
      <c r="L24" s="86">
        <f t="shared" si="0"/>
        <v>1800</v>
      </c>
      <c r="M24" s="22">
        <f t="shared" si="1"/>
        <v>0</v>
      </c>
      <c r="N24" s="22"/>
      <c r="O24" s="22">
        <f t="shared" si="3"/>
        <v>20</v>
      </c>
      <c r="P24" s="665" t="s">
        <v>879</v>
      </c>
    </row>
    <row r="25" spans="1:17" ht="15" customHeight="1" x14ac:dyDescent="0.25">
      <c r="A25" s="653"/>
      <c r="B25" s="655"/>
      <c r="C25" s="666"/>
      <c r="D25" s="666" t="s">
        <v>40</v>
      </c>
      <c r="E25" s="22">
        <v>1500</v>
      </c>
      <c r="F25" s="20">
        <v>3750</v>
      </c>
      <c r="G25" s="34">
        <v>4500</v>
      </c>
      <c r="H25" s="36">
        <v>2.5</v>
      </c>
      <c r="I25" s="22">
        <v>3750</v>
      </c>
      <c r="J25" s="20">
        <v>3750</v>
      </c>
      <c r="K25" s="85">
        <v>3600</v>
      </c>
      <c r="L25" s="86">
        <v>1500</v>
      </c>
      <c r="M25" s="22">
        <f t="shared" si="1"/>
        <v>-4</v>
      </c>
      <c r="N25" s="22"/>
      <c r="O25" s="22">
        <f t="shared" si="3"/>
        <v>0</v>
      </c>
      <c r="P25" s="665" t="s">
        <v>879</v>
      </c>
    </row>
    <row r="26" spans="1:17" ht="15" customHeight="1" x14ac:dyDescent="0.25">
      <c r="A26" s="663">
        <v>8</v>
      </c>
      <c r="B26" s="664" t="s">
        <v>451</v>
      </c>
      <c r="C26" s="666" t="s">
        <v>17</v>
      </c>
      <c r="D26" s="666" t="s">
        <v>23</v>
      </c>
      <c r="E26" s="22"/>
      <c r="F26" s="20"/>
      <c r="G26" s="34"/>
      <c r="H26" s="36"/>
      <c r="I26" s="22"/>
      <c r="J26" s="20"/>
      <c r="K26" s="85"/>
      <c r="L26" s="86">
        <f t="shared" si="0"/>
        <v>0</v>
      </c>
      <c r="M26" s="22"/>
      <c r="N26" s="22"/>
      <c r="O26" s="22" t="e">
        <f t="shared" si="3"/>
        <v>#DIV/0!</v>
      </c>
      <c r="P26" s="664" t="s">
        <v>263</v>
      </c>
    </row>
    <row r="27" spans="1:17" ht="15" customHeight="1" x14ac:dyDescent="0.25">
      <c r="A27" s="653"/>
      <c r="B27" s="655"/>
      <c r="C27" s="666"/>
      <c r="D27" s="666" t="s">
        <v>39</v>
      </c>
      <c r="E27" s="22">
        <v>1500</v>
      </c>
      <c r="F27" s="20">
        <v>7500</v>
      </c>
      <c r="G27" s="34">
        <v>7500</v>
      </c>
      <c r="H27" s="36">
        <v>3.5</v>
      </c>
      <c r="I27" s="22">
        <v>5250</v>
      </c>
      <c r="J27" s="20">
        <v>7500</v>
      </c>
      <c r="K27" s="85">
        <v>5300</v>
      </c>
      <c r="L27" s="86">
        <f t="shared" si="0"/>
        <v>1800</v>
      </c>
      <c r="M27" s="22">
        <f t="shared" si="1"/>
        <v>0.95238095238095244</v>
      </c>
      <c r="N27" s="22"/>
      <c r="O27" s="22">
        <f t="shared" si="3"/>
        <v>20</v>
      </c>
      <c r="P27" s="665" t="s">
        <v>879</v>
      </c>
    </row>
    <row r="28" spans="1:17" ht="15" customHeight="1" x14ac:dyDescent="0.25">
      <c r="A28" s="653"/>
      <c r="B28" s="655"/>
      <c r="C28" s="666"/>
      <c r="D28" s="666" t="s">
        <v>40</v>
      </c>
      <c r="E28" s="22"/>
      <c r="F28" s="20">
        <v>7500</v>
      </c>
      <c r="G28" s="34">
        <v>7500</v>
      </c>
      <c r="H28" s="36">
        <v>3.5</v>
      </c>
      <c r="I28" s="22">
        <v>5250</v>
      </c>
      <c r="J28" s="20">
        <v>7500</v>
      </c>
      <c r="K28" s="85">
        <v>5200</v>
      </c>
      <c r="L28" s="86">
        <v>1500</v>
      </c>
      <c r="M28" s="22">
        <f t="shared" si="1"/>
        <v>-0.95238095238095244</v>
      </c>
      <c r="N28" s="22"/>
      <c r="O28" s="22" t="e">
        <f t="shared" si="3"/>
        <v>#DIV/0!</v>
      </c>
      <c r="P28" s="665" t="s">
        <v>879</v>
      </c>
    </row>
    <row r="29" spans="1:17" ht="15" customHeight="1" x14ac:dyDescent="0.25">
      <c r="A29" s="663">
        <v>9</v>
      </c>
      <c r="B29" s="664" t="s">
        <v>24</v>
      </c>
      <c r="C29" s="666" t="s">
        <v>25</v>
      </c>
      <c r="D29" s="666" t="s">
        <v>452</v>
      </c>
      <c r="E29" s="22">
        <v>1500</v>
      </c>
      <c r="F29" s="20">
        <v>4500</v>
      </c>
      <c r="G29" s="34">
        <v>4500</v>
      </c>
      <c r="H29" s="36">
        <v>2</v>
      </c>
      <c r="I29" s="22">
        <v>3000</v>
      </c>
      <c r="J29" s="20">
        <v>4500</v>
      </c>
      <c r="K29" s="86">
        <v>3000</v>
      </c>
      <c r="L29" s="86">
        <f t="shared" si="0"/>
        <v>1800</v>
      </c>
      <c r="M29" s="22">
        <f t="shared" si="1"/>
        <v>0</v>
      </c>
      <c r="N29" s="22">
        <f t="shared" si="2"/>
        <v>-33.333333333333329</v>
      </c>
      <c r="O29" s="22">
        <f t="shared" si="3"/>
        <v>20</v>
      </c>
      <c r="P29" s="664" t="s">
        <v>263</v>
      </c>
    </row>
    <row r="30" spans="1:17" ht="15" customHeight="1" x14ac:dyDescent="0.25">
      <c r="A30" s="663">
        <v>10</v>
      </c>
      <c r="B30" s="664" t="s">
        <v>26</v>
      </c>
      <c r="C30" s="666" t="s">
        <v>27</v>
      </c>
      <c r="D30" s="666" t="s">
        <v>453</v>
      </c>
      <c r="E30" s="22"/>
      <c r="F30" s="20"/>
      <c r="G30" s="34"/>
      <c r="H30" s="36"/>
      <c r="I30" s="22"/>
      <c r="J30" s="20"/>
      <c r="K30" s="85"/>
      <c r="L30" s="86">
        <f t="shared" si="0"/>
        <v>0</v>
      </c>
      <c r="M30" s="22"/>
      <c r="N30" s="22"/>
      <c r="O30" s="22" t="e">
        <f t="shared" si="3"/>
        <v>#DIV/0!</v>
      </c>
      <c r="P30" s="664" t="s">
        <v>263</v>
      </c>
    </row>
    <row r="31" spans="1:17" ht="15" customHeight="1" x14ac:dyDescent="0.25">
      <c r="A31" s="653"/>
      <c r="B31" s="655"/>
      <c r="C31" s="666"/>
      <c r="D31" s="666" t="s">
        <v>39</v>
      </c>
      <c r="E31" s="22">
        <v>1500</v>
      </c>
      <c r="F31" s="20">
        <v>4500</v>
      </c>
      <c r="G31" s="34">
        <v>5000</v>
      </c>
      <c r="H31" s="36">
        <v>2.2000000000000002</v>
      </c>
      <c r="I31" s="22">
        <v>3300.0000000000005</v>
      </c>
      <c r="J31" s="20">
        <v>4500</v>
      </c>
      <c r="K31" s="85">
        <v>3500</v>
      </c>
      <c r="L31" s="86">
        <f t="shared" si="0"/>
        <v>1800</v>
      </c>
      <c r="M31" s="22">
        <f t="shared" si="1"/>
        <v>6.0606060606060463</v>
      </c>
      <c r="N31" s="22"/>
      <c r="O31" s="22">
        <f t="shared" si="3"/>
        <v>20</v>
      </c>
      <c r="P31" s="665" t="s">
        <v>879</v>
      </c>
    </row>
    <row r="32" spans="1:17" ht="15" customHeight="1" x14ac:dyDescent="0.25">
      <c r="A32" s="653"/>
      <c r="B32" s="655"/>
      <c r="C32" s="666"/>
      <c r="D32" s="666" t="s">
        <v>40</v>
      </c>
      <c r="E32" s="22"/>
      <c r="F32" s="20">
        <v>4500</v>
      </c>
      <c r="G32" s="34">
        <v>5000</v>
      </c>
      <c r="H32" s="36">
        <v>2.2000000000000002</v>
      </c>
      <c r="I32" s="22">
        <v>3300.0000000000005</v>
      </c>
      <c r="J32" s="20">
        <v>4500</v>
      </c>
      <c r="K32" s="85">
        <v>3400</v>
      </c>
      <c r="L32" s="86">
        <v>1500</v>
      </c>
      <c r="M32" s="22">
        <f t="shared" si="1"/>
        <v>3.0303030303030161</v>
      </c>
      <c r="N32" s="22"/>
      <c r="O32" s="22" t="e">
        <f t="shared" si="3"/>
        <v>#DIV/0!</v>
      </c>
      <c r="P32" s="665" t="s">
        <v>879</v>
      </c>
    </row>
    <row r="33" spans="1:16" ht="15" customHeight="1" x14ac:dyDescent="0.25">
      <c r="A33" s="1003">
        <v>11</v>
      </c>
      <c r="B33" s="1000" t="s">
        <v>19</v>
      </c>
      <c r="C33" s="666" t="s">
        <v>17</v>
      </c>
      <c r="D33" s="666" t="s">
        <v>26</v>
      </c>
      <c r="E33" s="22">
        <v>1000</v>
      </c>
      <c r="F33" s="20">
        <v>3750</v>
      </c>
      <c r="G33" s="34">
        <v>3750</v>
      </c>
      <c r="H33" s="36">
        <v>1.6</v>
      </c>
      <c r="I33" s="22">
        <v>1600</v>
      </c>
      <c r="J33" s="20">
        <v>3750</v>
      </c>
      <c r="K33" s="86">
        <v>3000</v>
      </c>
      <c r="L33" s="86">
        <f t="shared" si="0"/>
        <v>1200</v>
      </c>
      <c r="M33" s="22">
        <f t="shared" si="1"/>
        <v>87.5</v>
      </c>
      <c r="N33" s="22">
        <f t="shared" si="2"/>
        <v>-20</v>
      </c>
      <c r="O33" s="22">
        <f t="shared" si="3"/>
        <v>20</v>
      </c>
      <c r="P33" s="664" t="s">
        <v>263</v>
      </c>
    </row>
    <row r="34" spans="1:16" ht="15" customHeight="1" x14ac:dyDescent="0.25">
      <c r="A34" s="1004"/>
      <c r="B34" s="1002"/>
      <c r="C34" s="666" t="s">
        <v>26</v>
      </c>
      <c r="D34" s="666" t="s">
        <v>25</v>
      </c>
      <c r="E34" s="22">
        <v>1500</v>
      </c>
      <c r="F34" s="20">
        <v>5000</v>
      </c>
      <c r="G34" s="34">
        <v>5000</v>
      </c>
      <c r="H34" s="36">
        <v>2.2000000000000002</v>
      </c>
      <c r="I34" s="22">
        <v>3300.0000000000005</v>
      </c>
      <c r="J34" s="20">
        <v>5000</v>
      </c>
      <c r="K34" s="86">
        <v>3000</v>
      </c>
      <c r="L34" s="86">
        <f t="shared" si="0"/>
        <v>1800</v>
      </c>
      <c r="M34" s="22">
        <f t="shared" si="1"/>
        <v>-9.0909090909091042</v>
      </c>
      <c r="N34" s="22">
        <f t="shared" si="2"/>
        <v>-40</v>
      </c>
      <c r="O34" s="22">
        <f t="shared" si="3"/>
        <v>20</v>
      </c>
      <c r="P34" s="664" t="s">
        <v>263</v>
      </c>
    </row>
    <row r="35" spans="1:16" ht="33" customHeight="1" x14ac:dyDescent="0.25">
      <c r="A35" s="663">
        <v>12</v>
      </c>
      <c r="B35" s="664" t="s">
        <v>28</v>
      </c>
      <c r="C35" s="666" t="s">
        <v>29</v>
      </c>
      <c r="D35" s="666" t="s">
        <v>30</v>
      </c>
      <c r="E35" s="22"/>
      <c r="F35" s="20"/>
      <c r="G35" s="34"/>
      <c r="H35" s="36"/>
      <c r="I35" s="22"/>
      <c r="J35" s="20"/>
      <c r="K35" s="85"/>
      <c r="L35" s="86">
        <f t="shared" si="0"/>
        <v>0</v>
      </c>
      <c r="M35" s="22"/>
      <c r="N35" s="22"/>
      <c r="O35" s="22" t="e">
        <f t="shared" si="3"/>
        <v>#DIV/0!</v>
      </c>
      <c r="P35" s="664" t="s">
        <v>263</v>
      </c>
    </row>
    <row r="36" spans="1:16" ht="15" customHeight="1" x14ac:dyDescent="0.25">
      <c r="A36" s="653"/>
      <c r="B36" s="655"/>
      <c r="C36" s="666"/>
      <c r="D36" s="666" t="s">
        <v>39</v>
      </c>
      <c r="E36" s="22">
        <v>1040</v>
      </c>
      <c r="F36" s="20">
        <v>4250</v>
      </c>
      <c r="G36" s="34">
        <v>4250</v>
      </c>
      <c r="H36" s="36">
        <v>1.9</v>
      </c>
      <c r="I36" s="22">
        <v>1976</v>
      </c>
      <c r="J36" s="20">
        <v>4250</v>
      </c>
      <c r="K36" s="85">
        <v>3100</v>
      </c>
      <c r="L36" s="86">
        <f t="shared" si="0"/>
        <v>1248</v>
      </c>
      <c r="M36" s="22">
        <f t="shared" si="1"/>
        <v>56.882591093117405</v>
      </c>
      <c r="N36" s="22"/>
      <c r="O36" s="22">
        <f t="shared" si="3"/>
        <v>20</v>
      </c>
      <c r="P36" s="665" t="s">
        <v>879</v>
      </c>
    </row>
    <row r="37" spans="1:16" ht="15" customHeight="1" x14ac:dyDescent="0.25">
      <c r="A37" s="653"/>
      <c r="B37" s="655"/>
      <c r="C37" s="666"/>
      <c r="D37" s="666" t="s">
        <v>40</v>
      </c>
      <c r="E37" s="22"/>
      <c r="F37" s="20">
        <v>4250</v>
      </c>
      <c r="G37" s="34">
        <v>4250</v>
      </c>
      <c r="H37" s="36">
        <v>1.9</v>
      </c>
      <c r="I37" s="22">
        <v>1976</v>
      </c>
      <c r="J37" s="20">
        <v>4250</v>
      </c>
      <c r="K37" s="85">
        <v>3000</v>
      </c>
      <c r="L37" s="22">
        <v>1040</v>
      </c>
      <c r="M37" s="22">
        <f t="shared" si="1"/>
        <v>51.821862348178136</v>
      </c>
      <c r="N37" s="22"/>
      <c r="O37" s="22" t="e">
        <f t="shared" si="3"/>
        <v>#DIV/0!</v>
      </c>
      <c r="P37" s="665" t="s">
        <v>879</v>
      </c>
    </row>
    <row r="38" spans="1:16" ht="15" customHeight="1" x14ac:dyDescent="0.25">
      <c r="A38" s="663">
        <v>13</v>
      </c>
      <c r="B38" s="664" t="s">
        <v>31</v>
      </c>
      <c r="C38" s="666" t="s">
        <v>28</v>
      </c>
      <c r="D38" s="666" t="s">
        <v>27</v>
      </c>
      <c r="E38" s="22">
        <v>1040</v>
      </c>
      <c r="F38" s="20">
        <v>3750</v>
      </c>
      <c r="G38" s="34">
        <v>3750</v>
      </c>
      <c r="H38" s="36">
        <v>1.9</v>
      </c>
      <c r="I38" s="22">
        <v>1976</v>
      </c>
      <c r="J38" s="20">
        <v>3750</v>
      </c>
      <c r="K38" s="85">
        <v>3100</v>
      </c>
      <c r="L38" s="86">
        <f t="shared" si="0"/>
        <v>1248</v>
      </c>
      <c r="M38" s="22">
        <f t="shared" si="1"/>
        <v>56.882591093117405</v>
      </c>
      <c r="N38" s="22">
        <f t="shared" si="2"/>
        <v>-17.333333333333336</v>
      </c>
      <c r="O38" s="22">
        <f t="shared" si="3"/>
        <v>20</v>
      </c>
      <c r="P38" s="664" t="s">
        <v>263</v>
      </c>
    </row>
    <row r="39" spans="1:16" ht="15" customHeight="1" x14ac:dyDescent="0.25">
      <c r="A39" s="663">
        <v>14</v>
      </c>
      <c r="B39" s="664" t="s">
        <v>32</v>
      </c>
      <c r="C39" s="666" t="s">
        <v>22</v>
      </c>
      <c r="D39" s="667"/>
      <c r="E39" s="22">
        <v>1040</v>
      </c>
      <c r="F39" s="20">
        <v>2500</v>
      </c>
      <c r="G39" s="34">
        <v>2500</v>
      </c>
      <c r="H39" s="36">
        <v>1.9</v>
      </c>
      <c r="I39" s="22">
        <v>1976</v>
      </c>
      <c r="J39" s="20">
        <v>2500</v>
      </c>
      <c r="K39" s="86">
        <v>2100</v>
      </c>
      <c r="L39" s="86">
        <f t="shared" si="0"/>
        <v>1248</v>
      </c>
      <c r="M39" s="22">
        <f t="shared" si="1"/>
        <v>6.2753036437246958</v>
      </c>
      <c r="N39" s="22">
        <f t="shared" si="2"/>
        <v>-16</v>
      </c>
      <c r="O39" s="22">
        <f t="shared" si="3"/>
        <v>20</v>
      </c>
      <c r="P39" s="664" t="s">
        <v>263</v>
      </c>
    </row>
    <row r="40" spans="1:16" ht="15" customHeight="1" x14ac:dyDescent="0.25">
      <c r="A40" s="663">
        <v>15</v>
      </c>
      <c r="B40" s="664" t="s">
        <v>423</v>
      </c>
      <c r="C40" s="666" t="s">
        <v>8</v>
      </c>
      <c r="D40" s="666" t="s">
        <v>33</v>
      </c>
      <c r="E40" s="22"/>
      <c r="F40" s="20"/>
      <c r="G40" s="34"/>
      <c r="H40" s="36"/>
      <c r="I40" s="22"/>
      <c r="J40" s="20"/>
      <c r="K40" s="85"/>
      <c r="L40" s="86">
        <f t="shared" si="0"/>
        <v>0</v>
      </c>
      <c r="M40" s="22"/>
      <c r="N40" s="22"/>
      <c r="O40" s="22" t="e">
        <f t="shared" si="3"/>
        <v>#DIV/0!</v>
      </c>
      <c r="P40" s="664" t="s">
        <v>263</v>
      </c>
    </row>
    <row r="41" spans="1:16" ht="15" customHeight="1" x14ac:dyDescent="0.25">
      <c r="A41" s="653"/>
      <c r="B41" s="655"/>
      <c r="C41" s="666"/>
      <c r="D41" s="666" t="s">
        <v>39</v>
      </c>
      <c r="E41" s="22">
        <v>845</v>
      </c>
      <c r="F41" s="20">
        <v>1750</v>
      </c>
      <c r="G41" s="34">
        <v>1750</v>
      </c>
      <c r="H41" s="36">
        <v>1.6</v>
      </c>
      <c r="I41" s="22">
        <v>1352</v>
      </c>
      <c r="J41" s="20">
        <v>1750</v>
      </c>
      <c r="K41" s="85">
        <v>1400</v>
      </c>
      <c r="L41" s="86">
        <f t="shared" si="0"/>
        <v>1014</v>
      </c>
      <c r="M41" s="22">
        <f t="shared" si="1"/>
        <v>3.5502958579881656</v>
      </c>
      <c r="N41" s="22"/>
      <c r="O41" s="22">
        <f t="shared" si="3"/>
        <v>20</v>
      </c>
      <c r="P41" s="665" t="s">
        <v>879</v>
      </c>
    </row>
    <row r="42" spans="1:16" ht="15" customHeight="1" x14ac:dyDescent="0.25">
      <c r="A42" s="653"/>
      <c r="B42" s="655"/>
      <c r="C42" s="666"/>
      <c r="D42" s="666" t="s">
        <v>40</v>
      </c>
      <c r="E42" s="22"/>
      <c r="F42" s="20">
        <v>1750</v>
      </c>
      <c r="G42" s="34">
        <v>1750</v>
      </c>
      <c r="H42" s="36">
        <v>1.6</v>
      </c>
      <c r="I42" s="22">
        <v>1352</v>
      </c>
      <c r="J42" s="20">
        <v>1750</v>
      </c>
      <c r="K42" s="85">
        <v>1300</v>
      </c>
      <c r="L42" s="86">
        <v>845</v>
      </c>
      <c r="M42" s="22">
        <f t="shared" si="1"/>
        <v>-3.8461538461538463</v>
      </c>
      <c r="N42" s="22"/>
      <c r="O42" s="22" t="e">
        <f t="shared" si="3"/>
        <v>#DIV/0!</v>
      </c>
      <c r="P42" s="665" t="s">
        <v>879</v>
      </c>
    </row>
    <row r="43" spans="1:16" ht="15" customHeight="1" x14ac:dyDescent="0.25">
      <c r="A43" s="1003">
        <v>16</v>
      </c>
      <c r="B43" s="1000" t="s">
        <v>34</v>
      </c>
      <c r="C43" s="666" t="s">
        <v>35</v>
      </c>
      <c r="D43" s="666" t="s">
        <v>315</v>
      </c>
      <c r="E43" s="22">
        <v>600</v>
      </c>
      <c r="F43" s="20">
        <v>875</v>
      </c>
      <c r="G43" s="34">
        <v>875</v>
      </c>
      <c r="H43" s="36">
        <v>1.2</v>
      </c>
      <c r="I43" s="22">
        <v>720</v>
      </c>
      <c r="J43" s="20">
        <v>875</v>
      </c>
      <c r="K43" s="86">
        <v>750</v>
      </c>
      <c r="L43" s="86">
        <f t="shared" si="0"/>
        <v>720</v>
      </c>
      <c r="M43" s="22">
        <f t="shared" si="1"/>
        <v>4.1666666666666661</v>
      </c>
      <c r="N43" s="22">
        <f t="shared" si="2"/>
        <v>-14.285714285714285</v>
      </c>
      <c r="O43" s="22">
        <f t="shared" si="3"/>
        <v>20</v>
      </c>
      <c r="P43" s="664" t="s">
        <v>263</v>
      </c>
    </row>
    <row r="44" spans="1:16" ht="15" customHeight="1" x14ac:dyDescent="0.25">
      <c r="A44" s="1004"/>
      <c r="B44" s="1002"/>
      <c r="C44" s="666" t="s">
        <v>397</v>
      </c>
      <c r="D44" s="666" t="s">
        <v>36</v>
      </c>
      <c r="E44" s="22">
        <v>450</v>
      </c>
      <c r="F44" s="20">
        <v>1250</v>
      </c>
      <c r="G44" s="34">
        <v>1250</v>
      </c>
      <c r="H44" s="36">
        <v>1.4</v>
      </c>
      <c r="I44" s="22">
        <v>630</v>
      </c>
      <c r="J44" s="20">
        <v>1250</v>
      </c>
      <c r="K44" s="86">
        <v>700</v>
      </c>
      <c r="L44" s="86">
        <f t="shared" si="0"/>
        <v>540</v>
      </c>
      <c r="M44" s="22">
        <f t="shared" si="1"/>
        <v>11.111111111111111</v>
      </c>
      <c r="N44" s="22">
        <f t="shared" si="2"/>
        <v>-44</v>
      </c>
      <c r="O44" s="22">
        <f t="shared" si="3"/>
        <v>20</v>
      </c>
      <c r="P44" s="664" t="s">
        <v>263</v>
      </c>
    </row>
    <row r="45" spans="1:16" ht="15" customHeight="1" x14ac:dyDescent="0.25">
      <c r="A45" s="1003">
        <v>17</v>
      </c>
      <c r="B45" s="1000" t="s">
        <v>37</v>
      </c>
      <c r="C45" s="666" t="s">
        <v>38</v>
      </c>
      <c r="D45" s="667"/>
      <c r="E45" s="22"/>
      <c r="F45" s="20"/>
      <c r="G45" s="34"/>
      <c r="H45" s="36"/>
      <c r="I45" s="22"/>
      <c r="J45" s="20"/>
      <c r="K45" s="85"/>
      <c r="L45" s="86">
        <f t="shared" si="0"/>
        <v>0</v>
      </c>
      <c r="M45" s="22"/>
      <c r="N45" s="22"/>
      <c r="O45" s="22" t="e">
        <f t="shared" si="3"/>
        <v>#DIV/0!</v>
      </c>
      <c r="P45" s="664"/>
    </row>
    <row r="46" spans="1:16" ht="15" customHeight="1" x14ac:dyDescent="0.25">
      <c r="A46" s="1009"/>
      <c r="B46" s="1001"/>
      <c r="C46" s="666" t="s">
        <v>39</v>
      </c>
      <c r="D46" s="667"/>
      <c r="E46" s="22">
        <v>700</v>
      </c>
      <c r="F46" s="20">
        <v>4500</v>
      </c>
      <c r="G46" s="34">
        <v>4500</v>
      </c>
      <c r="H46" s="36">
        <v>2.1</v>
      </c>
      <c r="I46" s="22">
        <v>1470</v>
      </c>
      <c r="J46" s="20">
        <v>4500</v>
      </c>
      <c r="K46" s="86">
        <v>1500</v>
      </c>
      <c r="L46" s="86">
        <f t="shared" si="0"/>
        <v>840</v>
      </c>
      <c r="M46" s="22">
        <f t="shared" si="1"/>
        <v>2.0408163265306123</v>
      </c>
      <c r="N46" s="22">
        <f t="shared" si="2"/>
        <v>-66.666666666666657</v>
      </c>
      <c r="O46" s="22">
        <f t="shared" si="3"/>
        <v>20</v>
      </c>
      <c r="P46" s="664" t="s">
        <v>263</v>
      </c>
    </row>
    <row r="47" spans="1:16" ht="15" customHeight="1" x14ac:dyDescent="0.25">
      <c r="A47" s="1004"/>
      <c r="B47" s="1002"/>
      <c r="C47" s="666" t="s">
        <v>40</v>
      </c>
      <c r="D47" s="667"/>
      <c r="E47" s="22">
        <v>650</v>
      </c>
      <c r="F47" s="20">
        <v>4300</v>
      </c>
      <c r="G47" s="34">
        <v>4300</v>
      </c>
      <c r="H47" s="36">
        <v>2.1</v>
      </c>
      <c r="I47" s="22">
        <v>1365</v>
      </c>
      <c r="J47" s="20">
        <v>4300</v>
      </c>
      <c r="K47" s="86">
        <v>1400</v>
      </c>
      <c r="L47" s="86">
        <v>650</v>
      </c>
      <c r="M47" s="22">
        <f t="shared" si="1"/>
        <v>2.5641025641025639</v>
      </c>
      <c r="N47" s="22">
        <f t="shared" si="2"/>
        <v>-67.441860465116278</v>
      </c>
      <c r="O47" s="22">
        <f t="shared" si="3"/>
        <v>0</v>
      </c>
      <c r="P47" s="664" t="s">
        <v>263</v>
      </c>
    </row>
    <row r="48" spans="1:16" ht="15" customHeight="1" x14ac:dyDescent="0.25">
      <c r="A48" s="663">
        <v>18</v>
      </c>
      <c r="B48" s="664" t="s">
        <v>41</v>
      </c>
      <c r="C48" s="666" t="s">
        <v>369</v>
      </c>
      <c r="D48" s="667"/>
      <c r="E48" s="22">
        <v>420</v>
      </c>
      <c r="F48" s="20">
        <v>1300</v>
      </c>
      <c r="G48" s="34">
        <v>2000</v>
      </c>
      <c r="H48" s="36">
        <v>3.2</v>
      </c>
      <c r="I48" s="22">
        <v>1344</v>
      </c>
      <c r="J48" s="20">
        <v>1300</v>
      </c>
      <c r="K48" s="87">
        <v>1350</v>
      </c>
      <c r="L48" s="86">
        <f t="shared" si="0"/>
        <v>504</v>
      </c>
      <c r="M48" s="22">
        <f t="shared" si="1"/>
        <v>0.4464285714285714</v>
      </c>
      <c r="N48" s="22">
        <f t="shared" si="2"/>
        <v>3.8461538461538463</v>
      </c>
      <c r="O48" s="22">
        <f t="shared" si="3"/>
        <v>20</v>
      </c>
      <c r="P48" s="664" t="s">
        <v>263</v>
      </c>
    </row>
    <row r="49" spans="1:16" ht="15" customHeight="1" x14ac:dyDescent="0.25">
      <c r="A49" s="663">
        <v>19</v>
      </c>
      <c r="B49" s="664" t="s">
        <v>42</v>
      </c>
      <c r="C49" s="666" t="s">
        <v>128</v>
      </c>
      <c r="D49" s="667"/>
      <c r="E49" s="22">
        <v>910</v>
      </c>
      <c r="F49" s="20">
        <v>4300</v>
      </c>
      <c r="G49" s="34">
        <v>4500</v>
      </c>
      <c r="H49" s="36">
        <v>1.8</v>
      </c>
      <c r="I49" s="22">
        <v>1638</v>
      </c>
      <c r="J49" s="20">
        <v>4300</v>
      </c>
      <c r="K49" s="86">
        <v>1700</v>
      </c>
      <c r="L49" s="86">
        <f t="shared" si="0"/>
        <v>1092</v>
      </c>
      <c r="M49" s="22">
        <f t="shared" si="1"/>
        <v>3.785103785103785</v>
      </c>
      <c r="N49" s="22">
        <f t="shared" si="2"/>
        <v>-60.465116279069761</v>
      </c>
      <c r="O49" s="22">
        <f t="shared" si="3"/>
        <v>20</v>
      </c>
      <c r="P49" s="664" t="s">
        <v>263</v>
      </c>
    </row>
    <row r="50" spans="1:16" ht="15" customHeight="1" x14ac:dyDescent="0.25">
      <c r="A50" s="663">
        <v>20</v>
      </c>
      <c r="B50" s="664" t="s">
        <v>370</v>
      </c>
      <c r="C50" s="666" t="s">
        <v>128</v>
      </c>
      <c r="D50" s="667"/>
      <c r="E50" s="22">
        <v>845</v>
      </c>
      <c r="F50" s="20">
        <v>4500</v>
      </c>
      <c r="G50" s="34">
        <v>4800</v>
      </c>
      <c r="H50" s="36">
        <v>2.6</v>
      </c>
      <c r="I50" s="22">
        <v>2197</v>
      </c>
      <c r="J50" s="20">
        <v>4500</v>
      </c>
      <c r="K50" s="86">
        <v>2200</v>
      </c>
      <c r="L50" s="86">
        <f t="shared" si="0"/>
        <v>1014</v>
      </c>
      <c r="M50" s="22">
        <f t="shared" si="1"/>
        <v>0.13654984069185253</v>
      </c>
      <c r="N50" s="22">
        <f t="shared" si="2"/>
        <v>-51.111111111111107</v>
      </c>
      <c r="O50" s="22">
        <f t="shared" si="3"/>
        <v>20</v>
      </c>
      <c r="P50" s="664" t="s">
        <v>263</v>
      </c>
    </row>
    <row r="51" spans="1:16" ht="15" customHeight="1" x14ac:dyDescent="0.25">
      <c r="A51" s="663">
        <v>21</v>
      </c>
      <c r="B51" s="664" t="s">
        <v>43</v>
      </c>
      <c r="C51" s="666" t="s">
        <v>18</v>
      </c>
      <c r="D51" s="666" t="s">
        <v>44</v>
      </c>
      <c r="E51" s="22">
        <v>3100</v>
      </c>
      <c r="F51" s="20">
        <v>20000</v>
      </c>
      <c r="G51" s="34">
        <v>26000</v>
      </c>
      <c r="H51" s="36">
        <v>2.9</v>
      </c>
      <c r="I51" s="22">
        <v>8990</v>
      </c>
      <c r="J51" s="20">
        <v>20000</v>
      </c>
      <c r="K51" s="86">
        <v>12000</v>
      </c>
      <c r="L51" s="86">
        <v>5425</v>
      </c>
      <c r="M51" s="22">
        <f t="shared" si="1"/>
        <v>33.481646273637374</v>
      </c>
      <c r="N51" s="22">
        <f t="shared" si="2"/>
        <v>-40</v>
      </c>
      <c r="O51" s="22">
        <f t="shared" si="3"/>
        <v>75</v>
      </c>
      <c r="P51" s="664" t="s">
        <v>263</v>
      </c>
    </row>
    <row r="52" spans="1:16" ht="15" customHeight="1" x14ac:dyDescent="0.25">
      <c r="A52" s="663">
        <v>22</v>
      </c>
      <c r="B52" s="666" t="s">
        <v>45</v>
      </c>
      <c r="C52" s="667"/>
      <c r="D52" s="667"/>
      <c r="E52" s="22"/>
      <c r="F52" s="20"/>
      <c r="G52" s="34"/>
      <c r="H52" s="36"/>
      <c r="I52" s="22"/>
      <c r="J52" s="22"/>
      <c r="K52" s="85"/>
      <c r="L52" s="86">
        <f t="shared" si="0"/>
        <v>0</v>
      </c>
      <c r="M52" s="22"/>
      <c r="N52" s="22"/>
      <c r="O52" s="22" t="e">
        <f t="shared" si="3"/>
        <v>#DIV/0!</v>
      </c>
      <c r="P52" s="664"/>
    </row>
    <row r="53" spans="1:16" ht="15" customHeight="1" x14ac:dyDescent="0.25">
      <c r="A53" s="1003" t="s">
        <v>46</v>
      </c>
      <c r="B53" s="1000" t="s">
        <v>47</v>
      </c>
      <c r="C53" s="664" t="s">
        <v>48</v>
      </c>
      <c r="D53" s="666"/>
      <c r="E53" s="22">
        <v>530</v>
      </c>
      <c r="F53" s="20">
        <v>1200</v>
      </c>
      <c r="G53" s="34">
        <v>1200</v>
      </c>
      <c r="H53" s="36">
        <v>2.2000000000000002</v>
      </c>
      <c r="I53" s="22">
        <v>1166</v>
      </c>
      <c r="J53" s="20">
        <v>1200</v>
      </c>
      <c r="K53" s="86">
        <v>1000</v>
      </c>
      <c r="L53" s="22">
        <v>530</v>
      </c>
      <c r="M53" s="22">
        <f t="shared" si="1"/>
        <v>-14.236706689536879</v>
      </c>
      <c r="N53" s="22">
        <f t="shared" si="2"/>
        <v>-16.666666666666664</v>
      </c>
      <c r="O53" s="22">
        <f t="shared" si="3"/>
        <v>0</v>
      </c>
      <c r="P53" s="664" t="s">
        <v>263</v>
      </c>
    </row>
    <row r="54" spans="1:16" ht="15" customHeight="1" x14ac:dyDescent="0.25">
      <c r="A54" s="1004"/>
      <c r="B54" s="1002"/>
      <c r="C54" s="674" t="s">
        <v>49</v>
      </c>
      <c r="D54" s="667"/>
      <c r="E54" s="22">
        <v>520</v>
      </c>
      <c r="F54" s="20">
        <v>1000</v>
      </c>
      <c r="G54" s="34">
        <v>1000</v>
      </c>
      <c r="H54" s="36">
        <v>1.9</v>
      </c>
      <c r="I54" s="22">
        <v>988</v>
      </c>
      <c r="J54" s="20">
        <v>1000</v>
      </c>
      <c r="K54" s="86">
        <v>800</v>
      </c>
      <c r="L54" s="22">
        <v>520</v>
      </c>
      <c r="M54" s="22">
        <f t="shared" si="1"/>
        <v>-19.02834008097166</v>
      </c>
      <c r="N54" s="22">
        <f t="shared" si="2"/>
        <v>-20</v>
      </c>
      <c r="O54" s="22">
        <f t="shared" si="3"/>
        <v>0</v>
      </c>
      <c r="P54" s="664" t="s">
        <v>263</v>
      </c>
    </row>
    <row r="55" spans="1:16" ht="15" customHeight="1" x14ac:dyDescent="0.25">
      <c r="A55" s="1003" t="s">
        <v>50</v>
      </c>
      <c r="B55" s="1000" t="s">
        <v>51</v>
      </c>
      <c r="C55" s="664" t="s">
        <v>48</v>
      </c>
      <c r="D55" s="666"/>
      <c r="E55" s="22">
        <v>390</v>
      </c>
      <c r="F55" s="20">
        <v>900</v>
      </c>
      <c r="G55" s="34">
        <v>1000</v>
      </c>
      <c r="H55" s="36">
        <v>2.2999999999999998</v>
      </c>
      <c r="I55" s="22">
        <v>896.99999999999989</v>
      </c>
      <c r="J55" s="20">
        <v>900</v>
      </c>
      <c r="K55" s="86">
        <v>800</v>
      </c>
      <c r="L55" s="22">
        <v>390</v>
      </c>
      <c r="M55" s="22">
        <f t="shared" si="1"/>
        <v>-10.813823857302108</v>
      </c>
      <c r="N55" s="22">
        <f t="shared" si="2"/>
        <v>-11.111111111111111</v>
      </c>
      <c r="O55" s="22">
        <f t="shared" si="3"/>
        <v>0</v>
      </c>
      <c r="P55" s="664" t="s">
        <v>263</v>
      </c>
    </row>
    <row r="56" spans="1:16" ht="15" customHeight="1" x14ac:dyDescent="0.25">
      <c r="A56" s="1004"/>
      <c r="B56" s="1002"/>
      <c r="C56" s="674" t="s">
        <v>49</v>
      </c>
      <c r="D56" s="667"/>
      <c r="E56" s="22">
        <v>340</v>
      </c>
      <c r="F56" s="20">
        <v>780</v>
      </c>
      <c r="G56" s="34">
        <v>850</v>
      </c>
      <c r="H56" s="36">
        <v>2.2999999999999998</v>
      </c>
      <c r="I56" s="22">
        <v>781.99999999999989</v>
      </c>
      <c r="J56" s="20">
        <v>780</v>
      </c>
      <c r="K56" s="86">
        <v>650</v>
      </c>
      <c r="L56" s="22">
        <v>340</v>
      </c>
      <c r="M56" s="22">
        <f t="shared" si="1"/>
        <v>-16.879795396419425</v>
      </c>
      <c r="N56" s="22">
        <f t="shared" si="2"/>
        <v>-16.666666666666664</v>
      </c>
      <c r="O56" s="22">
        <f t="shared" si="3"/>
        <v>0</v>
      </c>
      <c r="P56" s="664" t="s">
        <v>263</v>
      </c>
    </row>
    <row r="57" spans="1:16" ht="15" customHeight="1" x14ac:dyDescent="0.25">
      <c r="A57" s="1003" t="s">
        <v>52</v>
      </c>
      <c r="B57" s="1000" t="s">
        <v>53</v>
      </c>
      <c r="C57" s="664" t="s">
        <v>48</v>
      </c>
      <c r="D57" s="666"/>
      <c r="E57" s="22">
        <v>260</v>
      </c>
      <c r="F57" s="20">
        <v>700</v>
      </c>
      <c r="G57" s="34">
        <v>750</v>
      </c>
      <c r="H57" s="36">
        <v>1.8</v>
      </c>
      <c r="I57" s="22">
        <v>468</v>
      </c>
      <c r="J57" s="20">
        <v>700</v>
      </c>
      <c r="K57" s="86">
        <v>650</v>
      </c>
      <c r="L57" s="22">
        <v>260</v>
      </c>
      <c r="M57" s="22">
        <f t="shared" si="1"/>
        <v>38.888888888888893</v>
      </c>
      <c r="N57" s="22">
        <f t="shared" si="2"/>
        <v>-7.1428571428571423</v>
      </c>
      <c r="O57" s="22">
        <f t="shared" si="3"/>
        <v>0</v>
      </c>
      <c r="P57" s="664" t="s">
        <v>263</v>
      </c>
    </row>
    <row r="58" spans="1:16" ht="15" customHeight="1" x14ac:dyDescent="0.25">
      <c r="A58" s="1004"/>
      <c r="B58" s="1002"/>
      <c r="C58" s="674" t="s">
        <v>49</v>
      </c>
      <c r="D58" s="667"/>
      <c r="E58" s="22">
        <v>270</v>
      </c>
      <c r="F58" s="20">
        <v>650</v>
      </c>
      <c r="G58" s="34">
        <v>700</v>
      </c>
      <c r="H58" s="36">
        <v>1.3</v>
      </c>
      <c r="I58" s="22">
        <v>351</v>
      </c>
      <c r="J58" s="20">
        <v>650</v>
      </c>
      <c r="K58" s="86">
        <v>600</v>
      </c>
      <c r="L58" s="22">
        <v>270</v>
      </c>
      <c r="M58" s="22">
        <f t="shared" si="1"/>
        <v>70.940170940170944</v>
      </c>
      <c r="N58" s="22">
        <f t="shared" si="2"/>
        <v>-7.6923076923076925</v>
      </c>
      <c r="O58" s="22">
        <f t="shared" si="3"/>
        <v>0</v>
      </c>
      <c r="P58" s="664" t="s">
        <v>263</v>
      </c>
    </row>
    <row r="59" spans="1:16" ht="15" customHeight="1" x14ac:dyDescent="0.25">
      <c r="A59" s="663">
        <v>23</v>
      </c>
      <c r="B59" s="664" t="s">
        <v>55</v>
      </c>
      <c r="C59" s="666" t="s">
        <v>8</v>
      </c>
      <c r="D59" s="666" t="s">
        <v>56</v>
      </c>
      <c r="E59" s="22">
        <v>1530</v>
      </c>
      <c r="F59" s="20">
        <v>2800</v>
      </c>
      <c r="G59" s="34">
        <v>3500</v>
      </c>
      <c r="H59" s="36">
        <v>1.3</v>
      </c>
      <c r="I59" s="22">
        <v>1989</v>
      </c>
      <c r="J59" s="20">
        <v>2800</v>
      </c>
      <c r="K59" s="86">
        <v>2000</v>
      </c>
      <c r="L59" s="86">
        <f t="shared" si="0"/>
        <v>1836</v>
      </c>
      <c r="M59" s="22">
        <f t="shared" si="1"/>
        <v>0.55304172951231778</v>
      </c>
      <c r="N59" s="22">
        <f t="shared" si="2"/>
        <v>-28.571428571428569</v>
      </c>
      <c r="O59" s="22">
        <f t="shared" si="3"/>
        <v>20</v>
      </c>
      <c r="P59" s="664" t="s">
        <v>263</v>
      </c>
    </row>
    <row r="60" spans="1:16" ht="15" customHeight="1" x14ac:dyDescent="0.25">
      <c r="A60" s="663">
        <v>24</v>
      </c>
      <c r="B60" s="664" t="s">
        <v>57</v>
      </c>
      <c r="C60" s="666" t="s">
        <v>17</v>
      </c>
      <c r="D60" s="66" t="s">
        <v>875</v>
      </c>
      <c r="E60" s="22"/>
      <c r="F60" s="20"/>
      <c r="G60" s="34"/>
      <c r="H60" s="36"/>
      <c r="I60" s="22"/>
      <c r="J60" s="20"/>
      <c r="K60" s="85"/>
      <c r="L60" s="86">
        <f t="shared" si="0"/>
        <v>0</v>
      </c>
      <c r="M60" s="22"/>
      <c r="N60" s="22"/>
      <c r="O60" s="22" t="e">
        <f t="shared" si="3"/>
        <v>#DIV/0!</v>
      </c>
      <c r="P60" s="665" t="s">
        <v>813</v>
      </c>
    </row>
    <row r="61" spans="1:16" ht="15" customHeight="1" x14ac:dyDescent="0.25">
      <c r="A61" s="653"/>
      <c r="B61" s="655"/>
      <c r="C61" s="666"/>
      <c r="D61" s="666" t="s">
        <v>39</v>
      </c>
      <c r="E61" s="22">
        <v>1500</v>
      </c>
      <c r="F61" s="20">
        <v>2500</v>
      </c>
      <c r="G61" s="34">
        <v>3300</v>
      </c>
      <c r="H61" s="36">
        <v>1.2</v>
      </c>
      <c r="I61" s="22">
        <v>1800</v>
      </c>
      <c r="J61" s="20">
        <v>2500</v>
      </c>
      <c r="K61" s="85">
        <v>5000</v>
      </c>
      <c r="L61" s="86">
        <f t="shared" si="0"/>
        <v>1800</v>
      </c>
      <c r="M61" s="22">
        <f t="shared" si="1"/>
        <v>177.77777777777777</v>
      </c>
      <c r="N61" s="22"/>
      <c r="O61" s="22">
        <f t="shared" si="3"/>
        <v>20</v>
      </c>
      <c r="P61" s="665" t="s">
        <v>879</v>
      </c>
    </row>
    <row r="62" spans="1:16" ht="15" customHeight="1" x14ac:dyDescent="0.25">
      <c r="A62" s="653"/>
      <c r="B62" s="655"/>
      <c r="C62" s="666"/>
      <c r="D62" s="666" t="s">
        <v>40</v>
      </c>
      <c r="E62" s="22"/>
      <c r="F62" s="20">
        <v>2500</v>
      </c>
      <c r="G62" s="34">
        <v>3300</v>
      </c>
      <c r="H62" s="36">
        <v>1.2</v>
      </c>
      <c r="I62" s="22">
        <v>1800</v>
      </c>
      <c r="J62" s="20">
        <v>2500</v>
      </c>
      <c r="K62" s="85">
        <v>4900</v>
      </c>
      <c r="L62" s="86">
        <v>1500</v>
      </c>
      <c r="M62" s="22">
        <f t="shared" si="1"/>
        <v>172.22222222222223</v>
      </c>
      <c r="N62" s="22"/>
      <c r="O62" s="22" t="e">
        <f t="shared" si="3"/>
        <v>#DIV/0!</v>
      </c>
      <c r="P62" s="665" t="s">
        <v>879</v>
      </c>
    </row>
    <row r="63" spans="1:16" ht="15" customHeight="1" x14ac:dyDescent="0.25">
      <c r="A63" s="653"/>
      <c r="B63" s="655"/>
      <c r="C63" s="66" t="s">
        <v>875</v>
      </c>
      <c r="D63" s="666" t="s">
        <v>27</v>
      </c>
      <c r="E63" s="22"/>
      <c r="F63" s="20"/>
      <c r="G63" s="34"/>
      <c r="H63" s="36"/>
      <c r="I63" s="22"/>
      <c r="J63" s="20"/>
      <c r="K63" s="85"/>
      <c r="L63" s="86">
        <f t="shared" si="0"/>
        <v>0</v>
      </c>
      <c r="M63" s="22"/>
      <c r="N63" s="22"/>
      <c r="O63" s="22" t="e">
        <f t="shared" si="3"/>
        <v>#DIV/0!</v>
      </c>
      <c r="P63" s="665" t="s">
        <v>813</v>
      </c>
    </row>
    <row r="64" spans="1:16" ht="15" customHeight="1" x14ac:dyDescent="0.25">
      <c r="A64" s="653"/>
      <c r="B64" s="655"/>
      <c r="C64" s="666"/>
      <c r="D64" s="666" t="s">
        <v>39</v>
      </c>
      <c r="E64" s="22">
        <v>1500</v>
      </c>
      <c r="F64" s="20">
        <v>2500</v>
      </c>
      <c r="G64" s="34">
        <v>3300</v>
      </c>
      <c r="H64" s="36">
        <v>1.2</v>
      </c>
      <c r="I64" s="22">
        <v>1800</v>
      </c>
      <c r="J64" s="20">
        <v>2500</v>
      </c>
      <c r="K64" s="85">
        <v>2000</v>
      </c>
      <c r="L64" s="86">
        <f t="shared" si="0"/>
        <v>1800</v>
      </c>
      <c r="M64" s="22">
        <f t="shared" si="1"/>
        <v>11.111111111111111</v>
      </c>
      <c r="N64" s="22"/>
      <c r="O64" s="22">
        <f t="shared" si="3"/>
        <v>20</v>
      </c>
      <c r="P64" s="665" t="s">
        <v>879</v>
      </c>
    </row>
    <row r="65" spans="1:16" ht="15" customHeight="1" x14ac:dyDescent="0.25">
      <c r="A65" s="653"/>
      <c r="B65" s="655"/>
      <c r="C65" s="666"/>
      <c r="D65" s="666" t="s">
        <v>40</v>
      </c>
      <c r="E65" s="22"/>
      <c r="F65" s="20">
        <v>2500</v>
      </c>
      <c r="G65" s="34">
        <v>3300</v>
      </c>
      <c r="H65" s="36">
        <v>1.2</v>
      </c>
      <c r="I65" s="22">
        <v>1800</v>
      </c>
      <c r="J65" s="20">
        <v>2500</v>
      </c>
      <c r="K65" s="85">
        <v>1900</v>
      </c>
      <c r="L65" s="86">
        <v>1500</v>
      </c>
      <c r="M65" s="22">
        <f t="shared" si="1"/>
        <v>5.5555555555555554</v>
      </c>
      <c r="N65" s="22"/>
      <c r="O65" s="22" t="e">
        <f t="shared" si="3"/>
        <v>#DIV/0!</v>
      </c>
      <c r="P65" s="665" t="s">
        <v>879</v>
      </c>
    </row>
    <row r="66" spans="1:16" ht="15" customHeight="1" x14ac:dyDescent="0.25">
      <c r="A66" s="1003">
        <v>25</v>
      </c>
      <c r="B66" s="1000" t="s">
        <v>58</v>
      </c>
      <c r="C66" s="664" t="s">
        <v>59</v>
      </c>
      <c r="D66" s="666" t="s">
        <v>60</v>
      </c>
      <c r="E66" s="22"/>
      <c r="F66" s="20"/>
      <c r="G66" s="34"/>
      <c r="H66" s="36"/>
      <c r="I66" s="22"/>
      <c r="J66" s="22"/>
      <c r="K66" s="85"/>
      <c r="L66" s="86">
        <f t="shared" si="0"/>
        <v>0</v>
      </c>
      <c r="M66" s="22"/>
      <c r="N66" s="22"/>
      <c r="O66" s="22" t="e">
        <f t="shared" si="3"/>
        <v>#DIV/0!</v>
      </c>
      <c r="P66" s="664"/>
    </row>
    <row r="67" spans="1:16" ht="15" customHeight="1" x14ac:dyDescent="0.25">
      <c r="A67" s="1009"/>
      <c r="B67" s="1001"/>
      <c r="C67" s="666" t="s">
        <v>39</v>
      </c>
      <c r="D67" s="666"/>
      <c r="E67" s="22">
        <v>500</v>
      </c>
      <c r="F67" s="20">
        <v>1250</v>
      </c>
      <c r="G67" s="34">
        <v>1800</v>
      </c>
      <c r="H67" s="36">
        <v>2.4</v>
      </c>
      <c r="I67" s="22">
        <v>1200</v>
      </c>
      <c r="J67" s="20">
        <v>1250</v>
      </c>
      <c r="K67" s="87">
        <v>1500</v>
      </c>
      <c r="L67" s="86">
        <f t="shared" si="0"/>
        <v>600</v>
      </c>
      <c r="M67" s="22">
        <f t="shared" si="1"/>
        <v>25</v>
      </c>
      <c r="N67" s="22">
        <f t="shared" si="2"/>
        <v>20</v>
      </c>
      <c r="O67" s="22">
        <f t="shared" si="3"/>
        <v>20</v>
      </c>
      <c r="P67" s="664" t="s">
        <v>263</v>
      </c>
    </row>
    <row r="68" spans="1:16" ht="15" customHeight="1" x14ac:dyDescent="0.25">
      <c r="A68" s="1004"/>
      <c r="B68" s="1002"/>
      <c r="C68" s="666" t="s">
        <v>40</v>
      </c>
      <c r="D68" s="666"/>
      <c r="E68" s="22">
        <v>450</v>
      </c>
      <c r="F68" s="20">
        <v>1000</v>
      </c>
      <c r="G68" s="34">
        <v>1600</v>
      </c>
      <c r="H68" s="36">
        <v>2.1</v>
      </c>
      <c r="I68" s="22">
        <v>945</v>
      </c>
      <c r="J68" s="20">
        <v>1000</v>
      </c>
      <c r="K68" s="87">
        <v>1400</v>
      </c>
      <c r="L68" s="86">
        <v>450</v>
      </c>
      <c r="M68" s="22">
        <f t="shared" si="1"/>
        <v>48.148148148148145</v>
      </c>
      <c r="N68" s="22">
        <f t="shared" si="2"/>
        <v>40</v>
      </c>
      <c r="O68" s="22">
        <f t="shared" si="3"/>
        <v>0</v>
      </c>
      <c r="P68" s="664" t="s">
        <v>263</v>
      </c>
    </row>
    <row r="69" spans="1:16" ht="15" customHeight="1" x14ac:dyDescent="0.25">
      <c r="A69" s="654">
        <v>26</v>
      </c>
      <c r="B69" s="664" t="s">
        <v>54</v>
      </c>
      <c r="C69" s="666" t="s">
        <v>316</v>
      </c>
      <c r="D69" s="666" t="s">
        <v>8</v>
      </c>
      <c r="E69" s="22">
        <v>1200</v>
      </c>
      <c r="F69" s="20">
        <v>2000</v>
      </c>
      <c r="G69" s="34">
        <v>2000</v>
      </c>
      <c r="H69" s="36">
        <v>1.2</v>
      </c>
      <c r="I69" s="22">
        <v>1440</v>
      </c>
      <c r="J69" s="20">
        <v>2000</v>
      </c>
      <c r="K69" s="85">
        <v>2000</v>
      </c>
      <c r="L69" s="86">
        <f t="shared" si="0"/>
        <v>1440</v>
      </c>
      <c r="M69" s="22">
        <f t="shared" si="1"/>
        <v>38.888888888888893</v>
      </c>
      <c r="N69" s="22">
        <f t="shared" si="2"/>
        <v>0</v>
      </c>
      <c r="O69" s="22">
        <f t="shared" si="3"/>
        <v>20</v>
      </c>
      <c r="P69" s="664"/>
    </row>
    <row r="70" spans="1:16" ht="15" customHeight="1" x14ac:dyDescent="0.25">
      <c r="A70" s="70" t="s">
        <v>255</v>
      </c>
      <c r="B70" s="71" t="s">
        <v>62</v>
      </c>
      <c r="C70" s="71"/>
      <c r="D70" s="71"/>
      <c r="E70" s="72"/>
      <c r="F70" s="73"/>
      <c r="G70" s="34"/>
      <c r="H70" s="69"/>
      <c r="I70" s="69"/>
      <c r="J70" s="69"/>
      <c r="K70" s="69"/>
      <c r="L70" s="86">
        <f t="shared" si="0"/>
        <v>0</v>
      </c>
      <c r="M70" s="22"/>
      <c r="N70" s="22"/>
      <c r="O70" s="22" t="e">
        <f t="shared" si="3"/>
        <v>#DIV/0!</v>
      </c>
      <c r="P70" s="664"/>
    </row>
    <row r="71" spans="1:16" ht="15" customHeight="1" x14ac:dyDescent="0.25">
      <c r="A71" s="1021">
        <v>1</v>
      </c>
      <c r="B71" s="1020" t="s">
        <v>8</v>
      </c>
      <c r="C71" s="662" t="s">
        <v>63</v>
      </c>
      <c r="D71" s="662" t="s">
        <v>64</v>
      </c>
      <c r="E71" s="38">
        <v>1200</v>
      </c>
      <c r="F71" s="21">
        <v>3000</v>
      </c>
      <c r="G71" s="39">
        <v>4500</v>
      </c>
      <c r="H71" s="40">
        <v>2.5</v>
      </c>
      <c r="I71" s="20">
        <v>3000</v>
      </c>
      <c r="J71" s="21">
        <v>3000</v>
      </c>
      <c r="K71" s="86">
        <v>2400</v>
      </c>
      <c r="L71" s="86">
        <f t="shared" si="0"/>
        <v>1440</v>
      </c>
      <c r="M71" s="22">
        <f t="shared" si="1"/>
        <v>-20</v>
      </c>
      <c r="N71" s="22">
        <f t="shared" si="2"/>
        <v>-20</v>
      </c>
      <c r="O71" s="22">
        <f t="shared" si="3"/>
        <v>20</v>
      </c>
      <c r="P71" s="664" t="s">
        <v>263</v>
      </c>
    </row>
    <row r="72" spans="1:16" ht="15" customHeight="1" x14ac:dyDescent="0.25">
      <c r="A72" s="1021"/>
      <c r="B72" s="1020"/>
      <c r="C72" s="662" t="s">
        <v>64</v>
      </c>
      <c r="D72" s="662" t="s">
        <v>65</v>
      </c>
      <c r="E72" s="38">
        <v>1500</v>
      </c>
      <c r="F72" s="21">
        <v>3150</v>
      </c>
      <c r="G72" s="39">
        <v>5000</v>
      </c>
      <c r="H72" s="40">
        <v>2.1</v>
      </c>
      <c r="I72" s="20">
        <v>3150</v>
      </c>
      <c r="J72" s="21">
        <v>3150</v>
      </c>
      <c r="K72" s="86">
        <v>2500</v>
      </c>
      <c r="L72" s="86">
        <f t="shared" si="0"/>
        <v>1800</v>
      </c>
      <c r="M72" s="22">
        <f t="shared" si="1"/>
        <v>-20.634920634920633</v>
      </c>
      <c r="N72" s="22">
        <f t="shared" si="2"/>
        <v>-20.634920634920633</v>
      </c>
      <c r="O72" s="22">
        <f t="shared" si="3"/>
        <v>20</v>
      </c>
      <c r="P72" s="664" t="s">
        <v>263</v>
      </c>
    </row>
    <row r="73" spans="1:16" ht="15" customHeight="1" x14ac:dyDescent="0.25">
      <c r="A73" s="1021"/>
      <c r="B73" s="1020"/>
      <c r="C73" s="662" t="s">
        <v>65</v>
      </c>
      <c r="D73" s="662" t="s">
        <v>310</v>
      </c>
      <c r="E73" s="38">
        <v>1800</v>
      </c>
      <c r="F73" s="21">
        <v>3060</v>
      </c>
      <c r="G73" s="39">
        <v>4600</v>
      </c>
      <c r="H73" s="40">
        <v>1.7</v>
      </c>
      <c r="I73" s="20">
        <v>3060</v>
      </c>
      <c r="J73" s="21">
        <v>3060</v>
      </c>
      <c r="K73" s="86">
        <v>2800</v>
      </c>
      <c r="L73" s="86">
        <f t="shared" si="0"/>
        <v>2160</v>
      </c>
      <c r="M73" s="22">
        <f t="shared" si="1"/>
        <v>-8.4967320261437909</v>
      </c>
      <c r="N73" s="22">
        <f t="shared" si="2"/>
        <v>-8.4967320261437909</v>
      </c>
      <c r="O73" s="22">
        <f t="shared" si="3"/>
        <v>20</v>
      </c>
      <c r="P73" s="664" t="s">
        <v>263</v>
      </c>
    </row>
    <row r="74" spans="1:16" ht="15" customHeight="1" x14ac:dyDescent="0.25">
      <c r="A74" s="1021"/>
      <c r="B74" s="1020"/>
      <c r="C74" s="662" t="s">
        <v>310</v>
      </c>
      <c r="D74" s="662" t="s">
        <v>66</v>
      </c>
      <c r="E74" s="38">
        <v>2300</v>
      </c>
      <c r="F74" s="21">
        <v>3450</v>
      </c>
      <c r="G74" s="39">
        <v>5700</v>
      </c>
      <c r="H74" s="40">
        <v>1.5</v>
      </c>
      <c r="I74" s="41">
        <v>5500</v>
      </c>
      <c r="J74" s="21">
        <v>3450</v>
      </c>
      <c r="K74" s="87">
        <v>3500</v>
      </c>
      <c r="L74" s="86">
        <f t="shared" ref="L74:L137" si="4">E74*1.2</f>
        <v>2760</v>
      </c>
      <c r="M74" s="22">
        <f t="shared" ref="M74:M137" si="5">(K74-I74)/I74*100</f>
        <v>-36.363636363636367</v>
      </c>
      <c r="N74" s="22">
        <f t="shared" ref="N74:N137" si="6">(K74-J74)/J74*100</f>
        <v>1.4492753623188406</v>
      </c>
      <c r="O74" s="22">
        <f t="shared" ref="O74:O137" si="7">(L74-E74)/E74*100</f>
        <v>20</v>
      </c>
      <c r="P74" s="664" t="s">
        <v>263</v>
      </c>
    </row>
    <row r="75" spans="1:16" ht="15" customHeight="1" x14ac:dyDescent="0.25">
      <c r="A75" s="1021"/>
      <c r="B75" s="1020"/>
      <c r="C75" s="662" t="s">
        <v>66</v>
      </c>
      <c r="D75" s="662" t="s">
        <v>398</v>
      </c>
      <c r="E75" s="38">
        <v>2400</v>
      </c>
      <c r="F75" s="21">
        <v>3360</v>
      </c>
      <c r="G75" s="39">
        <v>5600</v>
      </c>
      <c r="H75" s="40">
        <v>1.4</v>
      </c>
      <c r="I75" s="41">
        <v>5000</v>
      </c>
      <c r="J75" s="21">
        <v>3360</v>
      </c>
      <c r="K75" s="86">
        <v>3000</v>
      </c>
      <c r="L75" s="86">
        <f t="shared" si="4"/>
        <v>2880</v>
      </c>
      <c r="M75" s="22">
        <f t="shared" si="5"/>
        <v>-40</v>
      </c>
      <c r="N75" s="22">
        <f t="shared" si="6"/>
        <v>-10.714285714285714</v>
      </c>
      <c r="O75" s="22">
        <f t="shared" si="7"/>
        <v>20</v>
      </c>
      <c r="P75" s="664" t="s">
        <v>263</v>
      </c>
    </row>
    <row r="76" spans="1:16" ht="15" customHeight="1" x14ac:dyDescent="0.25">
      <c r="A76" s="1021"/>
      <c r="B76" s="1020"/>
      <c r="C76" s="662" t="s">
        <v>398</v>
      </c>
      <c r="D76" s="662" t="s">
        <v>67</v>
      </c>
      <c r="E76" s="38">
        <v>1400</v>
      </c>
      <c r="F76" s="21">
        <v>3080.0000000000005</v>
      </c>
      <c r="G76" s="39">
        <v>4600</v>
      </c>
      <c r="H76" s="40">
        <v>2.2000000000000002</v>
      </c>
      <c r="I76" s="41">
        <v>4500</v>
      </c>
      <c r="J76" s="21">
        <v>3080.0000000000005</v>
      </c>
      <c r="K76" s="86">
        <v>2700</v>
      </c>
      <c r="L76" s="86">
        <f t="shared" si="4"/>
        <v>1680</v>
      </c>
      <c r="M76" s="22">
        <f t="shared" si="5"/>
        <v>-40</v>
      </c>
      <c r="N76" s="22">
        <f t="shared" si="6"/>
        <v>-12.33766233766235</v>
      </c>
      <c r="O76" s="22">
        <f t="shared" si="7"/>
        <v>20</v>
      </c>
      <c r="P76" s="664" t="s">
        <v>263</v>
      </c>
    </row>
    <row r="77" spans="1:16" ht="15" customHeight="1" x14ac:dyDescent="0.25">
      <c r="A77" s="661">
        <v>2</v>
      </c>
      <c r="B77" s="662" t="s">
        <v>9</v>
      </c>
      <c r="C77" s="662" t="s">
        <v>67</v>
      </c>
      <c r="D77" s="662" t="s">
        <v>317</v>
      </c>
      <c r="E77" s="38">
        <v>1500</v>
      </c>
      <c r="F77" s="21">
        <v>3150</v>
      </c>
      <c r="G77" s="39">
        <v>4700</v>
      </c>
      <c r="H77" s="40">
        <v>2.1</v>
      </c>
      <c r="I77" s="41">
        <v>4400</v>
      </c>
      <c r="J77" s="21">
        <v>3150</v>
      </c>
      <c r="K77" s="86">
        <v>2500</v>
      </c>
      <c r="L77" s="86">
        <f t="shared" si="4"/>
        <v>1800</v>
      </c>
      <c r="M77" s="22">
        <f t="shared" si="5"/>
        <v>-43.18181818181818</v>
      </c>
      <c r="N77" s="22">
        <f t="shared" si="6"/>
        <v>-20.634920634920633</v>
      </c>
      <c r="O77" s="22">
        <f t="shared" si="7"/>
        <v>20</v>
      </c>
      <c r="P77" s="664" t="s">
        <v>263</v>
      </c>
    </row>
    <row r="78" spans="1:16" ht="15" customHeight="1" x14ac:dyDescent="0.25">
      <c r="A78" s="1021">
        <v>3</v>
      </c>
      <c r="B78" s="1020" t="s">
        <v>68</v>
      </c>
      <c r="C78" s="662" t="s">
        <v>69</v>
      </c>
      <c r="D78" s="662" t="s">
        <v>70</v>
      </c>
      <c r="E78" s="42"/>
      <c r="F78" s="21"/>
      <c r="G78" s="39"/>
      <c r="H78" s="40"/>
      <c r="I78" s="20"/>
      <c r="J78" s="21"/>
      <c r="K78" s="85"/>
      <c r="L78" s="86">
        <f t="shared" si="4"/>
        <v>0</v>
      </c>
      <c r="M78" s="22"/>
      <c r="N78" s="22"/>
      <c r="O78" s="22" t="e">
        <f t="shared" si="7"/>
        <v>#DIV/0!</v>
      </c>
      <c r="P78" s="664" t="s">
        <v>263</v>
      </c>
    </row>
    <row r="79" spans="1:16" ht="15" customHeight="1" x14ac:dyDescent="0.25">
      <c r="A79" s="1021"/>
      <c r="B79" s="1020"/>
      <c r="C79" s="666"/>
      <c r="D79" s="666" t="s">
        <v>39</v>
      </c>
      <c r="E79" s="42">
        <v>900</v>
      </c>
      <c r="F79" s="21">
        <v>2520</v>
      </c>
      <c r="G79" s="39">
        <v>3000</v>
      </c>
      <c r="H79" s="40">
        <v>2.8</v>
      </c>
      <c r="I79" s="20">
        <v>2520</v>
      </c>
      <c r="J79" s="21">
        <v>2520</v>
      </c>
      <c r="K79" s="85">
        <v>2000</v>
      </c>
      <c r="L79" s="86">
        <f t="shared" si="4"/>
        <v>1080</v>
      </c>
      <c r="M79" s="22">
        <f t="shared" si="5"/>
        <v>-20.634920634920633</v>
      </c>
      <c r="N79" s="22"/>
      <c r="O79" s="22">
        <f t="shared" si="7"/>
        <v>20</v>
      </c>
      <c r="P79" s="665" t="s">
        <v>879</v>
      </c>
    </row>
    <row r="80" spans="1:16" ht="15" customHeight="1" x14ac:dyDescent="0.25">
      <c r="A80" s="1021"/>
      <c r="B80" s="1020"/>
      <c r="C80" s="666"/>
      <c r="D80" s="666" t="s">
        <v>40</v>
      </c>
      <c r="E80" s="42"/>
      <c r="F80" s="21">
        <v>2520</v>
      </c>
      <c r="G80" s="39">
        <v>3000</v>
      </c>
      <c r="H80" s="40">
        <v>2.8</v>
      </c>
      <c r="I80" s="20">
        <v>2520</v>
      </c>
      <c r="J80" s="21">
        <v>2520</v>
      </c>
      <c r="K80" s="85">
        <v>1900</v>
      </c>
      <c r="L80" s="86">
        <v>900</v>
      </c>
      <c r="M80" s="22">
        <f t="shared" si="5"/>
        <v>-24.603174603174601</v>
      </c>
      <c r="N80" s="22"/>
      <c r="O80" s="22" t="e">
        <f t="shared" si="7"/>
        <v>#DIV/0!</v>
      </c>
      <c r="P80" s="665" t="s">
        <v>879</v>
      </c>
    </row>
    <row r="81" spans="1:16" ht="15" customHeight="1" x14ac:dyDescent="0.25">
      <c r="A81" s="1021"/>
      <c r="B81" s="1020"/>
      <c r="C81" s="662" t="s">
        <v>70</v>
      </c>
      <c r="D81" s="662" t="s">
        <v>22</v>
      </c>
      <c r="E81" s="42"/>
      <c r="F81" s="21"/>
      <c r="G81" s="39"/>
      <c r="H81" s="40"/>
      <c r="I81" s="20"/>
      <c r="J81" s="21"/>
      <c r="K81" s="85"/>
      <c r="L81" s="86">
        <f t="shared" si="4"/>
        <v>0</v>
      </c>
      <c r="M81" s="22"/>
      <c r="N81" s="22"/>
      <c r="O81" s="22" t="e">
        <f t="shared" si="7"/>
        <v>#DIV/0!</v>
      </c>
      <c r="P81" s="664" t="s">
        <v>263</v>
      </c>
    </row>
    <row r="82" spans="1:16" ht="15" customHeight="1" x14ac:dyDescent="0.25">
      <c r="A82" s="661"/>
      <c r="B82" s="662"/>
      <c r="C82" s="666"/>
      <c r="D82" s="666" t="s">
        <v>39</v>
      </c>
      <c r="E82" s="42">
        <v>600</v>
      </c>
      <c r="F82" s="21">
        <v>2100</v>
      </c>
      <c r="G82" s="39">
        <v>2500</v>
      </c>
      <c r="H82" s="40">
        <v>3.5</v>
      </c>
      <c r="I82" s="20">
        <v>2100</v>
      </c>
      <c r="J82" s="21">
        <v>2100</v>
      </c>
      <c r="K82" s="85">
        <v>1800</v>
      </c>
      <c r="L82" s="86">
        <f t="shared" si="4"/>
        <v>720</v>
      </c>
      <c r="M82" s="22">
        <f t="shared" si="5"/>
        <v>-14.285714285714285</v>
      </c>
      <c r="N82" s="22"/>
      <c r="O82" s="22">
        <f t="shared" si="7"/>
        <v>20</v>
      </c>
      <c r="P82" s="665" t="s">
        <v>879</v>
      </c>
    </row>
    <row r="83" spans="1:16" ht="15" customHeight="1" x14ac:dyDescent="0.25">
      <c r="A83" s="661"/>
      <c r="B83" s="662"/>
      <c r="C83" s="666"/>
      <c r="D83" s="666" t="s">
        <v>40</v>
      </c>
      <c r="E83" s="42"/>
      <c r="F83" s="21">
        <v>2100</v>
      </c>
      <c r="G83" s="39">
        <v>2500</v>
      </c>
      <c r="H83" s="40">
        <v>3.5</v>
      </c>
      <c r="I83" s="20">
        <v>2100</v>
      </c>
      <c r="J83" s="21">
        <v>2100</v>
      </c>
      <c r="K83" s="85">
        <v>1700</v>
      </c>
      <c r="L83" s="86">
        <v>600</v>
      </c>
      <c r="M83" s="22">
        <f t="shared" si="5"/>
        <v>-19.047619047619047</v>
      </c>
      <c r="N83" s="22"/>
      <c r="O83" s="22" t="e">
        <f t="shared" si="7"/>
        <v>#DIV/0!</v>
      </c>
      <c r="P83" s="665" t="s">
        <v>879</v>
      </c>
    </row>
    <row r="84" spans="1:16" ht="15" customHeight="1" x14ac:dyDescent="0.25">
      <c r="A84" s="661">
        <v>4</v>
      </c>
      <c r="B84" s="662" t="s">
        <v>69</v>
      </c>
      <c r="C84" s="662" t="s">
        <v>71</v>
      </c>
      <c r="D84" s="662" t="s">
        <v>8</v>
      </c>
      <c r="E84" s="38">
        <v>1100</v>
      </c>
      <c r="F84" s="21">
        <v>2860</v>
      </c>
      <c r="G84" s="39">
        <v>3500</v>
      </c>
      <c r="H84" s="40">
        <v>2.6</v>
      </c>
      <c r="I84" s="20">
        <v>2860</v>
      </c>
      <c r="J84" s="21">
        <v>2860</v>
      </c>
      <c r="K84" s="86">
        <v>2300</v>
      </c>
      <c r="L84" s="86">
        <f t="shared" si="4"/>
        <v>1320</v>
      </c>
      <c r="M84" s="22">
        <f t="shared" si="5"/>
        <v>-19.58041958041958</v>
      </c>
      <c r="N84" s="22">
        <f t="shared" si="6"/>
        <v>-19.58041958041958</v>
      </c>
      <c r="O84" s="22">
        <f t="shared" si="7"/>
        <v>20</v>
      </c>
      <c r="P84" s="664" t="s">
        <v>263</v>
      </c>
    </row>
    <row r="85" spans="1:16" ht="15" customHeight="1" x14ac:dyDescent="0.25">
      <c r="A85" s="1021">
        <v>5</v>
      </c>
      <c r="B85" s="1020" t="s">
        <v>72</v>
      </c>
      <c r="C85" s="662" t="s">
        <v>412</v>
      </c>
      <c r="D85" s="662" t="s">
        <v>73</v>
      </c>
      <c r="E85" s="42">
        <v>500</v>
      </c>
      <c r="F85" s="21">
        <v>850</v>
      </c>
      <c r="G85" s="39">
        <v>1200</v>
      </c>
      <c r="H85" s="40">
        <v>1.7</v>
      </c>
      <c r="I85" s="20">
        <v>850</v>
      </c>
      <c r="J85" s="21">
        <v>850</v>
      </c>
      <c r="K85" s="85">
        <v>850</v>
      </c>
      <c r="L85" s="86">
        <f t="shared" si="4"/>
        <v>600</v>
      </c>
      <c r="M85" s="22">
        <f t="shared" si="5"/>
        <v>0</v>
      </c>
      <c r="N85" s="22">
        <f t="shared" si="6"/>
        <v>0</v>
      </c>
      <c r="O85" s="22">
        <f t="shared" si="7"/>
        <v>20</v>
      </c>
      <c r="P85" s="664" t="s">
        <v>263</v>
      </c>
    </row>
    <row r="86" spans="1:16" ht="15" customHeight="1" x14ac:dyDescent="0.25">
      <c r="A86" s="1021"/>
      <c r="B86" s="1020"/>
      <c r="C86" s="662" t="s">
        <v>73</v>
      </c>
      <c r="D86" s="662" t="s">
        <v>74</v>
      </c>
      <c r="E86" s="42">
        <v>500</v>
      </c>
      <c r="F86" s="21">
        <v>850</v>
      </c>
      <c r="G86" s="39">
        <v>1200</v>
      </c>
      <c r="H86" s="40">
        <v>1.7</v>
      </c>
      <c r="I86" s="20">
        <v>850</v>
      </c>
      <c r="J86" s="21">
        <v>850</v>
      </c>
      <c r="K86" s="85">
        <v>850</v>
      </c>
      <c r="L86" s="86">
        <f t="shared" si="4"/>
        <v>600</v>
      </c>
      <c r="M86" s="22">
        <f t="shared" si="5"/>
        <v>0</v>
      </c>
      <c r="N86" s="22">
        <f t="shared" si="6"/>
        <v>0</v>
      </c>
      <c r="O86" s="22">
        <f t="shared" si="7"/>
        <v>20</v>
      </c>
      <c r="P86" s="664" t="s">
        <v>263</v>
      </c>
    </row>
    <row r="87" spans="1:16" ht="15" customHeight="1" x14ac:dyDescent="0.25">
      <c r="A87" s="661">
        <v>6</v>
      </c>
      <c r="B87" s="662" t="s">
        <v>75</v>
      </c>
      <c r="C87" s="662" t="s">
        <v>318</v>
      </c>
      <c r="D87" s="662" t="s">
        <v>319</v>
      </c>
      <c r="E87" s="42">
        <v>380</v>
      </c>
      <c r="F87" s="21">
        <v>798</v>
      </c>
      <c r="G87" s="39">
        <v>1000</v>
      </c>
      <c r="H87" s="40">
        <v>2.1</v>
      </c>
      <c r="I87" s="20">
        <v>798</v>
      </c>
      <c r="J87" s="21">
        <v>798</v>
      </c>
      <c r="K87" s="86">
        <v>730</v>
      </c>
      <c r="L87" s="86">
        <f t="shared" si="4"/>
        <v>456</v>
      </c>
      <c r="M87" s="22">
        <f t="shared" si="5"/>
        <v>-8.5213032581453625</v>
      </c>
      <c r="N87" s="22">
        <f t="shared" si="6"/>
        <v>-8.5213032581453625</v>
      </c>
      <c r="O87" s="22">
        <f t="shared" si="7"/>
        <v>20</v>
      </c>
      <c r="P87" s="664" t="s">
        <v>263</v>
      </c>
    </row>
    <row r="88" spans="1:16" ht="15" customHeight="1" x14ac:dyDescent="0.25">
      <c r="A88" s="661">
        <v>7</v>
      </c>
      <c r="B88" s="662" t="s">
        <v>76</v>
      </c>
      <c r="C88" s="662" t="s">
        <v>58</v>
      </c>
      <c r="D88" s="662" t="s">
        <v>77</v>
      </c>
      <c r="E88" s="42">
        <v>800</v>
      </c>
      <c r="F88" s="21">
        <v>1600</v>
      </c>
      <c r="G88" s="39">
        <v>1850</v>
      </c>
      <c r="H88" s="40">
        <v>2</v>
      </c>
      <c r="I88" s="20">
        <v>1600</v>
      </c>
      <c r="J88" s="21">
        <v>1600</v>
      </c>
      <c r="K88" s="86">
        <v>1200</v>
      </c>
      <c r="L88" s="86">
        <f t="shared" si="4"/>
        <v>960</v>
      </c>
      <c r="M88" s="22">
        <f t="shared" si="5"/>
        <v>-25</v>
      </c>
      <c r="N88" s="22">
        <f t="shared" si="6"/>
        <v>-25</v>
      </c>
      <c r="O88" s="22">
        <f t="shared" si="7"/>
        <v>20</v>
      </c>
      <c r="P88" s="664" t="s">
        <v>263</v>
      </c>
    </row>
    <row r="89" spans="1:16" ht="15" customHeight="1" x14ac:dyDescent="0.25">
      <c r="A89" s="1021">
        <v>8</v>
      </c>
      <c r="B89" s="1020" t="s">
        <v>427</v>
      </c>
      <c r="C89" s="662" t="s">
        <v>8</v>
      </c>
      <c r="D89" s="662" t="s">
        <v>426</v>
      </c>
      <c r="E89" s="42">
        <v>770</v>
      </c>
      <c r="F89" s="21">
        <v>1770.9999999999998</v>
      </c>
      <c r="G89" s="39">
        <v>2000</v>
      </c>
      <c r="H89" s="40">
        <v>2.2999999999999998</v>
      </c>
      <c r="I89" s="20">
        <v>1770.9999999999998</v>
      </c>
      <c r="J89" s="21">
        <v>1770.9999999999998</v>
      </c>
      <c r="K89" s="86">
        <v>1200</v>
      </c>
      <c r="L89" s="86">
        <f t="shared" si="4"/>
        <v>924</v>
      </c>
      <c r="M89" s="22">
        <f t="shared" si="5"/>
        <v>-32.241671372106147</v>
      </c>
      <c r="N89" s="22">
        <f t="shared" si="6"/>
        <v>-32.241671372106147</v>
      </c>
      <c r="O89" s="22">
        <f t="shared" si="7"/>
        <v>20</v>
      </c>
      <c r="P89" s="664" t="s">
        <v>263</v>
      </c>
    </row>
    <row r="90" spans="1:16" ht="15" customHeight="1" x14ac:dyDescent="0.25">
      <c r="A90" s="1021"/>
      <c r="B90" s="1020"/>
      <c r="C90" s="662" t="s">
        <v>426</v>
      </c>
      <c r="D90" s="662" t="s">
        <v>437</v>
      </c>
      <c r="E90" s="42">
        <v>360</v>
      </c>
      <c r="F90" s="21">
        <v>792.00000000000011</v>
      </c>
      <c r="G90" s="39">
        <v>950</v>
      </c>
      <c r="H90" s="40">
        <v>2.2000000000000002</v>
      </c>
      <c r="I90" s="20">
        <v>792.00000000000011</v>
      </c>
      <c r="J90" s="21">
        <v>792.00000000000011</v>
      </c>
      <c r="K90" s="86">
        <v>450</v>
      </c>
      <c r="L90" s="86">
        <f t="shared" si="4"/>
        <v>432</v>
      </c>
      <c r="M90" s="22">
        <f t="shared" si="5"/>
        <v>-43.181818181818187</v>
      </c>
      <c r="N90" s="22">
        <f t="shared" si="6"/>
        <v>-43.181818181818187</v>
      </c>
      <c r="O90" s="22">
        <f t="shared" si="7"/>
        <v>20</v>
      </c>
      <c r="P90" s="664" t="s">
        <v>340</v>
      </c>
    </row>
    <row r="91" spans="1:16" ht="15" customHeight="1" x14ac:dyDescent="0.25">
      <c r="A91" s="1021"/>
      <c r="B91" s="1020"/>
      <c r="C91" s="662" t="s">
        <v>438</v>
      </c>
      <c r="D91" s="662" t="s">
        <v>77</v>
      </c>
      <c r="E91" s="42">
        <v>360</v>
      </c>
      <c r="F91" s="21">
        <v>792.00000000000011</v>
      </c>
      <c r="G91" s="39">
        <v>950</v>
      </c>
      <c r="H91" s="40">
        <v>2.2000000000000002</v>
      </c>
      <c r="I91" s="20">
        <v>792.00000000000011</v>
      </c>
      <c r="J91" s="21">
        <v>792.00000000000011</v>
      </c>
      <c r="K91" s="87">
        <v>700</v>
      </c>
      <c r="L91" s="86">
        <f t="shared" si="4"/>
        <v>432</v>
      </c>
      <c r="M91" s="22">
        <f t="shared" si="5"/>
        <v>-11.616161616161628</v>
      </c>
      <c r="N91" s="22">
        <f t="shared" si="6"/>
        <v>-11.616161616161628</v>
      </c>
      <c r="O91" s="22">
        <f t="shared" si="7"/>
        <v>20</v>
      </c>
      <c r="P91" s="664" t="s">
        <v>340</v>
      </c>
    </row>
    <row r="92" spans="1:16" ht="15" customHeight="1" x14ac:dyDescent="0.25">
      <c r="A92" s="661">
        <v>9</v>
      </c>
      <c r="B92" s="662" t="s">
        <v>428</v>
      </c>
      <c r="C92" s="662" t="s">
        <v>78</v>
      </c>
      <c r="D92" s="662" t="s">
        <v>79</v>
      </c>
      <c r="E92" s="42"/>
      <c r="F92" s="21"/>
      <c r="G92" s="39"/>
      <c r="H92" s="40"/>
      <c r="I92" s="20"/>
      <c r="J92" s="21"/>
      <c r="K92" s="85"/>
      <c r="L92" s="86">
        <f t="shared" si="4"/>
        <v>0</v>
      </c>
      <c r="M92" s="22"/>
      <c r="N92" s="22"/>
      <c r="O92" s="22" t="e">
        <f t="shared" si="7"/>
        <v>#DIV/0!</v>
      </c>
      <c r="P92" s="664" t="s">
        <v>263</v>
      </c>
    </row>
    <row r="93" spans="1:16" ht="15" customHeight="1" x14ac:dyDescent="0.25">
      <c r="A93" s="661"/>
      <c r="B93" s="662"/>
      <c r="C93" s="666"/>
      <c r="D93" s="666" t="s">
        <v>39</v>
      </c>
      <c r="E93" s="42">
        <v>530</v>
      </c>
      <c r="F93" s="21">
        <v>1219</v>
      </c>
      <c r="G93" s="39">
        <v>1400</v>
      </c>
      <c r="H93" s="40">
        <v>2.2999999999999998</v>
      </c>
      <c r="I93" s="20">
        <v>1219</v>
      </c>
      <c r="J93" s="21">
        <v>1219</v>
      </c>
      <c r="K93" s="85">
        <v>900</v>
      </c>
      <c r="L93" s="86">
        <f t="shared" si="4"/>
        <v>636</v>
      </c>
      <c r="M93" s="22"/>
      <c r="N93" s="22"/>
      <c r="O93" s="22">
        <f t="shared" si="7"/>
        <v>20</v>
      </c>
      <c r="P93" s="665" t="s">
        <v>879</v>
      </c>
    </row>
    <row r="94" spans="1:16" ht="15" customHeight="1" x14ac:dyDescent="0.25">
      <c r="A94" s="661"/>
      <c r="B94" s="662"/>
      <c r="C94" s="666"/>
      <c r="D94" s="666" t="s">
        <v>40</v>
      </c>
      <c r="E94" s="42"/>
      <c r="F94" s="21">
        <v>1219</v>
      </c>
      <c r="G94" s="39">
        <v>1400</v>
      </c>
      <c r="H94" s="40">
        <v>2.2999999999999998</v>
      </c>
      <c r="I94" s="20">
        <v>1219</v>
      </c>
      <c r="J94" s="21">
        <v>1219</v>
      </c>
      <c r="K94" s="85">
        <v>800</v>
      </c>
      <c r="L94" s="86">
        <v>530</v>
      </c>
      <c r="M94" s="22"/>
      <c r="N94" s="22"/>
      <c r="O94" s="22" t="e">
        <f t="shared" si="7"/>
        <v>#DIV/0!</v>
      </c>
      <c r="P94" s="665" t="s">
        <v>879</v>
      </c>
    </row>
    <row r="95" spans="1:16" ht="15" customHeight="1" x14ac:dyDescent="0.25">
      <c r="A95" s="1021">
        <v>10</v>
      </c>
      <c r="B95" s="1020" t="s">
        <v>429</v>
      </c>
      <c r="C95" s="662" t="s">
        <v>8</v>
      </c>
      <c r="D95" s="662" t="s">
        <v>80</v>
      </c>
      <c r="E95" s="42">
        <v>570</v>
      </c>
      <c r="F95" s="21">
        <v>1539</v>
      </c>
      <c r="G95" s="39">
        <v>1600</v>
      </c>
      <c r="H95" s="40">
        <v>2.7</v>
      </c>
      <c r="I95" s="20">
        <v>1539</v>
      </c>
      <c r="J95" s="21">
        <v>1539</v>
      </c>
      <c r="K95" s="86">
        <v>950</v>
      </c>
      <c r="L95" s="86">
        <f t="shared" si="4"/>
        <v>684</v>
      </c>
      <c r="M95" s="22">
        <f t="shared" si="5"/>
        <v>-38.271604938271601</v>
      </c>
      <c r="N95" s="22">
        <f t="shared" si="6"/>
        <v>-38.271604938271601</v>
      </c>
      <c r="O95" s="22">
        <f t="shared" si="7"/>
        <v>20</v>
      </c>
      <c r="P95" s="664" t="s">
        <v>263</v>
      </c>
    </row>
    <row r="96" spans="1:16" ht="15" customHeight="1" x14ac:dyDescent="0.25">
      <c r="A96" s="1021"/>
      <c r="B96" s="1020"/>
      <c r="C96" s="662" t="s">
        <v>80</v>
      </c>
      <c r="D96" s="662" t="s">
        <v>81</v>
      </c>
      <c r="E96" s="42">
        <v>520</v>
      </c>
      <c r="F96" s="21">
        <v>1040</v>
      </c>
      <c r="G96" s="39">
        <v>1300</v>
      </c>
      <c r="H96" s="40">
        <v>2</v>
      </c>
      <c r="I96" s="20">
        <v>1040</v>
      </c>
      <c r="J96" s="21">
        <v>1040</v>
      </c>
      <c r="K96" s="86">
        <v>900</v>
      </c>
      <c r="L96" s="86">
        <f t="shared" si="4"/>
        <v>624</v>
      </c>
      <c r="M96" s="22">
        <f t="shared" si="5"/>
        <v>-13.461538461538462</v>
      </c>
      <c r="N96" s="22">
        <f t="shared" si="6"/>
        <v>-13.461538461538462</v>
      </c>
      <c r="O96" s="22">
        <f t="shared" si="7"/>
        <v>20</v>
      </c>
      <c r="P96" s="664" t="s">
        <v>263</v>
      </c>
    </row>
    <row r="97" spans="1:16" ht="15" customHeight="1" x14ac:dyDescent="0.25">
      <c r="A97" s="1021"/>
      <c r="B97" s="662" t="s">
        <v>82</v>
      </c>
      <c r="C97" s="662" t="s">
        <v>399</v>
      </c>
      <c r="D97" s="662" t="s">
        <v>400</v>
      </c>
      <c r="E97" s="38">
        <v>1200</v>
      </c>
      <c r="F97" s="21">
        <v>3000</v>
      </c>
      <c r="G97" s="39">
        <v>3300</v>
      </c>
      <c r="H97" s="40">
        <v>2.5</v>
      </c>
      <c r="I97" s="20">
        <v>3000</v>
      </c>
      <c r="J97" s="21">
        <v>3000</v>
      </c>
      <c r="K97" s="86">
        <v>1800</v>
      </c>
      <c r="L97" s="86">
        <f t="shared" si="4"/>
        <v>1440</v>
      </c>
      <c r="M97" s="22">
        <f t="shared" si="5"/>
        <v>-40</v>
      </c>
      <c r="N97" s="22">
        <f t="shared" si="6"/>
        <v>-40</v>
      </c>
      <c r="O97" s="22">
        <f t="shared" si="7"/>
        <v>20</v>
      </c>
      <c r="P97" s="664" t="s">
        <v>263</v>
      </c>
    </row>
    <row r="98" spans="1:16" ht="15" customHeight="1" x14ac:dyDescent="0.25">
      <c r="A98" s="661">
        <v>11</v>
      </c>
      <c r="B98" s="662" t="s">
        <v>83</v>
      </c>
      <c r="C98" s="662" t="s">
        <v>8</v>
      </c>
      <c r="D98" s="662" t="s">
        <v>84</v>
      </c>
      <c r="E98" s="42">
        <v>620</v>
      </c>
      <c r="F98" s="21">
        <v>930</v>
      </c>
      <c r="G98" s="39">
        <v>1200</v>
      </c>
      <c r="H98" s="40">
        <v>1.5</v>
      </c>
      <c r="I98" s="20">
        <v>930</v>
      </c>
      <c r="J98" s="21">
        <v>930</v>
      </c>
      <c r="K98" s="85">
        <v>930</v>
      </c>
      <c r="L98" s="86">
        <f t="shared" si="4"/>
        <v>744</v>
      </c>
      <c r="M98" s="22">
        <f t="shared" si="5"/>
        <v>0</v>
      </c>
      <c r="N98" s="22">
        <f t="shared" si="6"/>
        <v>0</v>
      </c>
      <c r="O98" s="22">
        <f t="shared" si="7"/>
        <v>20</v>
      </c>
      <c r="P98" s="664" t="s">
        <v>263</v>
      </c>
    </row>
    <row r="99" spans="1:16" ht="15" customHeight="1" x14ac:dyDescent="0.25">
      <c r="A99" s="661">
        <v>12</v>
      </c>
      <c r="B99" s="1020" t="s">
        <v>85</v>
      </c>
      <c r="C99" s="1020"/>
      <c r="D99" s="662"/>
      <c r="E99" s="42">
        <v>830</v>
      </c>
      <c r="F99" s="21">
        <v>1245</v>
      </c>
      <c r="G99" s="39">
        <v>1500</v>
      </c>
      <c r="H99" s="40">
        <v>1.5</v>
      </c>
      <c r="I99" s="20">
        <v>1245</v>
      </c>
      <c r="J99" s="21">
        <v>1245</v>
      </c>
      <c r="K99" s="87">
        <v>1250</v>
      </c>
      <c r="L99" s="86">
        <f t="shared" si="4"/>
        <v>996</v>
      </c>
      <c r="M99" s="22">
        <f t="shared" si="5"/>
        <v>0.40160642570281119</v>
      </c>
      <c r="N99" s="22">
        <f t="shared" si="6"/>
        <v>0.40160642570281119</v>
      </c>
      <c r="O99" s="22">
        <f t="shared" si="7"/>
        <v>20</v>
      </c>
      <c r="P99" s="664" t="s">
        <v>263</v>
      </c>
    </row>
    <row r="100" spans="1:16" ht="15" customHeight="1" x14ac:dyDescent="0.25">
      <c r="A100" s="661">
        <v>13</v>
      </c>
      <c r="B100" s="1020" t="s">
        <v>45</v>
      </c>
      <c r="C100" s="1020"/>
      <c r="D100" s="662"/>
      <c r="E100" s="42"/>
      <c r="F100" s="21"/>
      <c r="G100" s="39"/>
      <c r="H100" s="40"/>
      <c r="I100" s="20"/>
      <c r="J100" s="20"/>
      <c r="K100" s="85"/>
      <c r="L100" s="86">
        <f t="shared" si="4"/>
        <v>0</v>
      </c>
      <c r="M100" s="22"/>
      <c r="N100" s="22"/>
      <c r="O100" s="22" t="e">
        <f t="shared" si="7"/>
        <v>#DIV/0!</v>
      </c>
      <c r="P100" s="662"/>
    </row>
    <row r="101" spans="1:16" ht="15" customHeight="1" x14ac:dyDescent="0.25">
      <c r="A101" s="1016" t="s">
        <v>86</v>
      </c>
      <c r="B101" s="1018" t="s">
        <v>47</v>
      </c>
      <c r="C101" s="662" t="s">
        <v>87</v>
      </c>
      <c r="D101" s="662"/>
      <c r="E101" s="42">
        <v>520</v>
      </c>
      <c r="F101" s="21">
        <v>1092</v>
      </c>
      <c r="G101" s="39">
        <v>1100</v>
      </c>
      <c r="H101" s="40">
        <v>2.1</v>
      </c>
      <c r="I101" s="20">
        <v>1092</v>
      </c>
      <c r="J101" s="21">
        <v>1092</v>
      </c>
      <c r="K101" s="86">
        <v>1000</v>
      </c>
      <c r="L101" s="42">
        <v>520</v>
      </c>
      <c r="M101" s="22">
        <f t="shared" si="5"/>
        <v>-8.4249084249084252</v>
      </c>
      <c r="N101" s="22">
        <f t="shared" si="6"/>
        <v>-8.4249084249084252</v>
      </c>
      <c r="O101" s="22">
        <f t="shared" si="7"/>
        <v>0</v>
      </c>
      <c r="P101" s="664" t="s">
        <v>263</v>
      </c>
    </row>
    <row r="102" spans="1:16" ht="15" customHeight="1" x14ac:dyDescent="0.25">
      <c r="A102" s="1017"/>
      <c r="B102" s="1019"/>
      <c r="C102" s="43" t="s">
        <v>49</v>
      </c>
      <c r="D102" s="662"/>
      <c r="E102" s="42">
        <v>520</v>
      </c>
      <c r="F102" s="21">
        <v>1092</v>
      </c>
      <c r="G102" s="39">
        <v>1100</v>
      </c>
      <c r="H102" s="40">
        <v>2.1</v>
      </c>
      <c r="I102" s="20">
        <v>1092</v>
      </c>
      <c r="J102" s="21">
        <v>1092</v>
      </c>
      <c r="K102" s="86">
        <v>800</v>
      </c>
      <c r="L102" s="42">
        <v>520</v>
      </c>
      <c r="M102" s="22">
        <f t="shared" si="5"/>
        <v>-26.739926739926741</v>
      </c>
      <c r="N102" s="22">
        <f t="shared" si="6"/>
        <v>-26.739926739926741</v>
      </c>
      <c r="O102" s="22">
        <f t="shared" si="7"/>
        <v>0</v>
      </c>
      <c r="P102" s="664" t="s">
        <v>263</v>
      </c>
    </row>
    <row r="103" spans="1:16" ht="15" customHeight="1" x14ac:dyDescent="0.25">
      <c r="A103" s="1016" t="s">
        <v>88</v>
      </c>
      <c r="B103" s="1018" t="s">
        <v>320</v>
      </c>
      <c r="C103" s="662" t="s">
        <v>87</v>
      </c>
      <c r="D103" s="662"/>
      <c r="E103" s="42">
        <v>380</v>
      </c>
      <c r="F103" s="21">
        <v>950</v>
      </c>
      <c r="G103" s="39">
        <v>950</v>
      </c>
      <c r="H103" s="40">
        <v>2.5</v>
      </c>
      <c r="I103" s="20">
        <v>950</v>
      </c>
      <c r="J103" s="21">
        <v>950</v>
      </c>
      <c r="K103" s="86">
        <v>800</v>
      </c>
      <c r="L103" s="42">
        <v>380</v>
      </c>
      <c r="M103" s="22">
        <f t="shared" si="5"/>
        <v>-15.789473684210526</v>
      </c>
      <c r="N103" s="22">
        <f t="shared" si="6"/>
        <v>-15.789473684210526</v>
      </c>
      <c r="O103" s="22">
        <f t="shared" si="7"/>
        <v>0</v>
      </c>
      <c r="P103" s="664" t="s">
        <v>263</v>
      </c>
    </row>
    <row r="104" spans="1:16" ht="15" customHeight="1" x14ac:dyDescent="0.25">
      <c r="A104" s="1017"/>
      <c r="B104" s="1019"/>
      <c r="C104" s="43" t="s">
        <v>49</v>
      </c>
      <c r="D104" s="662"/>
      <c r="E104" s="42">
        <v>325</v>
      </c>
      <c r="F104" s="21">
        <v>610</v>
      </c>
      <c r="G104" s="39">
        <v>800</v>
      </c>
      <c r="H104" s="40">
        <v>1.4</v>
      </c>
      <c r="I104" s="20">
        <v>454.99999999999994</v>
      </c>
      <c r="J104" s="21">
        <v>610</v>
      </c>
      <c r="K104" s="87">
        <v>650</v>
      </c>
      <c r="L104" s="42">
        <v>325</v>
      </c>
      <c r="M104" s="22">
        <f t="shared" si="5"/>
        <v>42.857142857142875</v>
      </c>
      <c r="N104" s="22">
        <f t="shared" si="6"/>
        <v>6.557377049180328</v>
      </c>
      <c r="O104" s="22">
        <f t="shared" si="7"/>
        <v>0</v>
      </c>
      <c r="P104" s="664" t="s">
        <v>263</v>
      </c>
    </row>
    <row r="105" spans="1:16" ht="15" customHeight="1" x14ac:dyDescent="0.25">
      <c r="A105" s="1016" t="s">
        <v>89</v>
      </c>
      <c r="B105" s="1018" t="s">
        <v>251</v>
      </c>
      <c r="C105" s="662" t="s">
        <v>87</v>
      </c>
      <c r="D105" s="662"/>
      <c r="E105" s="42">
        <v>310</v>
      </c>
      <c r="F105" s="21">
        <v>775</v>
      </c>
      <c r="G105" s="39">
        <v>760</v>
      </c>
      <c r="H105" s="40">
        <v>2.5</v>
      </c>
      <c r="I105" s="20">
        <v>775</v>
      </c>
      <c r="J105" s="21">
        <v>775</v>
      </c>
      <c r="K105" s="86">
        <v>650</v>
      </c>
      <c r="L105" s="42">
        <v>310</v>
      </c>
      <c r="M105" s="22">
        <f t="shared" si="5"/>
        <v>-16.129032258064516</v>
      </c>
      <c r="N105" s="22">
        <f t="shared" si="6"/>
        <v>-16.129032258064516</v>
      </c>
      <c r="O105" s="22">
        <f t="shared" si="7"/>
        <v>0</v>
      </c>
      <c r="P105" s="664" t="s">
        <v>263</v>
      </c>
    </row>
    <row r="106" spans="1:16" ht="15" customHeight="1" x14ac:dyDescent="0.25">
      <c r="A106" s="1017"/>
      <c r="B106" s="1019"/>
      <c r="C106" s="43" t="s">
        <v>49</v>
      </c>
      <c r="D106" s="662"/>
      <c r="E106" s="42">
        <v>290</v>
      </c>
      <c r="F106" s="21">
        <v>450</v>
      </c>
      <c r="G106" s="39">
        <v>610</v>
      </c>
      <c r="H106" s="40">
        <v>2.1</v>
      </c>
      <c r="I106" s="20">
        <v>609</v>
      </c>
      <c r="J106" s="21">
        <v>450</v>
      </c>
      <c r="K106" s="87">
        <v>600</v>
      </c>
      <c r="L106" s="42">
        <v>290</v>
      </c>
      <c r="M106" s="22">
        <f t="shared" si="5"/>
        <v>-1.4778325123152709</v>
      </c>
      <c r="N106" s="22">
        <f t="shared" si="6"/>
        <v>33.333333333333329</v>
      </c>
      <c r="O106" s="22">
        <f t="shared" si="7"/>
        <v>0</v>
      </c>
      <c r="P106" s="664" t="s">
        <v>263</v>
      </c>
    </row>
    <row r="107" spans="1:16" ht="15" customHeight="1" x14ac:dyDescent="0.25">
      <c r="A107" s="661">
        <v>14</v>
      </c>
      <c r="B107" s="1020" t="s">
        <v>90</v>
      </c>
      <c r="C107" s="1020"/>
      <c r="D107" s="662"/>
      <c r="E107" s="42">
        <v>450</v>
      </c>
      <c r="F107" s="21">
        <v>1080</v>
      </c>
      <c r="G107" s="39">
        <v>1080</v>
      </c>
      <c r="H107" s="40">
        <v>2.4</v>
      </c>
      <c r="I107" s="20">
        <v>1080</v>
      </c>
      <c r="J107" s="21">
        <v>1080</v>
      </c>
      <c r="K107" s="85">
        <v>1080</v>
      </c>
      <c r="L107" s="86">
        <f t="shared" si="4"/>
        <v>540</v>
      </c>
      <c r="M107" s="22">
        <f t="shared" si="5"/>
        <v>0</v>
      </c>
      <c r="N107" s="22">
        <f t="shared" si="6"/>
        <v>0</v>
      </c>
      <c r="O107" s="22">
        <f t="shared" si="7"/>
        <v>20</v>
      </c>
      <c r="P107" s="664" t="s">
        <v>263</v>
      </c>
    </row>
    <row r="108" spans="1:16" ht="15" customHeight="1" x14ac:dyDescent="0.25">
      <c r="A108" s="1016">
        <v>15</v>
      </c>
      <c r="B108" s="1018" t="s">
        <v>58</v>
      </c>
      <c r="C108" s="662"/>
      <c r="D108" s="662" t="s">
        <v>39</v>
      </c>
      <c r="E108" s="42">
        <v>600</v>
      </c>
      <c r="F108" s="21">
        <v>1080</v>
      </c>
      <c r="G108" s="39">
        <v>1700</v>
      </c>
      <c r="H108" s="40">
        <v>1.8</v>
      </c>
      <c r="I108" s="20">
        <v>1080</v>
      </c>
      <c r="J108" s="21">
        <v>1080</v>
      </c>
      <c r="K108" s="87">
        <v>1500</v>
      </c>
      <c r="L108" s="86">
        <f t="shared" si="4"/>
        <v>720</v>
      </c>
      <c r="M108" s="22">
        <f t="shared" si="5"/>
        <v>38.888888888888893</v>
      </c>
      <c r="N108" s="22">
        <f t="shared" si="6"/>
        <v>38.888888888888893</v>
      </c>
      <c r="O108" s="22">
        <f t="shared" si="7"/>
        <v>20</v>
      </c>
      <c r="P108" s="664" t="s">
        <v>263</v>
      </c>
    </row>
    <row r="109" spans="1:16" ht="15" customHeight="1" x14ac:dyDescent="0.25">
      <c r="A109" s="1017"/>
      <c r="B109" s="1019"/>
      <c r="C109" s="662"/>
      <c r="D109" s="662" t="s">
        <v>40</v>
      </c>
      <c r="E109" s="42">
        <v>550</v>
      </c>
      <c r="F109" s="21">
        <v>880</v>
      </c>
      <c r="G109" s="39">
        <v>1500</v>
      </c>
      <c r="H109" s="40">
        <v>1.6</v>
      </c>
      <c r="I109" s="20">
        <v>880</v>
      </c>
      <c r="J109" s="21">
        <v>880</v>
      </c>
      <c r="K109" s="87">
        <v>1400</v>
      </c>
      <c r="L109" s="86">
        <v>550</v>
      </c>
      <c r="M109" s="22">
        <f t="shared" si="5"/>
        <v>59.090909090909093</v>
      </c>
      <c r="N109" s="22">
        <f t="shared" si="6"/>
        <v>59.090909090909093</v>
      </c>
      <c r="O109" s="22">
        <f t="shared" si="7"/>
        <v>0</v>
      </c>
      <c r="P109" s="664" t="s">
        <v>263</v>
      </c>
    </row>
    <row r="110" spans="1:16" ht="15" customHeight="1" x14ac:dyDescent="0.25">
      <c r="A110" s="652" t="s">
        <v>257</v>
      </c>
      <c r="B110" s="44" t="s">
        <v>92</v>
      </c>
      <c r="C110" s="44"/>
      <c r="D110" s="44"/>
      <c r="E110" s="33"/>
      <c r="F110" s="25"/>
      <c r="G110" s="34"/>
      <c r="H110" s="69"/>
      <c r="I110" s="69"/>
      <c r="J110" s="69"/>
      <c r="K110" s="69"/>
      <c r="L110" s="86">
        <f t="shared" si="4"/>
        <v>0</v>
      </c>
      <c r="M110" s="22"/>
      <c r="N110" s="22"/>
      <c r="O110" s="22" t="e">
        <f t="shared" si="7"/>
        <v>#DIV/0!</v>
      </c>
      <c r="P110" s="664"/>
    </row>
    <row r="111" spans="1:16" ht="15" customHeight="1" x14ac:dyDescent="0.25">
      <c r="A111" s="999">
        <v>1</v>
      </c>
      <c r="B111" s="998" t="s">
        <v>11</v>
      </c>
      <c r="C111" s="664" t="s">
        <v>13</v>
      </c>
      <c r="D111" s="664" t="s">
        <v>321</v>
      </c>
      <c r="E111" s="22">
        <v>3700</v>
      </c>
      <c r="F111" s="20">
        <v>20000</v>
      </c>
      <c r="G111" s="34">
        <v>25000</v>
      </c>
      <c r="H111" s="40">
        <v>3.1</v>
      </c>
      <c r="I111" s="22">
        <v>11470</v>
      </c>
      <c r="J111" s="20">
        <v>20000</v>
      </c>
      <c r="K111" s="86">
        <v>12500</v>
      </c>
      <c r="L111" s="86">
        <v>5550</v>
      </c>
      <c r="M111" s="22">
        <f t="shared" si="5"/>
        <v>8.9799476896251083</v>
      </c>
      <c r="N111" s="22">
        <f t="shared" si="6"/>
        <v>-37.5</v>
      </c>
      <c r="O111" s="22">
        <f t="shared" si="7"/>
        <v>50</v>
      </c>
      <c r="P111" s="664" t="s">
        <v>263</v>
      </c>
    </row>
    <row r="112" spans="1:16" ht="15" customHeight="1" x14ac:dyDescent="0.25">
      <c r="A112" s="999"/>
      <c r="B112" s="998"/>
      <c r="C112" s="664" t="s">
        <v>321</v>
      </c>
      <c r="D112" s="664" t="s">
        <v>454</v>
      </c>
      <c r="E112" s="22">
        <v>3700</v>
      </c>
      <c r="F112" s="22">
        <v>18000</v>
      </c>
      <c r="G112" s="45">
        <v>18500</v>
      </c>
      <c r="H112" s="40">
        <v>2.9</v>
      </c>
      <c r="I112" s="22">
        <v>10730</v>
      </c>
      <c r="J112" s="22">
        <v>18000</v>
      </c>
      <c r="K112" s="86">
        <v>12500</v>
      </c>
      <c r="L112" s="86">
        <v>5550</v>
      </c>
      <c r="M112" s="22">
        <f t="shared" si="5"/>
        <v>16.495806150978567</v>
      </c>
      <c r="N112" s="22">
        <f t="shared" si="6"/>
        <v>-30.555555555555557</v>
      </c>
      <c r="O112" s="22">
        <f t="shared" si="7"/>
        <v>50</v>
      </c>
      <c r="P112" s="664" t="s">
        <v>263</v>
      </c>
    </row>
    <row r="113" spans="1:16" ht="15" customHeight="1" x14ac:dyDescent="0.25">
      <c r="A113" s="663">
        <v>2</v>
      </c>
      <c r="B113" s="46" t="s">
        <v>94</v>
      </c>
      <c r="C113" s="664" t="s">
        <v>18</v>
      </c>
      <c r="D113" s="664" t="s">
        <v>322</v>
      </c>
      <c r="E113" s="22">
        <v>2300</v>
      </c>
      <c r="F113" s="20">
        <v>12000</v>
      </c>
      <c r="G113" s="34">
        <v>12000</v>
      </c>
      <c r="H113" s="40">
        <v>2.2999999999999998</v>
      </c>
      <c r="I113" s="22">
        <v>5290</v>
      </c>
      <c r="J113" s="20">
        <v>12000</v>
      </c>
      <c r="K113" s="86">
        <v>6500</v>
      </c>
      <c r="L113" s="86">
        <v>2990</v>
      </c>
      <c r="M113" s="22">
        <f t="shared" si="5"/>
        <v>22.873345935727787</v>
      </c>
      <c r="N113" s="22">
        <f t="shared" si="6"/>
        <v>-45.833333333333329</v>
      </c>
      <c r="O113" s="22">
        <f t="shared" si="7"/>
        <v>30</v>
      </c>
      <c r="P113" s="664" t="s">
        <v>263</v>
      </c>
    </row>
    <row r="114" spans="1:16" ht="15" customHeight="1" x14ac:dyDescent="0.25">
      <c r="A114" s="663">
        <v>3</v>
      </c>
      <c r="B114" s="46" t="s">
        <v>254</v>
      </c>
      <c r="C114" s="664" t="s">
        <v>322</v>
      </c>
      <c r="D114" s="664" t="s">
        <v>95</v>
      </c>
      <c r="E114" s="22">
        <v>2300</v>
      </c>
      <c r="F114" s="20">
        <v>18000</v>
      </c>
      <c r="G114" s="34">
        <v>16000</v>
      </c>
      <c r="H114" s="40">
        <v>2.2999999999999998</v>
      </c>
      <c r="I114" s="22">
        <v>5290</v>
      </c>
      <c r="J114" s="20">
        <v>18000</v>
      </c>
      <c r="K114" s="86">
        <v>10000</v>
      </c>
      <c r="L114" s="86">
        <v>2990</v>
      </c>
      <c r="M114" s="22">
        <f t="shared" si="5"/>
        <v>89.03591682419659</v>
      </c>
      <c r="N114" s="22">
        <f t="shared" si="6"/>
        <v>-44.444444444444443</v>
      </c>
      <c r="O114" s="22">
        <f t="shared" si="7"/>
        <v>30</v>
      </c>
      <c r="P114" s="664" t="s">
        <v>263</v>
      </c>
    </row>
    <row r="115" spans="1:16" ht="15" customHeight="1" x14ac:dyDescent="0.25">
      <c r="A115" s="999">
        <v>4</v>
      </c>
      <c r="B115" s="998" t="s">
        <v>323</v>
      </c>
      <c r="C115" s="664" t="s">
        <v>18</v>
      </c>
      <c r="D115" s="664" t="s">
        <v>401</v>
      </c>
      <c r="E115" s="22">
        <v>2800</v>
      </c>
      <c r="F115" s="20">
        <v>8000</v>
      </c>
      <c r="G115" s="34">
        <v>8700</v>
      </c>
      <c r="H115" s="40">
        <v>3.1</v>
      </c>
      <c r="I115" s="22">
        <v>8680</v>
      </c>
      <c r="J115" s="20">
        <v>8000</v>
      </c>
      <c r="K115" s="86">
        <v>6800</v>
      </c>
      <c r="L115" s="86">
        <f t="shared" si="4"/>
        <v>3360</v>
      </c>
      <c r="M115" s="22">
        <f t="shared" si="5"/>
        <v>-21.658986175115206</v>
      </c>
      <c r="N115" s="22">
        <f t="shared" si="6"/>
        <v>-15</v>
      </c>
      <c r="O115" s="22">
        <f t="shared" si="7"/>
        <v>20</v>
      </c>
      <c r="P115" s="664" t="s">
        <v>263</v>
      </c>
    </row>
    <row r="116" spans="1:16" ht="15" customHeight="1" x14ac:dyDescent="0.25">
      <c r="A116" s="999"/>
      <c r="B116" s="998"/>
      <c r="C116" s="664" t="s">
        <v>401</v>
      </c>
      <c r="D116" s="664" t="s">
        <v>327</v>
      </c>
      <c r="E116" s="22"/>
      <c r="F116" s="20"/>
      <c r="G116" s="34"/>
      <c r="H116" s="40"/>
      <c r="I116" s="22"/>
      <c r="J116" s="20"/>
      <c r="K116" s="85"/>
      <c r="L116" s="86">
        <f t="shared" si="4"/>
        <v>0</v>
      </c>
      <c r="M116" s="22"/>
      <c r="N116" s="22"/>
      <c r="O116" s="22" t="e">
        <f t="shared" si="7"/>
        <v>#DIV/0!</v>
      </c>
      <c r="P116" s="664" t="s">
        <v>263</v>
      </c>
    </row>
    <row r="117" spans="1:16" ht="15" customHeight="1" x14ac:dyDescent="0.25">
      <c r="A117" s="999"/>
      <c r="B117" s="998"/>
      <c r="C117" s="666"/>
      <c r="D117" s="666" t="s">
        <v>39</v>
      </c>
      <c r="E117" s="22">
        <v>2500</v>
      </c>
      <c r="F117" s="20">
        <v>8000</v>
      </c>
      <c r="G117" s="34">
        <v>8200</v>
      </c>
      <c r="H117" s="40">
        <v>2.6</v>
      </c>
      <c r="I117" s="22">
        <v>6500</v>
      </c>
      <c r="J117" s="20">
        <v>8000</v>
      </c>
      <c r="K117" s="85">
        <v>6800</v>
      </c>
      <c r="L117" s="86">
        <f t="shared" si="4"/>
        <v>3000</v>
      </c>
      <c r="M117" s="22">
        <f t="shared" si="5"/>
        <v>4.6153846153846159</v>
      </c>
      <c r="N117" s="22">
        <f t="shared" si="6"/>
        <v>-15</v>
      </c>
      <c r="O117" s="22">
        <f t="shared" si="7"/>
        <v>20</v>
      </c>
      <c r="P117" s="665" t="s">
        <v>879</v>
      </c>
    </row>
    <row r="118" spans="1:16" ht="15" customHeight="1" x14ac:dyDescent="0.25">
      <c r="A118" s="999"/>
      <c r="B118" s="998"/>
      <c r="C118" s="666"/>
      <c r="D118" s="666" t="s">
        <v>40</v>
      </c>
      <c r="E118" s="22"/>
      <c r="F118" s="20">
        <v>8000</v>
      </c>
      <c r="G118" s="34">
        <v>8200</v>
      </c>
      <c r="H118" s="40">
        <v>2.6</v>
      </c>
      <c r="I118" s="22">
        <v>6500</v>
      </c>
      <c r="J118" s="20">
        <v>8000</v>
      </c>
      <c r="K118" s="85">
        <v>6700</v>
      </c>
      <c r="L118" s="86">
        <v>2500</v>
      </c>
      <c r="M118" s="22">
        <f t="shared" si="5"/>
        <v>3.0769230769230771</v>
      </c>
      <c r="N118" s="22">
        <f t="shared" si="6"/>
        <v>-16.25</v>
      </c>
      <c r="O118" s="22" t="e">
        <f t="shared" si="7"/>
        <v>#DIV/0!</v>
      </c>
      <c r="P118" s="665" t="s">
        <v>879</v>
      </c>
    </row>
    <row r="119" spans="1:16" ht="15" customHeight="1" x14ac:dyDescent="0.25">
      <c r="A119" s="999"/>
      <c r="B119" s="998"/>
      <c r="C119" s="664" t="s">
        <v>327</v>
      </c>
      <c r="D119" s="664" t="s">
        <v>324</v>
      </c>
      <c r="E119" s="22"/>
      <c r="F119" s="20"/>
      <c r="G119" s="34"/>
      <c r="H119" s="40"/>
      <c r="I119" s="22"/>
      <c r="J119" s="20"/>
      <c r="K119" s="85"/>
      <c r="L119" s="86">
        <f t="shared" si="4"/>
        <v>0</v>
      </c>
      <c r="M119" s="22"/>
      <c r="N119" s="22"/>
      <c r="O119" s="22" t="e">
        <f t="shared" si="7"/>
        <v>#DIV/0!</v>
      </c>
      <c r="P119" s="664" t="s">
        <v>263</v>
      </c>
    </row>
    <row r="120" spans="1:16" ht="15" customHeight="1" x14ac:dyDescent="0.25">
      <c r="A120" s="999"/>
      <c r="B120" s="998"/>
      <c r="C120" s="666"/>
      <c r="D120" s="666" t="s">
        <v>39</v>
      </c>
      <c r="E120" s="22">
        <v>2100</v>
      </c>
      <c r="F120" s="20">
        <v>7500</v>
      </c>
      <c r="G120" s="34">
        <v>7300</v>
      </c>
      <c r="H120" s="40">
        <v>1.8</v>
      </c>
      <c r="I120" s="22">
        <v>3780</v>
      </c>
      <c r="J120" s="20">
        <v>7500</v>
      </c>
      <c r="K120" s="85">
        <v>5000</v>
      </c>
      <c r="L120" s="86">
        <f t="shared" si="4"/>
        <v>2520</v>
      </c>
      <c r="M120" s="22">
        <f t="shared" si="5"/>
        <v>32.275132275132272</v>
      </c>
      <c r="N120" s="22">
        <f t="shared" si="6"/>
        <v>-33.333333333333329</v>
      </c>
      <c r="O120" s="22">
        <f t="shared" si="7"/>
        <v>20</v>
      </c>
      <c r="P120" s="665" t="s">
        <v>879</v>
      </c>
    </row>
    <row r="121" spans="1:16" ht="15" customHeight="1" x14ac:dyDescent="0.25">
      <c r="A121" s="999"/>
      <c r="B121" s="998"/>
      <c r="C121" s="666"/>
      <c r="D121" s="666" t="s">
        <v>40</v>
      </c>
      <c r="F121" s="20">
        <v>7500</v>
      </c>
      <c r="G121" s="34">
        <v>7300</v>
      </c>
      <c r="H121" s="40">
        <v>1.8</v>
      </c>
      <c r="I121" s="22">
        <v>3780</v>
      </c>
      <c r="J121" s="20">
        <v>7500</v>
      </c>
      <c r="K121" s="85">
        <v>4900</v>
      </c>
      <c r="L121" s="22">
        <v>2100</v>
      </c>
      <c r="M121" s="22">
        <f t="shared" si="5"/>
        <v>29.629629629629626</v>
      </c>
      <c r="N121" s="22">
        <f t="shared" si="6"/>
        <v>-34.666666666666671</v>
      </c>
      <c r="O121" s="22" t="e">
        <f t="shared" si="7"/>
        <v>#DIV/0!</v>
      </c>
      <c r="P121" s="665" t="s">
        <v>879</v>
      </c>
    </row>
    <row r="122" spans="1:16" ht="15" customHeight="1" x14ac:dyDescent="0.25">
      <c r="A122" s="999"/>
      <c r="B122" s="998"/>
      <c r="C122" s="665" t="s">
        <v>324</v>
      </c>
      <c r="D122" s="664" t="s">
        <v>22</v>
      </c>
      <c r="E122" s="22"/>
      <c r="F122" s="20"/>
      <c r="G122" s="34"/>
      <c r="H122" s="40"/>
      <c r="I122" s="22"/>
      <c r="J122" s="20"/>
      <c r="K122" s="20"/>
      <c r="L122" s="86">
        <f t="shared" si="4"/>
        <v>0</v>
      </c>
      <c r="M122" s="22"/>
      <c r="N122" s="22"/>
      <c r="O122" s="22" t="e">
        <f t="shared" si="7"/>
        <v>#DIV/0!</v>
      </c>
      <c r="P122" s="664" t="s">
        <v>263</v>
      </c>
    </row>
    <row r="123" spans="1:16" ht="15" customHeight="1" x14ac:dyDescent="0.25">
      <c r="A123" s="663"/>
      <c r="B123" s="664"/>
      <c r="C123" s="666"/>
      <c r="D123" s="666" t="s">
        <v>39</v>
      </c>
      <c r="E123" s="22">
        <v>1800</v>
      </c>
      <c r="F123" s="20">
        <v>7500</v>
      </c>
      <c r="G123" s="34">
        <v>7000</v>
      </c>
      <c r="H123" s="40">
        <v>1.6</v>
      </c>
      <c r="I123" s="22">
        <v>2880</v>
      </c>
      <c r="J123" s="20">
        <v>7500</v>
      </c>
      <c r="K123" s="85">
        <v>5000</v>
      </c>
      <c r="L123" s="86">
        <f t="shared" si="4"/>
        <v>2160</v>
      </c>
      <c r="M123" s="22">
        <f t="shared" si="5"/>
        <v>73.611111111111114</v>
      </c>
      <c r="N123" s="22"/>
      <c r="O123" s="22">
        <f t="shared" si="7"/>
        <v>20</v>
      </c>
      <c r="P123" s="665" t="s">
        <v>879</v>
      </c>
    </row>
    <row r="124" spans="1:16" ht="15" customHeight="1" x14ac:dyDescent="0.25">
      <c r="A124" s="663"/>
      <c r="B124" s="664"/>
      <c r="C124" s="666"/>
      <c r="D124" s="666" t="s">
        <v>40</v>
      </c>
      <c r="E124" s="22"/>
      <c r="F124" s="20">
        <v>7500</v>
      </c>
      <c r="G124" s="34">
        <v>7000</v>
      </c>
      <c r="H124" s="40">
        <v>1.6</v>
      </c>
      <c r="I124" s="22">
        <v>2880</v>
      </c>
      <c r="J124" s="20">
        <v>7500</v>
      </c>
      <c r="K124" s="85">
        <v>4900</v>
      </c>
      <c r="L124" s="86">
        <v>1800</v>
      </c>
      <c r="M124" s="22">
        <f t="shared" si="5"/>
        <v>70.138888888888886</v>
      </c>
      <c r="N124" s="22"/>
      <c r="O124" s="22" t="e">
        <f t="shared" si="7"/>
        <v>#DIV/0!</v>
      </c>
      <c r="P124" s="665" t="s">
        <v>879</v>
      </c>
    </row>
    <row r="125" spans="1:16" ht="15" customHeight="1" x14ac:dyDescent="0.25">
      <c r="A125" s="999">
        <v>5</v>
      </c>
      <c r="B125" s="998" t="s">
        <v>96</v>
      </c>
      <c r="C125" s="664" t="s">
        <v>402</v>
      </c>
      <c r="D125" s="664" t="s">
        <v>97</v>
      </c>
      <c r="E125" s="22">
        <v>2000</v>
      </c>
      <c r="F125" s="20">
        <v>6400</v>
      </c>
      <c r="G125" s="34">
        <v>8000</v>
      </c>
      <c r="H125" s="40">
        <v>3.2</v>
      </c>
      <c r="I125" s="22">
        <v>6400</v>
      </c>
      <c r="J125" s="20">
        <v>6400</v>
      </c>
      <c r="K125" s="85">
        <v>6400</v>
      </c>
      <c r="L125" s="86">
        <f t="shared" si="4"/>
        <v>2400</v>
      </c>
      <c r="M125" s="22">
        <f t="shared" si="5"/>
        <v>0</v>
      </c>
      <c r="N125" s="22">
        <f t="shared" si="6"/>
        <v>0</v>
      </c>
      <c r="O125" s="22">
        <f t="shared" si="7"/>
        <v>20</v>
      </c>
      <c r="P125" s="664" t="s">
        <v>263</v>
      </c>
    </row>
    <row r="126" spans="1:16" ht="15" customHeight="1" x14ac:dyDescent="0.25">
      <c r="A126" s="999"/>
      <c r="B126" s="998"/>
      <c r="C126" s="664" t="s">
        <v>393</v>
      </c>
      <c r="D126" s="664" t="s">
        <v>98</v>
      </c>
      <c r="E126" s="22">
        <v>3000</v>
      </c>
      <c r="F126" s="20">
        <v>7000</v>
      </c>
      <c r="G126" s="34">
        <v>8400</v>
      </c>
      <c r="H126" s="40">
        <v>2.7</v>
      </c>
      <c r="I126" s="22">
        <v>8100.0000000000009</v>
      </c>
      <c r="J126" s="20">
        <v>7000</v>
      </c>
      <c r="K126" s="87">
        <v>8100</v>
      </c>
      <c r="L126" s="86">
        <f t="shared" si="4"/>
        <v>3600</v>
      </c>
      <c r="M126" s="22">
        <f t="shared" si="5"/>
        <v>-1.122832965151763E-14</v>
      </c>
      <c r="N126" s="22">
        <f t="shared" si="6"/>
        <v>15.714285714285714</v>
      </c>
      <c r="O126" s="22">
        <f t="shared" si="7"/>
        <v>20</v>
      </c>
      <c r="P126" s="664" t="s">
        <v>263</v>
      </c>
    </row>
    <row r="127" spans="1:16" ht="15" customHeight="1" x14ac:dyDescent="0.25">
      <c r="A127" s="999">
        <v>6</v>
      </c>
      <c r="B127" s="998" t="s">
        <v>99</v>
      </c>
      <c r="C127" s="664" t="s">
        <v>403</v>
      </c>
      <c r="D127" s="664" t="s">
        <v>33</v>
      </c>
      <c r="E127" s="47">
        <v>870</v>
      </c>
      <c r="F127" s="20">
        <v>1600</v>
      </c>
      <c r="G127" s="34">
        <v>1600</v>
      </c>
      <c r="H127" s="40">
        <v>1.3</v>
      </c>
      <c r="I127" s="22">
        <v>1131</v>
      </c>
      <c r="J127" s="20">
        <v>1600</v>
      </c>
      <c r="K127" s="87">
        <v>2400</v>
      </c>
      <c r="L127" s="86">
        <f t="shared" si="4"/>
        <v>1044</v>
      </c>
      <c r="M127" s="22">
        <f t="shared" si="5"/>
        <v>112.20159151193634</v>
      </c>
      <c r="N127" s="22">
        <f t="shared" si="6"/>
        <v>50</v>
      </c>
      <c r="O127" s="22">
        <f t="shared" si="7"/>
        <v>20</v>
      </c>
      <c r="P127" s="664" t="s">
        <v>263</v>
      </c>
    </row>
    <row r="128" spans="1:16" ht="15" customHeight="1" x14ac:dyDescent="0.25">
      <c r="A128" s="999"/>
      <c r="B128" s="998"/>
      <c r="C128" s="664" t="s">
        <v>394</v>
      </c>
      <c r="D128" s="664" t="s">
        <v>100</v>
      </c>
      <c r="E128" s="22">
        <v>1500</v>
      </c>
      <c r="F128" s="20">
        <v>1950</v>
      </c>
      <c r="G128" s="34">
        <v>1700</v>
      </c>
      <c r="H128" s="40">
        <v>1.3</v>
      </c>
      <c r="I128" s="22">
        <v>1950</v>
      </c>
      <c r="J128" s="20">
        <v>1950</v>
      </c>
      <c r="K128" s="87">
        <v>2700</v>
      </c>
      <c r="L128" s="86">
        <f t="shared" si="4"/>
        <v>1800</v>
      </c>
      <c r="M128" s="22">
        <f t="shared" si="5"/>
        <v>38.461538461538467</v>
      </c>
      <c r="N128" s="22">
        <f t="shared" si="6"/>
        <v>38.461538461538467</v>
      </c>
      <c r="O128" s="22">
        <f t="shared" si="7"/>
        <v>20</v>
      </c>
      <c r="P128" s="664" t="s">
        <v>263</v>
      </c>
    </row>
    <row r="129" spans="1:16" ht="15" customHeight="1" x14ac:dyDescent="0.25">
      <c r="A129" s="999"/>
      <c r="B129" s="998"/>
      <c r="C129" s="664" t="s">
        <v>33</v>
      </c>
      <c r="D129" s="664" t="s">
        <v>101</v>
      </c>
      <c r="E129" s="22">
        <v>1000</v>
      </c>
      <c r="F129" s="20">
        <v>1600</v>
      </c>
      <c r="G129" s="34">
        <v>1600</v>
      </c>
      <c r="H129" s="40">
        <v>1.3</v>
      </c>
      <c r="I129" s="22">
        <v>1300</v>
      </c>
      <c r="J129" s="20">
        <v>1600</v>
      </c>
      <c r="K129" s="87">
        <v>2400</v>
      </c>
      <c r="L129" s="86">
        <f t="shared" si="4"/>
        <v>1200</v>
      </c>
      <c r="M129" s="22">
        <f t="shared" si="5"/>
        <v>84.615384615384613</v>
      </c>
      <c r="N129" s="22">
        <f t="shared" si="6"/>
        <v>50</v>
      </c>
      <c r="O129" s="22">
        <f t="shared" si="7"/>
        <v>20</v>
      </c>
      <c r="P129" s="664" t="s">
        <v>263</v>
      </c>
    </row>
    <row r="130" spans="1:16" ht="15" customHeight="1" x14ac:dyDescent="0.25">
      <c r="A130" s="663">
        <v>7</v>
      </c>
      <c r="B130" s="664" t="s">
        <v>102</v>
      </c>
      <c r="C130" s="664" t="s">
        <v>96</v>
      </c>
      <c r="D130" s="664" t="s">
        <v>99</v>
      </c>
      <c r="E130" s="22">
        <v>1500</v>
      </c>
      <c r="F130" s="20">
        <v>1950</v>
      </c>
      <c r="G130" s="34">
        <v>1700</v>
      </c>
      <c r="H130" s="40">
        <v>1.3</v>
      </c>
      <c r="I130" s="22">
        <v>1950</v>
      </c>
      <c r="J130" s="20">
        <v>1950</v>
      </c>
      <c r="K130" s="85">
        <v>1950</v>
      </c>
      <c r="L130" s="86">
        <f t="shared" si="4"/>
        <v>1800</v>
      </c>
      <c r="M130" s="22">
        <f t="shared" si="5"/>
        <v>0</v>
      </c>
      <c r="N130" s="22">
        <f t="shared" si="6"/>
        <v>0</v>
      </c>
      <c r="O130" s="22">
        <f t="shared" si="7"/>
        <v>20</v>
      </c>
      <c r="P130" s="664" t="s">
        <v>263</v>
      </c>
    </row>
    <row r="131" spans="1:16" ht="15" customHeight="1" x14ac:dyDescent="0.25">
      <c r="A131" s="663">
        <v>8</v>
      </c>
      <c r="B131" s="664" t="s">
        <v>325</v>
      </c>
      <c r="C131" s="664" t="s">
        <v>103</v>
      </c>
      <c r="D131" s="664" t="s">
        <v>104</v>
      </c>
      <c r="E131" s="22"/>
      <c r="F131" s="20"/>
      <c r="G131" s="34"/>
      <c r="H131" s="40"/>
      <c r="I131" s="22"/>
      <c r="J131" s="20"/>
      <c r="K131" s="85"/>
      <c r="L131" s="86">
        <f t="shared" si="4"/>
        <v>0</v>
      </c>
      <c r="M131" s="22"/>
      <c r="N131" s="22"/>
      <c r="O131" s="22" t="e">
        <f t="shared" si="7"/>
        <v>#DIV/0!</v>
      </c>
      <c r="P131" s="664" t="s">
        <v>263</v>
      </c>
    </row>
    <row r="132" spans="1:16" ht="15" customHeight="1" x14ac:dyDescent="0.25">
      <c r="A132" s="663"/>
      <c r="B132" s="664"/>
      <c r="C132" s="666"/>
      <c r="D132" s="666" t="s">
        <v>39</v>
      </c>
      <c r="E132" s="22">
        <v>1500</v>
      </c>
      <c r="F132" s="20">
        <v>4500</v>
      </c>
      <c r="G132" s="34">
        <v>4000</v>
      </c>
      <c r="H132" s="40">
        <v>1.3</v>
      </c>
      <c r="I132" s="22">
        <v>1950</v>
      </c>
      <c r="J132" s="20">
        <v>4500</v>
      </c>
      <c r="K132" s="85">
        <v>1900</v>
      </c>
      <c r="L132" s="86">
        <f t="shared" si="4"/>
        <v>1800</v>
      </c>
      <c r="M132" s="22">
        <f t="shared" si="5"/>
        <v>-2.5641025641025639</v>
      </c>
      <c r="N132" s="22"/>
      <c r="O132" s="22">
        <f t="shared" si="7"/>
        <v>20</v>
      </c>
      <c r="P132" s="665" t="s">
        <v>879</v>
      </c>
    </row>
    <row r="133" spans="1:16" ht="15" customHeight="1" x14ac:dyDescent="0.25">
      <c r="A133" s="663"/>
      <c r="B133" s="664"/>
      <c r="C133" s="666"/>
      <c r="D133" s="666" t="s">
        <v>40</v>
      </c>
      <c r="E133" s="22"/>
      <c r="F133" s="20">
        <v>4500</v>
      </c>
      <c r="G133" s="34">
        <v>4000</v>
      </c>
      <c r="H133" s="40">
        <v>1.3</v>
      </c>
      <c r="I133" s="22">
        <v>1950</v>
      </c>
      <c r="J133" s="20">
        <v>4500</v>
      </c>
      <c r="K133" s="85">
        <v>1800</v>
      </c>
      <c r="L133" s="86">
        <v>1500</v>
      </c>
      <c r="M133" s="22">
        <f t="shared" si="5"/>
        <v>-7.6923076923076925</v>
      </c>
      <c r="N133" s="22"/>
      <c r="O133" s="22" t="e">
        <f t="shared" si="7"/>
        <v>#DIV/0!</v>
      </c>
      <c r="P133" s="665" t="s">
        <v>879</v>
      </c>
    </row>
    <row r="134" spans="1:16" ht="15" customHeight="1" x14ac:dyDescent="0.25">
      <c r="A134" s="999">
        <v>9</v>
      </c>
      <c r="B134" s="998" t="s">
        <v>326</v>
      </c>
      <c r="C134" s="664" t="s">
        <v>327</v>
      </c>
      <c r="D134" s="664" t="s">
        <v>455</v>
      </c>
      <c r="E134" s="22">
        <v>1500</v>
      </c>
      <c r="F134" s="20">
        <v>2300</v>
      </c>
      <c r="G134" s="34">
        <v>2300</v>
      </c>
      <c r="H134" s="40">
        <v>1.3</v>
      </c>
      <c r="I134" s="22">
        <v>1950</v>
      </c>
      <c r="J134" s="20">
        <v>2300</v>
      </c>
      <c r="K134" s="86">
        <v>1900</v>
      </c>
      <c r="L134" s="86">
        <f t="shared" si="4"/>
        <v>1800</v>
      </c>
      <c r="M134" s="22">
        <f t="shared" si="5"/>
        <v>-2.5641025641025639</v>
      </c>
      <c r="N134" s="22">
        <f t="shared" si="6"/>
        <v>-17.391304347826086</v>
      </c>
      <c r="O134" s="22">
        <f t="shared" si="7"/>
        <v>20</v>
      </c>
      <c r="P134" s="664" t="s">
        <v>263</v>
      </c>
    </row>
    <row r="135" spans="1:16" ht="15" customHeight="1" x14ac:dyDescent="0.25">
      <c r="A135" s="999"/>
      <c r="B135" s="998"/>
      <c r="C135" s="664" t="s">
        <v>327</v>
      </c>
      <c r="D135" s="664" t="s">
        <v>328</v>
      </c>
      <c r="E135" s="22">
        <v>1200</v>
      </c>
      <c r="F135" s="20">
        <v>2700</v>
      </c>
      <c r="G135" s="34">
        <v>2700</v>
      </c>
      <c r="H135" s="40">
        <v>1.3</v>
      </c>
      <c r="I135" s="22">
        <v>1560</v>
      </c>
      <c r="J135" s="20">
        <v>2700</v>
      </c>
      <c r="K135" s="86">
        <v>1700</v>
      </c>
      <c r="L135" s="86">
        <f t="shared" si="4"/>
        <v>1440</v>
      </c>
      <c r="M135" s="22">
        <f t="shared" si="5"/>
        <v>8.9743589743589745</v>
      </c>
      <c r="N135" s="22">
        <f t="shared" si="6"/>
        <v>-37.037037037037038</v>
      </c>
      <c r="O135" s="22">
        <f t="shared" si="7"/>
        <v>20</v>
      </c>
      <c r="P135" s="664" t="s">
        <v>263</v>
      </c>
    </row>
    <row r="136" spans="1:16" ht="15" customHeight="1" x14ac:dyDescent="0.25">
      <c r="A136" s="999">
        <v>10</v>
      </c>
      <c r="B136" s="998" t="s">
        <v>454</v>
      </c>
      <c r="C136" s="664" t="s">
        <v>105</v>
      </c>
      <c r="D136" s="664" t="s">
        <v>876</v>
      </c>
      <c r="E136" s="22">
        <v>1560</v>
      </c>
      <c r="F136" s="20">
        <v>5000</v>
      </c>
      <c r="G136" s="34">
        <v>10000</v>
      </c>
      <c r="H136" s="40">
        <v>2</v>
      </c>
      <c r="I136" s="22">
        <v>3120</v>
      </c>
      <c r="J136" s="20">
        <v>5000</v>
      </c>
      <c r="K136" s="87">
        <v>8000</v>
      </c>
      <c r="L136" s="86">
        <v>2340</v>
      </c>
      <c r="M136" s="22">
        <f t="shared" si="5"/>
        <v>156.41025641025641</v>
      </c>
      <c r="N136" s="22">
        <f t="shared" si="6"/>
        <v>60</v>
      </c>
      <c r="O136" s="22">
        <f t="shared" si="7"/>
        <v>50</v>
      </c>
      <c r="P136" s="664" t="s">
        <v>263</v>
      </c>
    </row>
    <row r="137" spans="1:16" ht="15" customHeight="1" x14ac:dyDescent="0.25">
      <c r="A137" s="999"/>
      <c r="B137" s="998"/>
      <c r="C137" s="664" t="s">
        <v>876</v>
      </c>
      <c r="D137" s="664" t="s">
        <v>877</v>
      </c>
      <c r="E137" s="22">
        <v>1170</v>
      </c>
      <c r="F137" s="20">
        <v>4500</v>
      </c>
      <c r="G137" s="34">
        <v>6700</v>
      </c>
      <c r="H137" s="40">
        <v>1.8</v>
      </c>
      <c r="I137" s="22">
        <v>2106</v>
      </c>
      <c r="J137" s="20">
        <v>4500</v>
      </c>
      <c r="K137" s="87">
        <v>6000</v>
      </c>
      <c r="L137" s="86">
        <f t="shared" si="4"/>
        <v>1404</v>
      </c>
      <c r="M137" s="22">
        <f t="shared" si="5"/>
        <v>184.9002849002849</v>
      </c>
      <c r="N137" s="22">
        <f t="shared" si="6"/>
        <v>33.333333333333329</v>
      </c>
      <c r="O137" s="22">
        <f t="shared" si="7"/>
        <v>20</v>
      </c>
      <c r="P137" s="664" t="s">
        <v>263</v>
      </c>
    </row>
    <row r="138" spans="1:16" ht="15" customHeight="1" x14ac:dyDescent="0.25">
      <c r="A138" s="999"/>
      <c r="B138" s="998"/>
      <c r="C138" s="664" t="s">
        <v>877</v>
      </c>
      <c r="D138" s="664" t="s">
        <v>878</v>
      </c>
      <c r="E138" s="22">
        <v>1170</v>
      </c>
      <c r="F138" s="20">
        <v>4500</v>
      </c>
      <c r="G138" s="34">
        <v>6700</v>
      </c>
      <c r="H138" s="40">
        <v>1.8</v>
      </c>
      <c r="I138" s="22">
        <v>2106</v>
      </c>
      <c r="J138" s="20">
        <v>4500</v>
      </c>
      <c r="K138" s="85">
        <v>4500</v>
      </c>
      <c r="L138" s="86">
        <f t="shared" ref="L138:L199" si="8">E138*1.2</f>
        <v>1404</v>
      </c>
      <c r="M138" s="22">
        <f t="shared" ref="M138:M202" si="9">(K138-I138)/I138*100</f>
        <v>113.67521367521367</v>
      </c>
      <c r="N138" s="22">
        <f t="shared" ref="N138:N202" si="10">(K138-J138)/J138*100</f>
        <v>0</v>
      </c>
      <c r="O138" s="22">
        <f t="shared" ref="O138:O201" si="11">(L138-E138)/E138*100</f>
        <v>20</v>
      </c>
      <c r="P138" s="664" t="s">
        <v>263</v>
      </c>
    </row>
    <row r="139" spans="1:16" ht="15" customHeight="1" x14ac:dyDescent="0.25">
      <c r="A139" s="663"/>
      <c r="B139" s="664"/>
      <c r="C139" s="664" t="s">
        <v>878</v>
      </c>
      <c r="D139" s="664" t="s">
        <v>107</v>
      </c>
      <c r="E139" s="47">
        <v>900</v>
      </c>
      <c r="F139" s="20">
        <v>2300</v>
      </c>
      <c r="G139" s="34">
        <v>2800</v>
      </c>
      <c r="H139" s="40">
        <v>1.3</v>
      </c>
      <c r="I139" s="22">
        <v>1170</v>
      </c>
      <c r="J139" s="20">
        <v>2300</v>
      </c>
      <c r="K139" s="87">
        <v>3000</v>
      </c>
      <c r="L139" s="86">
        <f t="shared" si="8"/>
        <v>1080</v>
      </c>
      <c r="M139" s="22">
        <f t="shared" si="9"/>
        <v>156.41025641025641</v>
      </c>
      <c r="N139" s="22">
        <f t="shared" si="10"/>
        <v>30.434782608695656</v>
      </c>
      <c r="O139" s="22">
        <f t="shared" si="11"/>
        <v>20</v>
      </c>
      <c r="P139" s="664"/>
    </row>
    <row r="140" spans="1:16" ht="15" customHeight="1" x14ac:dyDescent="0.25">
      <c r="A140" s="663">
        <v>11</v>
      </c>
      <c r="B140" s="664" t="s">
        <v>382</v>
      </c>
      <c r="C140" s="664" t="s">
        <v>108</v>
      </c>
      <c r="D140" s="664" t="s">
        <v>449</v>
      </c>
      <c r="E140" s="47"/>
      <c r="F140" s="20"/>
      <c r="G140" s="34"/>
      <c r="H140" s="40"/>
      <c r="I140" s="22"/>
      <c r="J140" s="20"/>
      <c r="K140" s="85"/>
      <c r="L140" s="86">
        <f t="shared" si="8"/>
        <v>0</v>
      </c>
      <c r="M140" s="22"/>
      <c r="N140" s="22"/>
      <c r="O140" s="22" t="e">
        <f t="shared" si="11"/>
        <v>#DIV/0!</v>
      </c>
      <c r="P140" s="664" t="s">
        <v>263</v>
      </c>
    </row>
    <row r="141" spans="1:16" ht="15" customHeight="1" x14ac:dyDescent="0.25">
      <c r="A141" s="663"/>
      <c r="B141" s="664"/>
      <c r="C141" s="666"/>
      <c r="D141" s="666" t="s">
        <v>39</v>
      </c>
      <c r="E141" s="47">
        <v>600</v>
      </c>
      <c r="F141" s="20">
        <v>1500</v>
      </c>
      <c r="G141" s="34">
        <v>1500</v>
      </c>
      <c r="H141" s="40">
        <v>1.6</v>
      </c>
      <c r="I141" s="22">
        <v>960</v>
      </c>
      <c r="J141" s="20">
        <v>1500</v>
      </c>
      <c r="K141" s="85">
        <v>1500</v>
      </c>
      <c r="L141" s="86">
        <f t="shared" si="8"/>
        <v>720</v>
      </c>
      <c r="M141" s="22">
        <f t="shared" si="9"/>
        <v>56.25</v>
      </c>
      <c r="N141" s="22"/>
      <c r="O141" s="22">
        <f t="shared" si="11"/>
        <v>20</v>
      </c>
      <c r="P141" s="665" t="s">
        <v>879</v>
      </c>
    </row>
    <row r="142" spans="1:16" ht="15" customHeight="1" x14ac:dyDescent="0.25">
      <c r="A142" s="663"/>
      <c r="B142" s="664"/>
      <c r="C142" s="666"/>
      <c r="D142" s="666" t="s">
        <v>40</v>
      </c>
      <c r="F142" s="20">
        <v>1500</v>
      </c>
      <c r="G142" s="34">
        <v>1500</v>
      </c>
      <c r="H142" s="40">
        <v>1.6</v>
      </c>
      <c r="I142" s="22">
        <v>960</v>
      </c>
      <c r="J142" s="20">
        <v>1500</v>
      </c>
      <c r="K142" s="85">
        <v>1400</v>
      </c>
      <c r="L142" s="47">
        <v>600</v>
      </c>
      <c r="M142" s="22">
        <f t="shared" si="9"/>
        <v>45.833333333333329</v>
      </c>
      <c r="N142" s="22"/>
      <c r="O142" s="22" t="e">
        <f t="shared" si="11"/>
        <v>#DIV/0!</v>
      </c>
      <c r="P142" s="665" t="s">
        <v>879</v>
      </c>
    </row>
    <row r="143" spans="1:16" ht="15" customHeight="1" x14ac:dyDescent="0.25">
      <c r="A143" s="999">
        <v>12</v>
      </c>
      <c r="B143" s="1015" t="s">
        <v>109</v>
      </c>
      <c r="C143" s="664" t="s">
        <v>18</v>
      </c>
      <c r="D143" s="664" t="s">
        <v>33</v>
      </c>
      <c r="E143" s="22"/>
      <c r="F143" s="20"/>
      <c r="G143" s="34"/>
      <c r="H143" s="40"/>
      <c r="I143" s="22"/>
      <c r="J143" s="20"/>
      <c r="K143" s="85"/>
      <c r="L143" s="86">
        <f t="shared" si="8"/>
        <v>0</v>
      </c>
      <c r="M143" s="22"/>
      <c r="N143" s="22"/>
      <c r="O143" s="22" t="e">
        <f t="shared" si="11"/>
        <v>#DIV/0!</v>
      </c>
      <c r="P143" s="664" t="s">
        <v>263</v>
      </c>
    </row>
    <row r="144" spans="1:16" ht="15" customHeight="1" x14ac:dyDescent="0.25">
      <c r="A144" s="999"/>
      <c r="B144" s="1015"/>
      <c r="C144" s="666"/>
      <c r="D144" s="666" t="s">
        <v>39</v>
      </c>
      <c r="E144" s="22">
        <v>2210</v>
      </c>
      <c r="F144" s="20">
        <v>6700</v>
      </c>
      <c r="G144" s="34">
        <v>6700</v>
      </c>
      <c r="H144" s="40">
        <v>1.2</v>
      </c>
      <c r="I144" s="22">
        <v>2652</v>
      </c>
      <c r="J144" s="20">
        <v>6700</v>
      </c>
      <c r="K144" s="85">
        <v>4500</v>
      </c>
      <c r="L144" s="86">
        <v>2873</v>
      </c>
      <c r="M144" s="22">
        <f t="shared" si="9"/>
        <v>69.68325791855203</v>
      </c>
      <c r="N144" s="22"/>
      <c r="O144" s="22">
        <f t="shared" si="11"/>
        <v>30</v>
      </c>
      <c r="P144" s="665" t="s">
        <v>879</v>
      </c>
    </row>
    <row r="145" spans="1:16" ht="15" customHeight="1" x14ac:dyDescent="0.25">
      <c r="A145" s="999"/>
      <c r="B145" s="1015"/>
      <c r="C145" s="666"/>
      <c r="D145" s="666" t="s">
        <v>40</v>
      </c>
      <c r="E145" s="22">
        <v>2210</v>
      </c>
      <c r="F145" s="20">
        <v>6700</v>
      </c>
      <c r="G145" s="34">
        <v>6700</v>
      </c>
      <c r="H145" s="40">
        <v>1.2</v>
      </c>
      <c r="I145" s="22">
        <v>2652</v>
      </c>
      <c r="J145" s="20">
        <v>6700</v>
      </c>
      <c r="K145" s="85">
        <v>4400</v>
      </c>
      <c r="L145" s="86">
        <v>2373</v>
      </c>
      <c r="M145" s="22">
        <f t="shared" si="9"/>
        <v>65.912518853695317</v>
      </c>
      <c r="N145" s="22"/>
      <c r="O145" s="22">
        <f t="shared" si="11"/>
        <v>7.3755656108597289</v>
      </c>
      <c r="P145" s="665" t="s">
        <v>879</v>
      </c>
    </row>
    <row r="146" spans="1:16" ht="15" customHeight="1" x14ac:dyDescent="0.25">
      <c r="A146" s="999"/>
      <c r="B146" s="1015"/>
      <c r="C146" s="666" t="s">
        <v>114</v>
      </c>
      <c r="D146" s="666" t="s">
        <v>882</v>
      </c>
      <c r="E146" s="22"/>
      <c r="F146" s="20"/>
      <c r="G146" s="34"/>
      <c r="H146" s="40"/>
      <c r="I146" s="22"/>
      <c r="J146" s="20"/>
      <c r="K146" s="85"/>
      <c r="L146" s="86">
        <f t="shared" si="8"/>
        <v>0</v>
      </c>
      <c r="M146" s="22"/>
      <c r="N146" s="22"/>
      <c r="O146" s="22" t="e">
        <f t="shared" si="11"/>
        <v>#DIV/0!</v>
      </c>
      <c r="P146" s="665" t="s">
        <v>131</v>
      </c>
    </row>
    <row r="147" spans="1:16" ht="15" customHeight="1" x14ac:dyDescent="0.25">
      <c r="A147" s="999"/>
      <c r="B147" s="1015"/>
      <c r="C147" s="666"/>
      <c r="D147" s="666" t="s">
        <v>39</v>
      </c>
      <c r="E147" s="22"/>
      <c r="F147" s="20"/>
      <c r="G147" s="34"/>
      <c r="H147" s="40"/>
      <c r="I147" s="22"/>
      <c r="J147" s="20"/>
      <c r="K147" s="85">
        <v>4200</v>
      </c>
      <c r="L147" s="86">
        <v>2200</v>
      </c>
      <c r="M147" s="22"/>
      <c r="N147" s="22"/>
      <c r="O147" s="22" t="e">
        <f t="shared" si="11"/>
        <v>#DIV/0!</v>
      </c>
      <c r="P147" s="665" t="s">
        <v>879</v>
      </c>
    </row>
    <row r="148" spans="1:16" ht="15" customHeight="1" x14ac:dyDescent="0.25">
      <c r="A148" s="999"/>
      <c r="B148" s="1015"/>
      <c r="C148" s="666"/>
      <c r="D148" s="666" t="s">
        <v>40</v>
      </c>
      <c r="E148" s="22"/>
      <c r="F148" s="20"/>
      <c r="G148" s="34"/>
      <c r="H148" s="40"/>
      <c r="I148" s="22"/>
      <c r="J148" s="20"/>
      <c r="K148" s="85">
        <v>4000</v>
      </c>
      <c r="L148" s="86">
        <v>1700</v>
      </c>
      <c r="M148" s="22"/>
      <c r="N148" s="22"/>
      <c r="O148" s="22" t="e">
        <f t="shared" si="11"/>
        <v>#DIV/0!</v>
      </c>
      <c r="P148" s="665" t="s">
        <v>879</v>
      </c>
    </row>
    <row r="149" spans="1:16" ht="15" customHeight="1" x14ac:dyDescent="0.25">
      <c r="A149" s="999"/>
      <c r="B149" s="1015"/>
      <c r="C149" s="664" t="s">
        <v>33</v>
      </c>
      <c r="D149" s="664" t="s">
        <v>430</v>
      </c>
      <c r="E149" s="22"/>
      <c r="F149" s="20">
        <v>4000</v>
      </c>
      <c r="G149" s="34">
        <v>6000</v>
      </c>
      <c r="H149" s="40"/>
      <c r="I149" s="22"/>
      <c r="J149" s="20"/>
      <c r="K149" s="85"/>
      <c r="M149" s="22"/>
      <c r="N149" s="22"/>
      <c r="O149" s="22" t="e">
        <f t="shared" si="11"/>
        <v>#DIV/0!</v>
      </c>
      <c r="P149" s="664" t="s">
        <v>131</v>
      </c>
    </row>
    <row r="150" spans="1:16" ht="15" customHeight="1" x14ac:dyDescent="0.25">
      <c r="A150" s="663"/>
      <c r="B150" s="665"/>
      <c r="C150" s="666"/>
      <c r="D150" s="666" t="s">
        <v>39</v>
      </c>
      <c r="E150" s="22"/>
      <c r="F150" s="20"/>
      <c r="G150" s="34"/>
      <c r="H150" s="36"/>
      <c r="I150" s="22"/>
      <c r="J150" s="20">
        <v>4000</v>
      </c>
      <c r="K150" s="85">
        <v>3000</v>
      </c>
      <c r="L150" s="86">
        <v>2100</v>
      </c>
      <c r="M150" s="22"/>
      <c r="N150" s="22"/>
      <c r="O150" s="22" t="e">
        <f t="shared" si="11"/>
        <v>#DIV/0!</v>
      </c>
      <c r="P150" s="665" t="s">
        <v>879</v>
      </c>
    </row>
    <row r="151" spans="1:16" ht="15" customHeight="1" x14ac:dyDescent="0.25">
      <c r="A151" s="663"/>
      <c r="B151" s="665"/>
      <c r="C151" s="666"/>
      <c r="D151" s="666" t="s">
        <v>40</v>
      </c>
      <c r="E151" s="22"/>
      <c r="F151" s="20"/>
      <c r="G151" s="34"/>
      <c r="H151" s="36"/>
      <c r="I151" s="22"/>
      <c r="J151" s="20">
        <v>4000</v>
      </c>
      <c r="K151" s="85">
        <v>2900</v>
      </c>
      <c r="L151" s="86">
        <v>1600</v>
      </c>
      <c r="M151" s="22"/>
      <c r="N151" s="22"/>
      <c r="O151" s="22" t="e">
        <f t="shared" si="11"/>
        <v>#DIV/0!</v>
      </c>
      <c r="P151" s="665" t="s">
        <v>879</v>
      </c>
    </row>
    <row r="152" spans="1:16" ht="15" customHeight="1" x14ac:dyDescent="0.25">
      <c r="A152" s="48">
        <v>13</v>
      </c>
      <c r="B152" s="665" t="s">
        <v>110</v>
      </c>
      <c r="C152" s="665" t="s">
        <v>18</v>
      </c>
      <c r="D152" s="665" t="s">
        <v>329</v>
      </c>
      <c r="E152" s="49"/>
      <c r="F152" s="50"/>
      <c r="G152" s="51"/>
      <c r="H152" s="52"/>
      <c r="I152" s="49"/>
      <c r="J152" s="20"/>
      <c r="K152" s="87"/>
      <c r="L152" s="86">
        <f t="shared" si="8"/>
        <v>0</v>
      </c>
      <c r="M152" s="22"/>
      <c r="N152" s="22"/>
      <c r="O152" s="22" t="e">
        <f t="shared" si="11"/>
        <v>#DIV/0!</v>
      </c>
      <c r="P152" s="665" t="s">
        <v>263</v>
      </c>
    </row>
    <row r="153" spans="1:16" ht="15" customHeight="1" x14ac:dyDescent="0.25">
      <c r="A153" s="48"/>
      <c r="B153" s="665"/>
      <c r="C153" s="665"/>
      <c r="D153" s="664" t="s">
        <v>39</v>
      </c>
      <c r="E153" s="49">
        <v>2080</v>
      </c>
      <c r="F153" s="50">
        <v>6000</v>
      </c>
      <c r="G153" s="51">
        <v>6000</v>
      </c>
      <c r="H153" s="52">
        <v>1.5</v>
      </c>
      <c r="I153" s="49">
        <v>3120</v>
      </c>
      <c r="J153" s="20">
        <v>6000</v>
      </c>
      <c r="K153" s="87">
        <v>4000</v>
      </c>
      <c r="L153" s="86">
        <f t="shared" si="8"/>
        <v>2496</v>
      </c>
      <c r="M153" s="22">
        <f t="shared" si="9"/>
        <v>28.205128205128204</v>
      </c>
      <c r="N153" s="22"/>
      <c r="O153" s="22">
        <f t="shared" si="11"/>
        <v>20</v>
      </c>
      <c r="P153" s="665" t="s">
        <v>879</v>
      </c>
    </row>
    <row r="154" spans="1:16" ht="15" customHeight="1" x14ac:dyDescent="0.25">
      <c r="A154" s="48"/>
      <c r="B154" s="665"/>
      <c r="C154" s="665"/>
      <c r="D154" s="664" t="s">
        <v>40</v>
      </c>
      <c r="F154" s="50">
        <v>6000</v>
      </c>
      <c r="G154" s="51">
        <v>6000</v>
      </c>
      <c r="H154" s="52">
        <v>1.5</v>
      </c>
      <c r="I154" s="49">
        <v>3120</v>
      </c>
      <c r="J154" s="20">
        <v>6000</v>
      </c>
      <c r="K154" s="87">
        <v>3900</v>
      </c>
      <c r="L154" s="49">
        <v>2080</v>
      </c>
      <c r="M154" s="22">
        <f t="shared" si="9"/>
        <v>25</v>
      </c>
      <c r="N154" s="22"/>
      <c r="O154" s="22" t="e">
        <f t="shared" si="11"/>
        <v>#DIV/0!</v>
      </c>
      <c r="P154" s="665" t="s">
        <v>879</v>
      </c>
    </row>
    <row r="155" spans="1:16" ht="15" customHeight="1" x14ac:dyDescent="0.25">
      <c r="A155" s="48">
        <v>14</v>
      </c>
      <c r="B155" s="665" t="s">
        <v>111</v>
      </c>
      <c r="C155" s="665" t="s">
        <v>404</v>
      </c>
      <c r="D155" s="665" t="s">
        <v>112</v>
      </c>
      <c r="E155" s="49">
        <v>1040</v>
      </c>
      <c r="F155" s="50">
        <v>3000</v>
      </c>
      <c r="G155" s="51">
        <v>3000</v>
      </c>
      <c r="H155" s="52">
        <v>1.6</v>
      </c>
      <c r="I155" s="49">
        <v>1664</v>
      </c>
      <c r="J155" s="20">
        <v>3000</v>
      </c>
      <c r="K155" s="86">
        <v>1900</v>
      </c>
      <c r="L155" s="86">
        <f t="shared" si="8"/>
        <v>1248</v>
      </c>
      <c r="M155" s="22">
        <f t="shared" si="9"/>
        <v>14.182692307692307</v>
      </c>
      <c r="N155" s="22">
        <f t="shared" si="10"/>
        <v>-36.666666666666664</v>
      </c>
      <c r="O155" s="22">
        <f t="shared" si="11"/>
        <v>20</v>
      </c>
      <c r="P155" s="665" t="s">
        <v>263</v>
      </c>
    </row>
    <row r="156" spans="1:16" ht="15" customHeight="1" x14ac:dyDescent="0.25">
      <c r="A156" s="663">
        <v>15</v>
      </c>
      <c r="B156" s="664" t="s">
        <v>113</v>
      </c>
      <c r="C156" s="664" t="s">
        <v>330</v>
      </c>
      <c r="D156" s="664" t="s">
        <v>114</v>
      </c>
      <c r="E156" s="22">
        <v>2200</v>
      </c>
      <c r="F156" s="20">
        <v>4700</v>
      </c>
      <c r="G156" s="34">
        <v>4700</v>
      </c>
      <c r="H156" s="40">
        <v>2.8</v>
      </c>
      <c r="I156" s="22">
        <v>6160</v>
      </c>
      <c r="J156" s="20">
        <v>4700</v>
      </c>
      <c r="K156" s="85">
        <v>4700</v>
      </c>
      <c r="L156" s="86">
        <f t="shared" si="8"/>
        <v>2640</v>
      </c>
      <c r="M156" s="22">
        <f t="shared" si="9"/>
        <v>-23.7012987012987</v>
      </c>
      <c r="N156" s="22">
        <f t="shared" si="10"/>
        <v>0</v>
      </c>
      <c r="O156" s="22">
        <f t="shared" si="11"/>
        <v>20</v>
      </c>
      <c r="P156" s="664" t="s">
        <v>263</v>
      </c>
    </row>
    <row r="157" spans="1:16" ht="15" customHeight="1" x14ac:dyDescent="0.25">
      <c r="A157" s="663">
        <v>16</v>
      </c>
      <c r="B157" s="664" t="s">
        <v>114</v>
      </c>
      <c r="C157" s="664" t="s">
        <v>330</v>
      </c>
      <c r="D157" s="664" t="s">
        <v>115</v>
      </c>
      <c r="E157" s="22"/>
      <c r="F157" s="20"/>
      <c r="G157" s="34"/>
      <c r="H157" s="40"/>
      <c r="I157" s="22"/>
      <c r="J157" s="20"/>
      <c r="K157" s="85"/>
      <c r="L157" s="86">
        <f t="shared" si="8"/>
        <v>0</v>
      </c>
      <c r="M157" s="22"/>
      <c r="N157" s="22"/>
      <c r="O157" s="22" t="e">
        <f t="shared" si="11"/>
        <v>#DIV/0!</v>
      </c>
      <c r="P157" s="664" t="s">
        <v>263</v>
      </c>
    </row>
    <row r="158" spans="1:16" ht="15" customHeight="1" x14ac:dyDescent="0.25">
      <c r="A158" s="663"/>
      <c r="B158" s="665"/>
      <c r="C158" s="666"/>
      <c r="D158" s="666" t="s">
        <v>39</v>
      </c>
      <c r="E158" s="22">
        <v>1900</v>
      </c>
      <c r="F158" s="20">
        <v>3600</v>
      </c>
      <c r="G158" s="34">
        <v>3600</v>
      </c>
      <c r="H158" s="40">
        <v>2.9</v>
      </c>
      <c r="I158" s="22">
        <v>5510</v>
      </c>
      <c r="J158" s="20">
        <v>3600</v>
      </c>
      <c r="K158" s="85">
        <v>3600</v>
      </c>
      <c r="L158" s="86">
        <f t="shared" si="8"/>
        <v>2280</v>
      </c>
      <c r="M158" s="22">
        <f t="shared" si="9"/>
        <v>-34.664246823956439</v>
      </c>
      <c r="N158" s="22"/>
      <c r="O158" s="22">
        <f t="shared" si="11"/>
        <v>20</v>
      </c>
      <c r="P158" s="665" t="s">
        <v>879</v>
      </c>
    </row>
    <row r="159" spans="1:16" ht="15" customHeight="1" x14ac:dyDescent="0.25">
      <c r="A159" s="663"/>
      <c r="B159" s="665"/>
      <c r="C159" s="666"/>
      <c r="D159" s="666" t="s">
        <v>40</v>
      </c>
      <c r="F159" s="20">
        <v>3600</v>
      </c>
      <c r="G159" s="34">
        <v>3600</v>
      </c>
      <c r="H159" s="40">
        <v>2.9</v>
      </c>
      <c r="I159" s="22">
        <v>5510</v>
      </c>
      <c r="J159" s="20">
        <v>3600</v>
      </c>
      <c r="K159" s="85">
        <v>3500</v>
      </c>
      <c r="L159" s="22">
        <v>1900</v>
      </c>
      <c r="M159" s="22">
        <f t="shared" si="9"/>
        <v>-36.479128856624321</v>
      </c>
      <c r="N159" s="22"/>
      <c r="O159" s="22" t="e">
        <f t="shared" si="11"/>
        <v>#DIV/0!</v>
      </c>
      <c r="P159" s="665" t="s">
        <v>879</v>
      </c>
    </row>
    <row r="160" spans="1:16" ht="15" customHeight="1" x14ac:dyDescent="0.25">
      <c r="A160" s="663">
        <v>17</v>
      </c>
      <c r="B160" s="664" t="s">
        <v>95</v>
      </c>
      <c r="C160" s="664" t="s">
        <v>254</v>
      </c>
      <c r="D160" s="664" t="s">
        <v>116</v>
      </c>
      <c r="E160" s="22">
        <v>1560</v>
      </c>
      <c r="F160" s="20">
        <v>6700</v>
      </c>
      <c r="G160" s="34">
        <v>4000</v>
      </c>
      <c r="H160" s="40">
        <v>2</v>
      </c>
      <c r="I160" s="22">
        <v>3120</v>
      </c>
      <c r="J160" s="20">
        <v>6700</v>
      </c>
      <c r="K160" s="86">
        <v>5000</v>
      </c>
      <c r="L160" s="86">
        <f t="shared" si="8"/>
        <v>1872</v>
      </c>
      <c r="M160" s="22">
        <f t="shared" si="9"/>
        <v>60.256410256410255</v>
      </c>
      <c r="N160" s="22">
        <f t="shared" si="10"/>
        <v>-25.373134328358208</v>
      </c>
      <c r="O160" s="22">
        <f t="shared" si="11"/>
        <v>20</v>
      </c>
      <c r="P160" s="664" t="s">
        <v>263</v>
      </c>
    </row>
    <row r="161" spans="1:16" ht="15" customHeight="1" x14ac:dyDescent="0.25">
      <c r="A161" s="663">
        <v>18</v>
      </c>
      <c r="B161" s="664" t="s">
        <v>273</v>
      </c>
      <c r="C161" s="664" t="s">
        <v>117</v>
      </c>
      <c r="D161" s="664" t="s">
        <v>118</v>
      </c>
      <c r="E161" s="22">
        <v>1560</v>
      </c>
      <c r="F161" s="20">
        <v>3000</v>
      </c>
      <c r="G161" s="34">
        <v>3000</v>
      </c>
      <c r="H161" s="40">
        <v>2</v>
      </c>
      <c r="I161" s="22">
        <v>3120</v>
      </c>
      <c r="J161" s="20">
        <v>3000</v>
      </c>
      <c r="K161" s="85">
        <v>3000</v>
      </c>
      <c r="L161" s="86">
        <f t="shared" si="8"/>
        <v>1872</v>
      </c>
      <c r="M161" s="22">
        <f t="shared" si="9"/>
        <v>-3.8461538461538463</v>
      </c>
      <c r="N161" s="22">
        <f t="shared" si="10"/>
        <v>0</v>
      </c>
      <c r="O161" s="22">
        <f t="shared" si="11"/>
        <v>20</v>
      </c>
      <c r="P161" s="664" t="s">
        <v>263</v>
      </c>
    </row>
    <row r="162" spans="1:16" ht="15" customHeight="1" x14ac:dyDescent="0.25">
      <c r="A162" s="663">
        <v>19</v>
      </c>
      <c r="B162" s="664" t="s">
        <v>116</v>
      </c>
      <c r="C162" s="664" t="s">
        <v>95</v>
      </c>
      <c r="D162" s="664" t="s">
        <v>118</v>
      </c>
      <c r="E162" s="22">
        <v>1560</v>
      </c>
      <c r="F162" s="20">
        <v>4000</v>
      </c>
      <c r="G162" s="34">
        <v>4000</v>
      </c>
      <c r="H162" s="40">
        <v>2</v>
      </c>
      <c r="I162" s="22">
        <v>3120</v>
      </c>
      <c r="J162" s="20">
        <v>4000</v>
      </c>
      <c r="K162" s="86">
        <v>3500</v>
      </c>
      <c r="L162" s="86">
        <f t="shared" si="8"/>
        <v>1872</v>
      </c>
      <c r="M162" s="22">
        <f t="shared" si="9"/>
        <v>12.179487179487179</v>
      </c>
      <c r="N162" s="22">
        <f t="shared" si="10"/>
        <v>-12.5</v>
      </c>
      <c r="O162" s="22">
        <f t="shared" si="11"/>
        <v>20</v>
      </c>
      <c r="P162" s="664" t="s">
        <v>263</v>
      </c>
    </row>
    <row r="163" spans="1:16" ht="15" customHeight="1" x14ac:dyDescent="0.25">
      <c r="A163" s="663">
        <v>20</v>
      </c>
      <c r="B163" s="664" t="s">
        <v>119</v>
      </c>
      <c r="C163" s="664" t="s">
        <v>116</v>
      </c>
      <c r="D163" s="664" t="s">
        <v>120</v>
      </c>
      <c r="E163" s="22">
        <v>1300</v>
      </c>
      <c r="F163" s="20">
        <v>4000</v>
      </c>
      <c r="G163" s="34">
        <v>3300</v>
      </c>
      <c r="H163" s="40">
        <v>1.2</v>
      </c>
      <c r="I163" s="22">
        <v>1560</v>
      </c>
      <c r="J163" s="20">
        <v>4000</v>
      </c>
      <c r="K163" s="86">
        <v>2500</v>
      </c>
      <c r="L163" s="86">
        <f t="shared" si="8"/>
        <v>1560</v>
      </c>
      <c r="M163" s="22">
        <f t="shared" si="9"/>
        <v>60.256410256410255</v>
      </c>
      <c r="N163" s="22">
        <f t="shared" si="10"/>
        <v>-37.5</v>
      </c>
      <c r="O163" s="22">
        <f t="shared" si="11"/>
        <v>20</v>
      </c>
      <c r="P163" s="664" t="s">
        <v>263</v>
      </c>
    </row>
    <row r="164" spans="1:16" ht="15" customHeight="1" x14ac:dyDescent="0.25">
      <c r="A164" s="663">
        <v>21</v>
      </c>
      <c r="B164" s="664" t="s">
        <v>331</v>
      </c>
      <c r="C164" s="664" t="s">
        <v>116</v>
      </c>
      <c r="D164" s="664" t="s">
        <v>120</v>
      </c>
      <c r="E164" s="22">
        <v>1300</v>
      </c>
      <c r="F164" s="20">
        <v>4000</v>
      </c>
      <c r="G164" s="34">
        <v>3300</v>
      </c>
      <c r="H164" s="40">
        <v>1.1000000000000001</v>
      </c>
      <c r="I164" s="22">
        <v>1430.0000000000002</v>
      </c>
      <c r="J164" s="20">
        <v>4000</v>
      </c>
      <c r="K164" s="86">
        <v>2500</v>
      </c>
      <c r="L164" s="86">
        <f t="shared" si="8"/>
        <v>1560</v>
      </c>
      <c r="M164" s="22">
        <f t="shared" si="9"/>
        <v>74.825174825174798</v>
      </c>
      <c r="N164" s="22">
        <f t="shared" si="10"/>
        <v>-37.5</v>
      </c>
      <c r="O164" s="22">
        <f t="shared" si="11"/>
        <v>20</v>
      </c>
      <c r="P164" s="664" t="s">
        <v>263</v>
      </c>
    </row>
    <row r="165" spans="1:16" ht="15" customHeight="1" x14ac:dyDescent="0.25">
      <c r="A165" s="663">
        <v>22</v>
      </c>
      <c r="B165" s="664" t="s">
        <v>121</v>
      </c>
      <c r="C165" s="664" t="s">
        <v>116</v>
      </c>
      <c r="D165" s="664" t="s">
        <v>120</v>
      </c>
      <c r="E165" s="22">
        <v>1300</v>
      </c>
      <c r="F165" s="20">
        <v>4000</v>
      </c>
      <c r="G165" s="34">
        <v>3300</v>
      </c>
      <c r="H165" s="40">
        <v>1.1000000000000001</v>
      </c>
      <c r="I165" s="22">
        <v>1430.0000000000002</v>
      </c>
      <c r="J165" s="20">
        <v>4000</v>
      </c>
      <c r="K165" s="86">
        <v>2500</v>
      </c>
      <c r="L165" s="86">
        <f t="shared" si="8"/>
        <v>1560</v>
      </c>
      <c r="M165" s="22">
        <f t="shared" si="9"/>
        <v>74.825174825174798</v>
      </c>
      <c r="N165" s="22">
        <f t="shared" si="10"/>
        <v>-37.5</v>
      </c>
      <c r="O165" s="22">
        <f t="shared" si="11"/>
        <v>20</v>
      </c>
      <c r="P165" s="664" t="s">
        <v>263</v>
      </c>
    </row>
    <row r="166" spans="1:16" ht="15" customHeight="1" x14ac:dyDescent="0.25">
      <c r="A166" s="663">
        <v>23</v>
      </c>
      <c r="B166" s="664" t="s">
        <v>122</v>
      </c>
      <c r="C166" s="664" t="s">
        <v>120</v>
      </c>
      <c r="D166" s="664" t="s">
        <v>123</v>
      </c>
      <c r="E166" s="22">
        <v>1300</v>
      </c>
      <c r="F166" s="20">
        <v>4000</v>
      </c>
      <c r="G166" s="34">
        <v>3300</v>
      </c>
      <c r="H166" s="40">
        <v>1.1000000000000001</v>
      </c>
      <c r="I166" s="22">
        <v>1430.0000000000002</v>
      </c>
      <c r="J166" s="20">
        <v>4000</v>
      </c>
      <c r="K166" s="86">
        <v>2500</v>
      </c>
      <c r="L166" s="86">
        <f t="shared" si="8"/>
        <v>1560</v>
      </c>
      <c r="M166" s="22">
        <f t="shared" si="9"/>
        <v>74.825174825174798</v>
      </c>
      <c r="N166" s="22">
        <f t="shared" si="10"/>
        <v>-37.5</v>
      </c>
      <c r="O166" s="22">
        <f t="shared" si="11"/>
        <v>20</v>
      </c>
      <c r="P166" s="664" t="s">
        <v>263</v>
      </c>
    </row>
    <row r="167" spans="1:16" ht="15" customHeight="1" x14ac:dyDescent="0.25">
      <c r="A167" s="663">
        <v>24</v>
      </c>
      <c r="B167" s="664" t="s">
        <v>124</v>
      </c>
      <c r="C167" s="664" t="s">
        <v>390</v>
      </c>
      <c r="D167" s="664" t="s">
        <v>125</v>
      </c>
      <c r="E167" s="22">
        <v>1300</v>
      </c>
      <c r="F167" s="20">
        <v>4000</v>
      </c>
      <c r="G167" s="34">
        <v>3300</v>
      </c>
      <c r="H167" s="40">
        <v>1.2</v>
      </c>
      <c r="I167" s="22">
        <v>1560</v>
      </c>
      <c r="J167" s="20">
        <v>4000</v>
      </c>
      <c r="K167" s="86">
        <v>2000</v>
      </c>
      <c r="L167" s="86">
        <f t="shared" si="8"/>
        <v>1560</v>
      </c>
      <c r="M167" s="22">
        <f t="shared" si="9"/>
        <v>28.205128205128204</v>
      </c>
      <c r="N167" s="22">
        <f t="shared" si="10"/>
        <v>-50</v>
      </c>
      <c r="O167" s="22">
        <f t="shared" si="11"/>
        <v>20</v>
      </c>
      <c r="P167" s="664" t="s">
        <v>263</v>
      </c>
    </row>
    <row r="168" spans="1:16" ht="15" customHeight="1" x14ac:dyDescent="0.25">
      <c r="A168" s="663">
        <v>25</v>
      </c>
      <c r="B168" s="664" t="s">
        <v>125</v>
      </c>
      <c r="C168" s="664" t="s">
        <v>391</v>
      </c>
      <c r="D168" s="664" t="s">
        <v>126</v>
      </c>
      <c r="E168" s="22">
        <v>1300</v>
      </c>
      <c r="F168" s="20">
        <v>3200</v>
      </c>
      <c r="G168" s="34">
        <v>3000</v>
      </c>
      <c r="H168" s="40">
        <v>1.2</v>
      </c>
      <c r="I168" s="22">
        <v>1560</v>
      </c>
      <c r="J168" s="20">
        <v>3200</v>
      </c>
      <c r="K168" s="86">
        <v>2000</v>
      </c>
      <c r="L168" s="86">
        <f t="shared" si="8"/>
        <v>1560</v>
      </c>
      <c r="M168" s="22">
        <f t="shared" si="9"/>
        <v>28.205128205128204</v>
      </c>
      <c r="N168" s="22">
        <f t="shared" si="10"/>
        <v>-37.5</v>
      </c>
      <c r="O168" s="22">
        <f t="shared" si="11"/>
        <v>20</v>
      </c>
      <c r="P168" s="664" t="s">
        <v>263</v>
      </c>
    </row>
    <row r="169" spans="1:16" ht="15" customHeight="1" x14ac:dyDescent="0.25">
      <c r="A169" s="663">
        <v>26</v>
      </c>
      <c r="B169" s="664" t="s">
        <v>127</v>
      </c>
      <c r="C169" s="664" t="s">
        <v>128</v>
      </c>
      <c r="D169" s="664"/>
      <c r="E169" s="47"/>
      <c r="F169" s="20"/>
      <c r="G169" s="34"/>
      <c r="H169" s="40"/>
      <c r="I169" s="22"/>
      <c r="J169" s="20"/>
      <c r="K169" s="85"/>
      <c r="L169" s="86">
        <f t="shared" si="8"/>
        <v>0</v>
      </c>
      <c r="M169" s="22"/>
      <c r="N169" s="22"/>
      <c r="O169" s="22" t="e">
        <f t="shared" si="11"/>
        <v>#DIV/0!</v>
      </c>
      <c r="P169" s="664" t="s">
        <v>263</v>
      </c>
    </row>
    <row r="170" spans="1:16" ht="15" customHeight="1" x14ac:dyDescent="0.25">
      <c r="A170" s="663"/>
      <c r="B170" s="664"/>
      <c r="C170" s="664" t="s">
        <v>39</v>
      </c>
      <c r="D170" s="664"/>
      <c r="E170" s="47">
        <v>850</v>
      </c>
      <c r="F170" s="20">
        <v>3700</v>
      </c>
      <c r="G170" s="34">
        <v>2700</v>
      </c>
      <c r="H170" s="40">
        <v>2.1</v>
      </c>
      <c r="I170" s="22">
        <v>1785</v>
      </c>
      <c r="J170" s="20">
        <v>3700</v>
      </c>
      <c r="K170" s="86">
        <v>2000</v>
      </c>
      <c r="L170" s="86">
        <f t="shared" si="8"/>
        <v>1020</v>
      </c>
      <c r="M170" s="22">
        <f t="shared" si="9"/>
        <v>12.044817927170868</v>
      </c>
      <c r="N170" s="22">
        <f t="shared" si="10"/>
        <v>-45.945945945945951</v>
      </c>
      <c r="O170" s="22">
        <f t="shared" si="11"/>
        <v>20</v>
      </c>
      <c r="P170" s="664" t="s">
        <v>263</v>
      </c>
    </row>
    <row r="171" spans="1:16" ht="15" customHeight="1" x14ac:dyDescent="0.25">
      <c r="A171" s="663"/>
      <c r="B171" s="664"/>
      <c r="C171" s="664" t="s">
        <v>40</v>
      </c>
      <c r="D171" s="664"/>
      <c r="E171" s="47">
        <v>800</v>
      </c>
      <c r="F171" s="20">
        <v>3500</v>
      </c>
      <c r="G171" s="34">
        <v>2300</v>
      </c>
      <c r="H171" s="40">
        <v>2</v>
      </c>
      <c r="I171" s="22">
        <v>1600</v>
      </c>
      <c r="J171" s="20">
        <v>3500</v>
      </c>
      <c r="K171" s="86">
        <v>1900</v>
      </c>
      <c r="L171" s="86">
        <v>800</v>
      </c>
      <c r="M171" s="22">
        <f t="shared" si="9"/>
        <v>18.75</v>
      </c>
      <c r="N171" s="22">
        <f t="shared" si="10"/>
        <v>-45.714285714285715</v>
      </c>
      <c r="O171" s="22">
        <f t="shared" si="11"/>
        <v>0</v>
      </c>
      <c r="P171" s="664" t="s">
        <v>263</v>
      </c>
    </row>
    <row r="172" spans="1:16" ht="15" customHeight="1" x14ac:dyDescent="0.25">
      <c r="A172" s="663">
        <v>27</v>
      </c>
      <c r="B172" s="664" t="s">
        <v>45</v>
      </c>
      <c r="C172" s="664"/>
      <c r="D172" s="664"/>
      <c r="E172" s="47"/>
      <c r="F172" s="20"/>
      <c r="G172" s="34"/>
      <c r="H172" s="40"/>
      <c r="I172" s="22"/>
      <c r="J172" s="20"/>
      <c r="K172" s="20"/>
      <c r="L172" s="86">
        <f t="shared" si="8"/>
        <v>0</v>
      </c>
      <c r="M172" s="22"/>
      <c r="N172" s="22"/>
      <c r="O172" s="22" t="e">
        <f t="shared" si="11"/>
        <v>#DIV/0!</v>
      </c>
      <c r="P172" s="664" t="s">
        <v>263</v>
      </c>
    </row>
    <row r="173" spans="1:16" ht="15" customHeight="1" x14ac:dyDescent="0.25">
      <c r="A173" s="1003" t="s">
        <v>363</v>
      </c>
      <c r="B173" s="1000" t="s">
        <v>47</v>
      </c>
      <c r="C173" s="664" t="s">
        <v>48</v>
      </c>
      <c r="D173" s="664"/>
      <c r="E173" s="47">
        <v>460</v>
      </c>
      <c r="F173" s="20">
        <v>1300</v>
      </c>
      <c r="G173" s="34">
        <v>1300</v>
      </c>
      <c r="H173" s="40">
        <v>1.8</v>
      </c>
      <c r="I173" s="22">
        <v>828</v>
      </c>
      <c r="J173" s="20">
        <v>1300</v>
      </c>
      <c r="K173" s="86">
        <v>1000</v>
      </c>
      <c r="L173" s="47">
        <v>460</v>
      </c>
      <c r="M173" s="22">
        <f t="shared" si="9"/>
        <v>20.772946859903382</v>
      </c>
      <c r="N173" s="22">
        <f t="shared" si="10"/>
        <v>-23.076923076923077</v>
      </c>
      <c r="O173" s="22">
        <f t="shared" si="11"/>
        <v>0</v>
      </c>
      <c r="P173" s="664" t="s">
        <v>263</v>
      </c>
    </row>
    <row r="174" spans="1:16" ht="15" customHeight="1" x14ac:dyDescent="0.25">
      <c r="A174" s="1004"/>
      <c r="B174" s="1002"/>
      <c r="C174" s="664" t="s">
        <v>49</v>
      </c>
      <c r="D174" s="664"/>
      <c r="E174" s="47">
        <v>455</v>
      </c>
      <c r="F174" s="20">
        <v>1000</v>
      </c>
      <c r="G174" s="34">
        <v>1000</v>
      </c>
      <c r="H174" s="40">
        <v>1.6</v>
      </c>
      <c r="I174" s="22">
        <v>728</v>
      </c>
      <c r="J174" s="20">
        <v>1000</v>
      </c>
      <c r="K174" s="86">
        <v>800</v>
      </c>
      <c r="L174" s="47">
        <v>455</v>
      </c>
      <c r="M174" s="22">
        <f t="shared" si="9"/>
        <v>9.8901098901098905</v>
      </c>
      <c r="N174" s="22">
        <f t="shared" si="10"/>
        <v>-20</v>
      </c>
      <c r="O174" s="22">
        <f t="shared" si="11"/>
        <v>0</v>
      </c>
      <c r="P174" s="664" t="s">
        <v>263</v>
      </c>
    </row>
    <row r="175" spans="1:16" ht="15" customHeight="1" x14ac:dyDescent="0.25">
      <c r="A175" s="1003" t="s">
        <v>364</v>
      </c>
      <c r="B175" s="1000" t="s">
        <v>51</v>
      </c>
      <c r="C175" s="664" t="s">
        <v>48</v>
      </c>
      <c r="D175" s="664"/>
      <c r="E175" s="47">
        <v>350</v>
      </c>
      <c r="F175" s="20">
        <v>950</v>
      </c>
      <c r="G175" s="34">
        <v>1300</v>
      </c>
      <c r="H175" s="40">
        <v>2.2000000000000002</v>
      </c>
      <c r="I175" s="22">
        <v>770.00000000000011</v>
      </c>
      <c r="J175" s="20">
        <v>950</v>
      </c>
      <c r="K175" s="86">
        <v>800</v>
      </c>
      <c r="L175" s="47">
        <v>350</v>
      </c>
      <c r="M175" s="22">
        <f t="shared" si="9"/>
        <v>3.896103896103881</v>
      </c>
      <c r="N175" s="22">
        <f t="shared" si="10"/>
        <v>-15.789473684210526</v>
      </c>
      <c r="O175" s="22">
        <f t="shared" si="11"/>
        <v>0</v>
      </c>
      <c r="P175" s="664" t="s">
        <v>263</v>
      </c>
    </row>
    <row r="176" spans="1:16" ht="15" customHeight="1" x14ac:dyDescent="0.25">
      <c r="A176" s="1004"/>
      <c r="B176" s="1002"/>
      <c r="C176" s="664" t="s">
        <v>49</v>
      </c>
      <c r="D176" s="664"/>
      <c r="E176" s="47">
        <v>330</v>
      </c>
      <c r="F176" s="20">
        <v>900</v>
      </c>
      <c r="G176" s="34">
        <v>1100</v>
      </c>
      <c r="H176" s="40">
        <v>1.6</v>
      </c>
      <c r="I176" s="22">
        <v>528</v>
      </c>
      <c r="J176" s="20">
        <v>900</v>
      </c>
      <c r="K176" s="86">
        <v>650</v>
      </c>
      <c r="L176" s="47">
        <v>330</v>
      </c>
      <c r="M176" s="22">
        <f t="shared" si="9"/>
        <v>23.106060606060606</v>
      </c>
      <c r="N176" s="22">
        <f t="shared" si="10"/>
        <v>-27.777777777777779</v>
      </c>
      <c r="O176" s="22">
        <f t="shared" si="11"/>
        <v>0</v>
      </c>
      <c r="P176" s="664" t="s">
        <v>263</v>
      </c>
    </row>
    <row r="177" spans="1:21" ht="15" customHeight="1" x14ac:dyDescent="0.25">
      <c r="A177" s="1003" t="s">
        <v>365</v>
      </c>
      <c r="B177" s="1000" t="s">
        <v>251</v>
      </c>
      <c r="C177" s="664" t="s">
        <v>48</v>
      </c>
      <c r="D177" s="664"/>
      <c r="E177" s="47">
        <v>300</v>
      </c>
      <c r="F177" s="20">
        <v>800</v>
      </c>
      <c r="G177" s="34">
        <v>1300</v>
      </c>
      <c r="H177" s="40">
        <v>2.1</v>
      </c>
      <c r="I177" s="22">
        <v>630</v>
      </c>
      <c r="J177" s="20">
        <v>800</v>
      </c>
      <c r="K177" s="86">
        <v>650</v>
      </c>
      <c r="L177" s="47">
        <v>300</v>
      </c>
      <c r="M177" s="22">
        <f t="shared" si="9"/>
        <v>3.1746031746031744</v>
      </c>
      <c r="N177" s="22">
        <f t="shared" si="10"/>
        <v>-18.75</v>
      </c>
      <c r="O177" s="22">
        <f t="shared" si="11"/>
        <v>0</v>
      </c>
      <c r="P177" s="664" t="s">
        <v>263</v>
      </c>
    </row>
    <row r="178" spans="1:21" ht="15" customHeight="1" x14ac:dyDescent="0.25">
      <c r="A178" s="1004"/>
      <c r="B178" s="1002"/>
      <c r="C178" s="664" t="s">
        <v>49</v>
      </c>
      <c r="D178" s="664"/>
      <c r="E178" s="47">
        <v>300</v>
      </c>
      <c r="F178" s="20">
        <v>750</v>
      </c>
      <c r="G178" s="34">
        <v>1100</v>
      </c>
      <c r="H178" s="40">
        <v>2.1</v>
      </c>
      <c r="I178" s="22">
        <v>630</v>
      </c>
      <c r="J178" s="20">
        <v>750</v>
      </c>
      <c r="K178" s="86">
        <v>600</v>
      </c>
      <c r="L178" s="47">
        <v>300</v>
      </c>
      <c r="M178" s="22">
        <f t="shared" si="9"/>
        <v>-4.7619047619047619</v>
      </c>
      <c r="N178" s="22">
        <f t="shared" si="10"/>
        <v>-20</v>
      </c>
      <c r="O178" s="22">
        <f t="shared" si="11"/>
        <v>0</v>
      </c>
      <c r="P178" s="664" t="s">
        <v>263</v>
      </c>
    </row>
    <row r="179" spans="1:21" ht="37.5" x14ac:dyDescent="0.25">
      <c r="A179" s="621">
        <v>28</v>
      </c>
      <c r="B179" s="1083" t="s">
        <v>3175</v>
      </c>
      <c r="C179" s="1085"/>
      <c r="D179" s="669"/>
      <c r="E179" s="230"/>
      <c r="F179" s="623"/>
      <c r="G179" s="624"/>
      <c r="H179" s="625"/>
      <c r="I179" s="231"/>
      <c r="J179" s="623"/>
      <c r="K179" s="626"/>
      <c r="L179" s="231">
        <v>400</v>
      </c>
      <c r="M179" s="231"/>
      <c r="N179" s="231"/>
      <c r="O179" s="22" t="e">
        <f t="shared" si="11"/>
        <v>#DIV/0!</v>
      </c>
      <c r="P179" s="231"/>
      <c r="Q179" s="231"/>
      <c r="R179" s="669" t="s">
        <v>131</v>
      </c>
      <c r="U179">
        <f t="shared" ref="U179" si="12">E179*1.5</f>
        <v>0</v>
      </c>
    </row>
    <row r="180" spans="1:21" ht="15" customHeight="1" x14ac:dyDescent="0.25">
      <c r="A180" s="1003">
        <v>29</v>
      </c>
      <c r="B180" s="1000" t="s">
        <v>435</v>
      </c>
      <c r="C180" s="1000" t="s">
        <v>129</v>
      </c>
      <c r="D180" s="664" t="s">
        <v>39</v>
      </c>
      <c r="E180" s="22">
        <v>1000</v>
      </c>
      <c r="F180" s="20">
        <v>2000</v>
      </c>
      <c r="G180" s="34">
        <v>3500</v>
      </c>
      <c r="H180" s="40">
        <v>1.8</v>
      </c>
      <c r="I180" s="22">
        <v>1800</v>
      </c>
      <c r="J180" s="20">
        <v>2000</v>
      </c>
      <c r="K180" s="86">
        <v>1250</v>
      </c>
      <c r="L180" s="86">
        <f t="shared" si="8"/>
        <v>1200</v>
      </c>
      <c r="M180" s="22">
        <f t="shared" si="9"/>
        <v>-30.555555555555557</v>
      </c>
      <c r="N180" s="22">
        <f t="shared" si="10"/>
        <v>-37.5</v>
      </c>
      <c r="O180" s="22">
        <f t="shared" si="11"/>
        <v>20</v>
      </c>
      <c r="P180" s="664" t="s">
        <v>263</v>
      </c>
    </row>
    <row r="181" spans="1:21" ht="15" customHeight="1" x14ac:dyDescent="0.25">
      <c r="A181" s="1004"/>
      <c r="B181" s="1002"/>
      <c r="C181" s="1002"/>
      <c r="D181" s="664" t="s">
        <v>40</v>
      </c>
      <c r="E181" s="47">
        <v>900</v>
      </c>
      <c r="F181" s="20">
        <v>1700</v>
      </c>
      <c r="G181" s="34">
        <v>3000</v>
      </c>
      <c r="H181" s="40">
        <v>1.8</v>
      </c>
      <c r="I181" s="22">
        <v>1620</v>
      </c>
      <c r="J181" s="20">
        <v>1700</v>
      </c>
      <c r="K181" s="86">
        <v>1000</v>
      </c>
      <c r="L181" s="86">
        <v>900</v>
      </c>
      <c r="M181" s="22">
        <f t="shared" si="9"/>
        <v>-38.271604938271601</v>
      </c>
      <c r="N181" s="22">
        <f t="shared" si="10"/>
        <v>-41.17647058823529</v>
      </c>
      <c r="O181" s="22">
        <f t="shared" si="11"/>
        <v>0</v>
      </c>
      <c r="P181" s="664" t="s">
        <v>263</v>
      </c>
    </row>
    <row r="182" spans="1:21" ht="15" customHeight="1" x14ac:dyDescent="0.25">
      <c r="A182" s="1003">
        <v>30</v>
      </c>
      <c r="B182" s="1000" t="s">
        <v>436</v>
      </c>
      <c r="C182" s="1000" t="s">
        <v>130</v>
      </c>
      <c r="D182" s="664" t="s">
        <v>39</v>
      </c>
      <c r="E182" s="22">
        <v>1000</v>
      </c>
      <c r="F182" s="20">
        <v>2500</v>
      </c>
      <c r="G182" s="34">
        <v>4000</v>
      </c>
      <c r="H182" s="40">
        <v>2</v>
      </c>
      <c r="I182" s="22">
        <v>2000</v>
      </c>
      <c r="J182" s="20">
        <v>2500</v>
      </c>
      <c r="K182" s="86">
        <v>2000</v>
      </c>
      <c r="L182" s="86">
        <f t="shared" si="8"/>
        <v>1200</v>
      </c>
      <c r="M182" s="22">
        <f t="shared" si="9"/>
        <v>0</v>
      </c>
      <c r="N182" s="22">
        <f t="shared" si="10"/>
        <v>-20</v>
      </c>
      <c r="O182" s="22">
        <f t="shared" si="11"/>
        <v>20</v>
      </c>
      <c r="P182" s="664" t="s">
        <v>263</v>
      </c>
    </row>
    <row r="183" spans="1:21" ht="15" customHeight="1" x14ac:dyDescent="0.25">
      <c r="A183" s="1004"/>
      <c r="B183" s="1002"/>
      <c r="C183" s="1002"/>
      <c r="D183" s="664" t="s">
        <v>40</v>
      </c>
      <c r="E183" s="47">
        <v>900</v>
      </c>
      <c r="F183" s="20">
        <v>2000</v>
      </c>
      <c r="G183" s="34">
        <v>3200</v>
      </c>
      <c r="H183" s="40">
        <v>2</v>
      </c>
      <c r="I183" s="22">
        <v>1800</v>
      </c>
      <c r="J183" s="20">
        <v>2000</v>
      </c>
      <c r="K183" s="86">
        <v>1800</v>
      </c>
      <c r="L183" s="47">
        <v>900</v>
      </c>
      <c r="M183" s="22">
        <f t="shared" si="9"/>
        <v>0</v>
      </c>
      <c r="N183" s="22">
        <f t="shared" si="10"/>
        <v>-10</v>
      </c>
      <c r="O183" s="22">
        <f t="shared" si="11"/>
        <v>0</v>
      </c>
      <c r="P183" s="664" t="s">
        <v>263</v>
      </c>
    </row>
    <row r="184" spans="1:21" ht="15" customHeight="1" x14ac:dyDescent="0.25">
      <c r="A184" s="1003">
        <v>31</v>
      </c>
      <c r="B184" s="1000" t="s">
        <v>265</v>
      </c>
      <c r="C184" s="1000" t="s">
        <v>129</v>
      </c>
      <c r="D184" s="664" t="s">
        <v>39</v>
      </c>
      <c r="E184" s="47">
        <v>850</v>
      </c>
      <c r="F184" s="20">
        <v>1700</v>
      </c>
      <c r="G184" s="34">
        <v>3000</v>
      </c>
      <c r="H184" s="40">
        <v>2</v>
      </c>
      <c r="I184" s="22">
        <v>1700</v>
      </c>
      <c r="J184" s="20">
        <v>1700</v>
      </c>
      <c r="K184" s="85">
        <v>1700</v>
      </c>
      <c r="L184" s="86">
        <f t="shared" si="8"/>
        <v>1020</v>
      </c>
      <c r="M184" s="22">
        <f t="shared" si="9"/>
        <v>0</v>
      </c>
      <c r="N184" s="22">
        <f t="shared" si="10"/>
        <v>0</v>
      </c>
      <c r="O184" s="22">
        <f t="shared" si="11"/>
        <v>20</v>
      </c>
      <c r="P184" s="664" t="s">
        <v>263</v>
      </c>
    </row>
    <row r="185" spans="1:21" ht="15" customHeight="1" x14ac:dyDescent="0.25">
      <c r="A185" s="1004"/>
      <c r="B185" s="1002"/>
      <c r="C185" s="1002"/>
      <c r="D185" s="664" t="s">
        <v>40</v>
      </c>
      <c r="E185" s="47">
        <v>800</v>
      </c>
      <c r="F185" s="20">
        <v>1350</v>
      </c>
      <c r="G185" s="34">
        <v>2300</v>
      </c>
      <c r="H185" s="40">
        <v>2</v>
      </c>
      <c r="I185" s="22">
        <v>1600</v>
      </c>
      <c r="J185" s="20">
        <v>1350</v>
      </c>
      <c r="K185" s="87">
        <v>1500</v>
      </c>
      <c r="L185" s="47">
        <v>800</v>
      </c>
      <c r="M185" s="22">
        <f t="shared" si="9"/>
        <v>-6.25</v>
      </c>
      <c r="N185" s="22">
        <f t="shared" si="10"/>
        <v>11.111111111111111</v>
      </c>
      <c r="O185" s="22">
        <f t="shared" si="11"/>
        <v>0</v>
      </c>
      <c r="P185" s="664" t="s">
        <v>263</v>
      </c>
    </row>
    <row r="186" spans="1:21" ht="15" customHeight="1" x14ac:dyDescent="0.25">
      <c r="A186" s="652" t="s">
        <v>260</v>
      </c>
      <c r="B186" s="44" t="s">
        <v>132</v>
      </c>
      <c r="C186" s="657"/>
      <c r="D186" s="657"/>
      <c r="E186" s="33"/>
      <c r="F186" s="25"/>
      <c r="G186" s="34"/>
      <c r="H186" s="69"/>
      <c r="I186" s="69"/>
      <c r="J186" s="69"/>
      <c r="K186" s="69"/>
      <c r="L186" s="86">
        <f t="shared" si="8"/>
        <v>0</v>
      </c>
      <c r="M186" s="22"/>
      <c r="N186" s="22"/>
      <c r="O186" s="22" t="e">
        <f t="shared" si="11"/>
        <v>#DIV/0!</v>
      </c>
      <c r="P186" s="664"/>
    </row>
    <row r="187" spans="1:21" ht="15" customHeight="1" x14ac:dyDescent="0.25">
      <c r="A187" s="1003">
        <v>1</v>
      </c>
      <c r="B187" s="1000" t="s">
        <v>8</v>
      </c>
      <c r="C187" s="666" t="s">
        <v>63</v>
      </c>
      <c r="D187" s="666" t="s">
        <v>133</v>
      </c>
      <c r="E187" s="47">
        <v>975</v>
      </c>
      <c r="F187" s="23">
        <v>3000</v>
      </c>
      <c r="G187" s="39">
        <v>4500</v>
      </c>
      <c r="H187" s="40">
        <v>1.8</v>
      </c>
      <c r="I187" s="22">
        <v>1755</v>
      </c>
      <c r="J187" s="23">
        <v>3000</v>
      </c>
      <c r="K187" s="86">
        <v>2600</v>
      </c>
      <c r="L187" s="86">
        <f t="shared" si="8"/>
        <v>1170</v>
      </c>
      <c r="M187" s="22">
        <f t="shared" si="9"/>
        <v>48.148148148148145</v>
      </c>
      <c r="N187" s="22">
        <f t="shared" si="10"/>
        <v>-13.333333333333334</v>
      </c>
      <c r="O187" s="22">
        <f t="shared" si="11"/>
        <v>20</v>
      </c>
      <c r="P187" s="664" t="s">
        <v>263</v>
      </c>
    </row>
    <row r="188" spans="1:21" ht="15" customHeight="1" x14ac:dyDescent="0.25">
      <c r="A188" s="1009"/>
      <c r="B188" s="1001"/>
      <c r="C188" s="666" t="s">
        <v>133</v>
      </c>
      <c r="D188" s="666" t="s">
        <v>65</v>
      </c>
      <c r="E188" s="22">
        <v>1600</v>
      </c>
      <c r="F188" s="23">
        <v>3500</v>
      </c>
      <c r="G188" s="45">
        <v>5000</v>
      </c>
      <c r="H188" s="40">
        <v>2.2000000000000002</v>
      </c>
      <c r="I188" s="22">
        <v>3520.0000000000005</v>
      </c>
      <c r="J188" s="23">
        <v>3500</v>
      </c>
      <c r="K188" s="86">
        <v>3000</v>
      </c>
      <c r="L188" s="86">
        <f t="shared" si="8"/>
        <v>1920</v>
      </c>
      <c r="M188" s="22">
        <f t="shared" si="9"/>
        <v>-14.772727272727284</v>
      </c>
      <c r="N188" s="22">
        <f t="shared" si="10"/>
        <v>-14.285714285714285</v>
      </c>
      <c r="O188" s="22">
        <f t="shared" si="11"/>
        <v>20</v>
      </c>
      <c r="P188" s="664" t="s">
        <v>263</v>
      </c>
    </row>
    <row r="189" spans="1:21" ht="15" customHeight="1" x14ac:dyDescent="0.25">
      <c r="A189" s="1004"/>
      <c r="B189" s="1002"/>
      <c r="C189" s="666" t="s">
        <v>65</v>
      </c>
      <c r="D189" s="666" t="s">
        <v>310</v>
      </c>
      <c r="E189" s="22">
        <v>1900</v>
      </c>
      <c r="F189" s="23">
        <v>3060</v>
      </c>
      <c r="G189" s="45">
        <v>4600</v>
      </c>
      <c r="H189" s="40">
        <v>1.9</v>
      </c>
      <c r="I189" s="22">
        <v>3610</v>
      </c>
      <c r="J189" s="23">
        <v>3060</v>
      </c>
      <c r="K189" s="87">
        <v>3200</v>
      </c>
      <c r="L189" s="86">
        <f t="shared" si="8"/>
        <v>2280</v>
      </c>
      <c r="M189" s="22">
        <f t="shared" si="9"/>
        <v>-11.357340720221606</v>
      </c>
      <c r="N189" s="22">
        <f t="shared" si="10"/>
        <v>4.5751633986928102</v>
      </c>
      <c r="O189" s="22">
        <f t="shared" si="11"/>
        <v>20</v>
      </c>
      <c r="P189" s="664" t="s">
        <v>263</v>
      </c>
    </row>
    <row r="190" spans="1:21" ht="15" customHeight="1" x14ac:dyDescent="0.25">
      <c r="A190" s="1003">
        <v>2</v>
      </c>
      <c r="B190" s="1000" t="s">
        <v>65</v>
      </c>
      <c r="C190" s="666" t="s">
        <v>8</v>
      </c>
      <c r="D190" s="666" t="s">
        <v>134</v>
      </c>
      <c r="E190" s="22">
        <v>1950</v>
      </c>
      <c r="F190" s="23">
        <v>10000</v>
      </c>
      <c r="G190" s="34">
        <v>10000</v>
      </c>
      <c r="H190" s="40">
        <v>1.8</v>
      </c>
      <c r="I190" s="22">
        <v>3960</v>
      </c>
      <c r="J190" s="23">
        <v>10000</v>
      </c>
      <c r="K190" s="86">
        <v>7000</v>
      </c>
      <c r="L190" s="86">
        <v>2535</v>
      </c>
      <c r="M190" s="22">
        <f t="shared" si="9"/>
        <v>76.767676767676761</v>
      </c>
      <c r="N190" s="22">
        <f t="shared" si="10"/>
        <v>-30</v>
      </c>
      <c r="O190" s="22">
        <f t="shared" si="11"/>
        <v>30</v>
      </c>
      <c r="P190" s="664" t="s">
        <v>263</v>
      </c>
    </row>
    <row r="191" spans="1:21" ht="15" customHeight="1" x14ac:dyDescent="0.25">
      <c r="A191" s="1004"/>
      <c r="B191" s="1002"/>
      <c r="C191" s="666" t="s">
        <v>134</v>
      </c>
      <c r="D191" s="666" t="s">
        <v>18</v>
      </c>
      <c r="E191" s="22">
        <v>2340</v>
      </c>
      <c r="F191" s="23">
        <v>12500</v>
      </c>
      <c r="G191" s="34">
        <v>12500</v>
      </c>
      <c r="H191" s="40">
        <v>1.9</v>
      </c>
      <c r="I191" s="22">
        <v>5700</v>
      </c>
      <c r="J191" s="23">
        <v>12500</v>
      </c>
      <c r="K191" s="86">
        <v>9000</v>
      </c>
      <c r="L191" s="86">
        <v>3978</v>
      </c>
      <c r="M191" s="22">
        <f t="shared" si="9"/>
        <v>57.894736842105267</v>
      </c>
      <c r="N191" s="22">
        <f t="shared" si="10"/>
        <v>-28.000000000000004</v>
      </c>
      <c r="O191" s="22">
        <f t="shared" si="11"/>
        <v>70</v>
      </c>
      <c r="P191" s="664" t="s">
        <v>263</v>
      </c>
    </row>
    <row r="192" spans="1:21" ht="15" customHeight="1" x14ac:dyDescent="0.25">
      <c r="A192" s="1003">
        <v>3</v>
      </c>
      <c r="B192" s="1000" t="s">
        <v>18</v>
      </c>
      <c r="C192" s="666" t="s">
        <v>135</v>
      </c>
      <c r="D192" s="666" t="s">
        <v>395</v>
      </c>
      <c r="E192" s="22">
        <v>2500</v>
      </c>
      <c r="F192" s="23">
        <v>12500</v>
      </c>
      <c r="G192" s="45">
        <v>12500</v>
      </c>
      <c r="H192" s="40">
        <v>1.4</v>
      </c>
      <c r="I192" s="22">
        <v>3500</v>
      </c>
      <c r="J192" s="23">
        <v>12500</v>
      </c>
      <c r="K192" s="86">
        <v>10500</v>
      </c>
      <c r="L192" s="86">
        <v>3250</v>
      </c>
      <c r="M192" s="22">
        <f t="shared" si="9"/>
        <v>200</v>
      </c>
      <c r="N192" s="22">
        <f t="shared" si="10"/>
        <v>-16</v>
      </c>
      <c r="O192" s="22">
        <f t="shared" si="11"/>
        <v>30</v>
      </c>
      <c r="P192" s="664" t="s">
        <v>263</v>
      </c>
    </row>
    <row r="193" spans="1:16" ht="15" customHeight="1" x14ac:dyDescent="0.25">
      <c r="A193" s="1004"/>
      <c r="B193" s="1002"/>
      <c r="C193" s="666" t="s">
        <v>396</v>
      </c>
      <c r="D193" s="666" t="s">
        <v>13</v>
      </c>
      <c r="E193" s="22">
        <v>4500</v>
      </c>
      <c r="F193" s="23">
        <v>20000</v>
      </c>
      <c r="G193" s="45">
        <v>25000</v>
      </c>
      <c r="H193" s="40">
        <v>1.6</v>
      </c>
      <c r="I193" s="22">
        <v>7200</v>
      </c>
      <c r="J193" s="23">
        <v>20000</v>
      </c>
      <c r="K193" s="86">
        <v>12500</v>
      </c>
      <c r="L193" s="86">
        <v>6750</v>
      </c>
      <c r="M193" s="22">
        <f t="shared" si="9"/>
        <v>73.611111111111114</v>
      </c>
      <c r="N193" s="22">
        <f t="shared" si="10"/>
        <v>-37.5</v>
      </c>
      <c r="O193" s="22">
        <f t="shared" si="11"/>
        <v>50</v>
      </c>
      <c r="P193" s="664" t="s">
        <v>263</v>
      </c>
    </row>
    <row r="194" spans="1:16" ht="15" customHeight="1" x14ac:dyDescent="0.25">
      <c r="A194" s="1003">
        <v>4</v>
      </c>
      <c r="B194" s="1013" t="s">
        <v>136</v>
      </c>
      <c r="C194" s="666" t="s">
        <v>137</v>
      </c>
      <c r="D194" s="666" t="s">
        <v>443</v>
      </c>
      <c r="E194" s="22">
        <v>1600</v>
      </c>
      <c r="F194" s="23">
        <v>12000</v>
      </c>
      <c r="G194" s="45">
        <v>16000</v>
      </c>
      <c r="H194" s="40">
        <v>1.5</v>
      </c>
      <c r="I194" s="22">
        <v>2400</v>
      </c>
      <c r="J194" s="23">
        <v>12000</v>
      </c>
      <c r="K194" s="86">
        <v>7000</v>
      </c>
      <c r="L194" s="86">
        <f t="shared" si="8"/>
        <v>1920</v>
      </c>
      <c r="M194" s="22">
        <f t="shared" si="9"/>
        <v>191.66666666666669</v>
      </c>
      <c r="N194" s="22">
        <f t="shared" si="10"/>
        <v>-41.666666666666671</v>
      </c>
      <c r="O194" s="22">
        <f t="shared" si="11"/>
        <v>20</v>
      </c>
      <c r="P194" s="664" t="s">
        <v>263</v>
      </c>
    </row>
    <row r="195" spans="1:16" ht="15" customHeight="1" x14ac:dyDescent="0.25">
      <c r="A195" s="1004"/>
      <c r="B195" s="1014"/>
      <c r="C195" s="666" t="s">
        <v>138</v>
      </c>
      <c r="D195" s="666" t="s">
        <v>443</v>
      </c>
      <c r="E195" s="22">
        <v>1500</v>
      </c>
      <c r="F195" s="23">
        <v>10000</v>
      </c>
      <c r="G195" s="45">
        <v>16000</v>
      </c>
      <c r="H195" s="40">
        <v>2.4</v>
      </c>
      <c r="I195" s="22">
        <v>3600</v>
      </c>
      <c r="J195" s="23">
        <v>10000</v>
      </c>
      <c r="K195" s="86">
        <v>6000</v>
      </c>
      <c r="L195" s="86">
        <f t="shared" si="8"/>
        <v>1800</v>
      </c>
      <c r="M195" s="22">
        <f t="shared" si="9"/>
        <v>66.666666666666657</v>
      </c>
      <c r="N195" s="22">
        <f t="shared" si="10"/>
        <v>-40</v>
      </c>
      <c r="O195" s="22">
        <f t="shared" si="11"/>
        <v>20</v>
      </c>
      <c r="P195" s="664" t="s">
        <v>263</v>
      </c>
    </row>
    <row r="196" spans="1:16" ht="15" customHeight="1" x14ac:dyDescent="0.25">
      <c r="A196" s="663">
        <v>5</v>
      </c>
      <c r="B196" s="664" t="s">
        <v>138</v>
      </c>
      <c r="C196" s="666" t="s">
        <v>422</v>
      </c>
      <c r="D196" s="666" t="s">
        <v>139</v>
      </c>
      <c r="E196" s="22"/>
      <c r="F196" s="23"/>
      <c r="G196" s="45"/>
      <c r="H196" s="40"/>
      <c r="I196" s="22"/>
      <c r="J196" s="23"/>
      <c r="K196" s="85"/>
      <c r="L196" s="86">
        <f t="shared" si="8"/>
        <v>0</v>
      </c>
      <c r="M196" s="22"/>
      <c r="N196" s="22"/>
      <c r="O196" s="22" t="e">
        <f t="shared" si="11"/>
        <v>#DIV/0!</v>
      </c>
      <c r="P196" s="664" t="s">
        <v>263</v>
      </c>
    </row>
    <row r="197" spans="1:16" ht="15" customHeight="1" x14ac:dyDescent="0.25">
      <c r="A197" s="663"/>
      <c r="B197" s="664"/>
      <c r="C197" s="666"/>
      <c r="D197" s="664" t="s">
        <v>39</v>
      </c>
      <c r="E197" s="22">
        <v>2100</v>
      </c>
      <c r="F197" s="23">
        <v>8000</v>
      </c>
      <c r="G197" s="45">
        <v>19000</v>
      </c>
      <c r="H197" s="40">
        <v>1.8</v>
      </c>
      <c r="I197" s="22">
        <v>3780</v>
      </c>
      <c r="J197" s="23">
        <v>8000</v>
      </c>
      <c r="K197" s="85">
        <v>7000</v>
      </c>
      <c r="L197" s="86">
        <v>2730</v>
      </c>
      <c r="M197" s="22">
        <f t="shared" si="9"/>
        <v>85.18518518518519</v>
      </c>
      <c r="N197" s="22"/>
      <c r="O197" s="22">
        <f t="shared" si="11"/>
        <v>30</v>
      </c>
      <c r="P197" s="665" t="s">
        <v>879</v>
      </c>
    </row>
    <row r="198" spans="1:16" ht="15" customHeight="1" x14ac:dyDescent="0.25">
      <c r="A198" s="663"/>
      <c r="B198" s="664"/>
      <c r="C198" s="666"/>
      <c r="D198" s="664" t="s">
        <v>40</v>
      </c>
      <c r="E198" s="22">
        <v>2100</v>
      </c>
      <c r="F198" s="23">
        <v>8000</v>
      </c>
      <c r="G198" s="45">
        <v>19000</v>
      </c>
      <c r="H198" s="40">
        <v>1.8</v>
      </c>
      <c r="I198" s="22">
        <v>3780</v>
      </c>
      <c r="J198" s="23">
        <v>8000</v>
      </c>
      <c r="K198" s="85">
        <v>6800</v>
      </c>
      <c r="L198" s="86">
        <v>2230</v>
      </c>
      <c r="M198" s="22">
        <f t="shared" si="9"/>
        <v>79.894179894179899</v>
      </c>
      <c r="N198" s="22"/>
      <c r="O198" s="22">
        <f t="shared" si="11"/>
        <v>6.1904761904761907</v>
      </c>
      <c r="P198" s="665" t="s">
        <v>879</v>
      </c>
    </row>
    <row r="199" spans="1:16" ht="15" customHeight="1" x14ac:dyDescent="0.25">
      <c r="A199" s="663">
        <v>6</v>
      </c>
      <c r="B199" s="664" t="s">
        <v>140</v>
      </c>
      <c r="C199" s="666" t="s">
        <v>141</v>
      </c>
      <c r="D199" s="666" t="s">
        <v>18</v>
      </c>
      <c r="E199" s="22"/>
      <c r="F199" s="23"/>
      <c r="G199" s="34"/>
      <c r="H199" s="40"/>
      <c r="I199" s="22"/>
      <c r="J199" s="23"/>
      <c r="K199" s="23"/>
      <c r="L199" s="86">
        <f t="shared" si="8"/>
        <v>0</v>
      </c>
      <c r="M199" s="22"/>
      <c r="N199" s="22"/>
      <c r="O199" s="22" t="e">
        <f t="shared" si="11"/>
        <v>#DIV/0!</v>
      </c>
      <c r="P199" s="664" t="s">
        <v>263</v>
      </c>
    </row>
    <row r="200" spans="1:16" ht="15" customHeight="1" x14ac:dyDescent="0.25">
      <c r="A200" s="663"/>
      <c r="B200" s="664"/>
      <c r="C200" s="666"/>
      <c r="D200" s="664" t="s">
        <v>39</v>
      </c>
      <c r="E200" s="22">
        <v>2500</v>
      </c>
      <c r="F200" s="23">
        <v>16000</v>
      </c>
      <c r="G200" s="34">
        <v>21500</v>
      </c>
      <c r="H200" s="40">
        <v>1.4</v>
      </c>
      <c r="I200" s="22">
        <v>4200</v>
      </c>
      <c r="J200" s="23">
        <v>16000</v>
      </c>
      <c r="K200" s="85">
        <v>15000</v>
      </c>
      <c r="L200" s="86">
        <v>3750</v>
      </c>
      <c r="M200" s="22">
        <f t="shared" si="9"/>
        <v>257.14285714285717</v>
      </c>
      <c r="N200" s="22"/>
      <c r="O200" s="22">
        <f t="shared" si="11"/>
        <v>50</v>
      </c>
      <c r="P200" s="665" t="s">
        <v>879</v>
      </c>
    </row>
    <row r="201" spans="1:16" ht="15" customHeight="1" x14ac:dyDescent="0.25">
      <c r="A201" s="663"/>
      <c r="B201" s="664"/>
      <c r="C201" s="666"/>
      <c r="D201" s="664" t="s">
        <v>40</v>
      </c>
      <c r="E201" s="22">
        <v>2500</v>
      </c>
      <c r="F201" s="23">
        <v>16000</v>
      </c>
      <c r="G201" s="34">
        <v>21500</v>
      </c>
      <c r="H201" s="40">
        <v>1.4</v>
      </c>
      <c r="I201" s="22">
        <v>4200</v>
      </c>
      <c r="J201" s="23">
        <v>16000</v>
      </c>
      <c r="K201" s="85">
        <v>14800</v>
      </c>
      <c r="L201" s="86">
        <v>3250</v>
      </c>
      <c r="M201" s="22">
        <f t="shared" si="9"/>
        <v>252.38095238095238</v>
      </c>
      <c r="N201" s="22"/>
      <c r="O201" s="22">
        <f t="shared" si="11"/>
        <v>30</v>
      </c>
      <c r="P201" s="665" t="s">
        <v>879</v>
      </c>
    </row>
    <row r="202" spans="1:16" ht="15" customHeight="1" x14ac:dyDescent="0.25">
      <c r="A202" s="663">
        <v>7</v>
      </c>
      <c r="B202" s="664" t="s">
        <v>142</v>
      </c>
      <c r="C202" s="666" t="s">
        <v>143</v>
      </c>
      <c r="D202" s="666" t="s">
        <v>144</v>
      </c>
      <c r="E202" s="22">
        <v>4500</v>
      </c>
      <c r="F202" s="23">
        <v>23000</v>
      </c>
      <c r="G202" s="45">
        <v>30000</v>
      </c>
      <c r="H202" s="40">
        <v>2.8</v>
      </c>
      <c r="I202" s="22">
        <v>12600</v>
      </c>
      <c r="J202" s="23">
        <v>23000</v>
      </c>
      <c r="K202" s="86">
        <v>15000</v>
      </c>
      <c r="L202" s="86">
        <v>8325</v>
      </c>
      <c r="M202" s="22">
        <f t="shared" si="9"/>
        <v>19.047619047619047</v>
      </c>
      <c r="N202" s="22">
        <f t="shared" si="10"/>
        <v>-34.782608695652172</v>
      </c>
      <c r="O202" s="22">
        <f t="shared" ref="O202:O265" si="13">(L202-E202)/E202*100</f>
        <v>85</v>
      </c>
      <c r="P202" s="664" t="s">
        <v>263</v>
      </c>
    </row>
    <row r="203" spans="1:16" ht="15" customHeight="1" x14ac:dyDescent="0.25">
      <c r="A203" s="1003">
        <v>8</v>
      </c>
      <c r="B203" s="1000" t="s">
        <v>145</v>
      </c>
      <c r="C203" s="666" t="s">
        <v>146</v>
      </c>
      <c r="D203" s="666" t="s">
        <v>147</v>
      </c>
      <c r="E203" s="22">
        <v>3250</v>
      </c>
      <c r="F203" s="23">
        <v>17000</v>
      </c>
      <c r="G203" s="45">
        <v>60000</v>
      </c>
      <c r="H203" s="40">
        <v>1.5</v>
      </c>
      <c r="I203" s="22">
        <v>4875</v>
      </c>
      <c r="J203" s="23">
        <v>17000</v>
      </c>
      <c r="K203" s="86">
        <v>15000</v>
      </c>
      <c r="L203" s="86">
        <v>5850</v>
      </c>
      <c r="M203" s="22">
        <f t="shared" ref="M203:M266" si="14">(K203-I203)/I203*100</f>
        <v>207.69230769230771</v>
      </c>
      <c r="N203" s="22">
        <f t="shared" ref="N203:N263" si="15">(K203-J203)/J203*100</f>
        <v>-11.76470588235294</v>
      </c>
      <c r="O203" s="22">
        <f t="shared" si="13"/>
        <v>80</v>
      </c>
      <c r="P203" s="664" t="s">
        <v>263</v>
      </c>
    </row>
    <row r="204" spans="1:16" ht="15" customHeight="1" x14ac:dyDescent="0.25">
      <c r="A204" s="1009"/>
      <c r="B204" s="1001"/>
      <c r="C204" s="666" t="s">
        <v>147</v>
      </c>
      <c r="D204" s="666" t="s">
        <v>148</v>
      </c>
      <c r="E204" s="22">
        <v>10000</v>
      </c>
      <c r="F204" s="23">
        <v>41000</v>
      </c>
      <c r="G204" s="45">
        <v>75000</v>
      </c>
      <c r="H204" s="40">
        <v>4.0999999999999996</v>
      </c>
      <c r="I204" s="22">
        <v>41000</v>
      </c>
      <c r="J204" s="23">
        <v>41000</v>
      </c>
      <c r="K204" s="86">
        <v>37200</v>
      </c>
      <c r="L204" s="86">
        <v>20000</v>
      </c>
      <c r="M204" s="22">
        <v>-37</v>
      </c>
      <c r="N204" s="22">
        <v>-37</v>
      </c>
      <c r="O204" s="22">
        <f t="shared" si="13"/>
        <v>100</v>
      </c>
      <c r="P204" s="664" t="s">
        <v>263</v>
      </c>
    </row>
    <row r="205" spans="1:16" ht="15" customHeight="1" x14ac:dyDescent="0.25">
      <c r="A205" s="1004"/>
      <c r="B205" s="1002"/>
      <c r="C205" s="666" t="s">
        <v>432</v>
      </c>
      <c r="D205" s="666" t="s">
        <v>149</v>
      </c>
      <c r="E205" s="22">
        <v>1500</v>
      </c>
      <c r="F205" s="23">
        <v>5000</v>
      </c>
      <c r="G205" s="45">
        <v>10000</v>
      </c>
      <c r="H205" s="40">
        <v>3.1</v>
      </c>
      <c r="I205" s="22">
        <v>4650</v>
      </c>
      <c r="J205" s="23">
        <v>5000</v>
      </c>
      <c r="K205" s="85">
        <v>5000</v>
      </c>
      <c r="L205" s="86">
        <v>1950</v>
      </c>
      <c r="M205" s="22">
        <f t="shared" si="14"/>
        <v>7.5268817204301079</v>
      </c>
      <c r="N205" s="22">
        <f t="shared" si="15"/>
        <v>0</v>
      </c>
      <c r="O205" s="22">
        <f t="shared" si="13"/>
        <v>30</v>
      </c>
      <c r="P205" s="664" t="s">
        <v>263</v>
      </c>
    </row>
    <row r="206" spans="1:16" ht="15" customHeight="1" x14ac:dyDescent="0.25">
      <c r="A206" s="663">
        <v>9</v>
      </c>
      <c r="B206" s="664" t="s">
        <v>150</v>
      </c>
      <c r="C206" s="666" t="s">
        <v>405</v>
      </c>
      <c r="D206" s="666" t="s">
        <v>144</v>
      </c>
      <c r="E206" s="22">
        <v>1500</v>
      </c>
      <c r="F206" s="23">
        <v>8000</v>
      </c>
      <c r="G206" s="45">
        <v>8000</v>
      </c>
      <c r="H206" s="40">
        <v>2.2999999999999998</v>
      </c>
      <c r="I206" s="22">
        <v>3449.9999999999995</v>
      </c>
      <c r="J206" s="23">
        <v>8000</v>
      </c>
      <c r="K206" s="87">
        <v>10000</v>
      </c>
      <c r="L206" s="86">
        <v>1950</v>
      </c>
      <c r="M206" s="22">
        <f t="shared" si="14"/>
        <v>189.85507246376812</v>
      </c>
      <c r="N206" s="22">
        <f t="shared" si="15"/>
        <v>25</v>
      </c>
      <c r="O206" s="22">
        <f t="shared" si="13"/>
        <v>30</v>
      </c>
      <c r="P206" s="664" t="s">
        <v>263</v>
      </c>
    </row>
    <row r="207" spans="1:16" ht="15" customHeight="1" x14ac:dyDescent="0.25">
      <c r="A207" s="663">
        <v>10</v>
      </c>
      <c r="B207" s="665" t="s">
        <v>137</v>
      </c>
      <c r="C207" s="666" t="s">
        <v>141</v>
      </c>
      <c r="D207" s="666" t="s">
        <v>151</v>
      </c>
      <c r="E207" s="22">
        <v>1500</v>
      </c>
      <c r="F207" s="23">
        <v>6700</v>
      </c>
      <c r="G207" s="45">
        <v>20000</v>
      </c>
      <c r="H207" s="40">
        <v>2</v>
      </c>
      <c r="I207" s="22">
        <v>3000</v>
      </c>
      <c r="J207" s="23">
        <v>6700</v>
      </c>
      <c r="K207" s="87">
        <v>7000</v>
      </c>
      <c r="L207" s="86">
        <f t="shared" ref="L207:L266" si="16">E207*1.2</f>
        <v>1800</v>
      </c>
      <c r="M207" s="22">
        <f t="shared" si="14"/>
        <v>133.33333333333331</v>
      </c>
      <c r="N207" s="22">
        <f t="shared" si="15"/>
        <v>4.4776119402985071</v>
      </c>
      <c r="O207" s="22">
        <f t="shared" si="13"/>
        <v>20</v>
      </c>
      <c r="P207" s="664" t="s">
        <v>263</v>
      </c>
    </row>
    <row r="208" spans="1:16" ht="15" customHeight="1" x14ac:dyDescent="0.25">
      <c r="A208" s="663">
        <v>11</v>
      </c>
      <c r="B208" s="664" t="s">
        <v>152</v>
      </c>
      <c r="C208" s="666" t="s">
        <v>145</v>
      </c>
      <c r="D208" s="666" t="s">
        <v>139</v>
      </c>
      <c r="E208" s="22">
        <v>10000</v>
      </c>
      <c r="F208" s="23">
        <v>53000</v>
      </c>
      <c r="G208" s="45">
        <v>80000</v>
      </c>
      <c r="H208" s="40">
        <v>5.3</v>
      </c>
      <c r="I208" s="22">
        <v>53000</v>
      </c>
      <c r="J208" s="23">
        <v>53000</v>
      </c>
      <c r="K208" s="86">
        <v>40500</v>
      </c>
      <c r="L208" s="86">
        <v>20000</v>
      </c>
      <c r="M208" s="22">
        <v>-51</v>
      </c>
      <c r="N208" s="22">
        <v>-51</v>
      </c>
      <c r="O208" s="22">
        <f t="shared" si="13"/>
        <v>100</v>
      </c>
      <c r="P208" s="664" t="s">
        <v>263</v>
      </c>
    </row>
    <row r="209" spans="1:16" ht="15" customHeight="1" x14ac:dyDescent="0.25">
      <c r="A209" s="663">
        <v>12</v>
      </c>
      <c r="B209" s="664" t="s">
        <v>151</v>
      </c>
      <c r="C209" s="666" t="s">
        <v>139</v>
      </c>
      <c r="D209" s="666" t="s">
        <v>136</v>
      </c>
      <c r="E209" s="47">
        <v>720</v>
      </c>
      <c r="F209" s="23">
        <v>5000</v>
      </c>
      <c r="G209" s="45">
        <v>5700</v>
      </c>
      <c r="H209" s="40">
        <v>2.2999999999999998</v>
      </c>
      <c r="I209" s="22">
        <v>1655.9999999999998</v>
      </c>
      <c r="J209" s="23">
        <v>5000</v>
      </c>
      <c r="K209" s="87">
        <v>7000</v>
      </c>
      <c r="L209" s="86">
        <v>936</v>
      </c>
      <c r="M209" s="22">
        <f t="shared" si="14"/>
        <v>322.70531400966189</v>
      </c>
      <c r="N209" s="22">
        <f t="shared" si="15"/>
        <v>40</v>
      </c>
      <c r="O209" s="22">
        <f t="shared" si="13"/>
        <v>30</v>
      </c>
      <c r="P209" s="664" t="s">
        <v>263</v>
      </c>
    </row>
    <row r="210" spans="1:16" ht="15" customHeight="1" x14ac:dyDescent="0.25">
      <c r="A210" s="1003">
        <v>13</v>
      </c>
      <c r="B210" s="1000" t="s">
        <v>141</v>
      </c>
      <c r="C210" s="666" t="s">
        <v>139</v>
      </c>
      <c r="D210" s="666" t="s">
        <v>153</v>
      </c>
      <c r="E210" s="22">
        <v>3250</v>
      </c>
      <c r="F210" s="23">
        <v>31500</v>
      </c>
      <c r="G210" s="34">
        <v>35000</v>
      </c>
      <c r="H210" s="40">
        <v>9.6999999999999993</v>
      </c>
      <c r="I210" s="22">
        <v>33950</v>
      </c>
      <c r="J210" s="23">
        <v>31500</v>
      </c>
      <c r="K210" s="86">
        <v>20000</v>
      </c>
      <c r="L210" s="86">
        <v>6013</v>
      </c>
      <c r="M210" s="22">
        <f t="shared" si="14"/>
        <v>-41.089837997054488</v>
      </c>
      <c r="N210" s="22">
        <f t="shared" si="15"/>
        <v>-36.507936507936506</v>
      </c>
      <c r="O210" s="22">
        <f t="shared" si="13"/>
        <v>85.015384615384619</v>
      </c>
      <c r="P210" s="664" t="s">
        <v>263</v>
      </c>
    </row>
    <row r="211" spans="1:16" ht="15" customHeight="1" x14ac:dyDescent="0.25">
      <c r="A211" s="1004"/>
      <c r="B211" s="1002"/>
      <c r="C211" s="666" t="s">
        <v>153</v>
      </c>
      <c r="D211" s="666" t="s">
        <v>154</v>
      </c>
      <c r="E211" s="22">
        <v>3250</v>
      </c>
      <c r="F211" s="23">
        <v>31500</v>
      </c>
      <c r="G211" s="34">
        <v>34000</v>
      </c>
      <c r="H211" s="40">
        <v>9.6999999999999993</v>
      </c>
      <c r="I211" s="22">
        <v>33950</v>
      </c>
      <c r="J211" s="23">
        <v>31500</v>
      </c>
      <c r="K211" s="86">
        <v>20000</v>
      </c>
      <c r="L211" s="86">
        <v>5850</v>
      </c>
      <c r="M211" s="22">
        <f t="shared" si="14"/>
        <v>-41.089837997054488</v>
      </c>
      <c r="N211" s="22">
        <f t="shared" si="15"/>
        <v>-36.507936507936506</v>
      </c>
      <c r="O211" s="22">
        <f t="shared" si="13"/>
        <v>80</v>
      </c>
      <c r="P211" s="664" t="s">
        <v>263</v>
      </c>
    </row>
    <row r="212" spans="1:16" ht="15" customHeight="1" x14ac:dyDescent="0.25">
      <c r="A212" s="1003">
        <v>14</v>
      </c>
      <c r="B212" s="1000" t="s">
        <v>155</v>
      </c>
      <c r="C212" s="666" t="s">
        <v>156</v>
      </c>
      <c r="D212" s="666" t="s">
        <v>332</v>
      </c>
      <c r="E212" s="22"/>
      <c r="F212" s="23"/>
      <c r="G212" s="45"/>
      <c r="H212" s="40"/>
      <c r="I212" s="22"/>
      <c r="J212" s="23"/>
      <c r="K212" s="85"/>
      <c r="L212" s="86">
        <f t="shared" si="16"/>
        <v>0</v>
      </c>
      <c r="M212" s="22"/>
      <c r="N212" s="22"/>
      <c r="O212" s="22" t="e">
        <f t="shared" si="13"/>
        <v>#DIV/0!</v>
      </c>
      <c r="P212" s="664" t="s">
        <v>263</v>
      </c>
    </row>
    <row r="213" spans="1:16" ht="15" customHeight="1" x14ac:dyDescent="0.25">
      <c r="A213" s="1009"/>
      <c r="B213" s="1001"/>
      <c r="C213" s="666"/>
      <c r="D213" s="664" t="s">
        <v>39</v>
      </c>
      <c r="E213" s="22">
        <v>1500</v>
      </c>
      <c r="F213" s="23">
        <v>16000</v>
      </c>
      <c r="G213" s="45">
        <v>28000</v>
      </c>
      <c r="H213" s="40">
        <v>6.5</v>
      </c>
      <c r="I213" s="22">
        <f t="shared" ref="I213:I214" si="17">E213*H213</f>
        <v>9750</v>
      </c>
      <c r="J213" s="23">
        <v>16000</v>
      </c>
      <c r="K213" s="87">
        <v>10000</v>
      </c>
      <c r="L213" s="86">
        <v>1950</v>
      </c>
      <c r="M213" s="22">
        <f t="shared" si="14"/>
        <v>2.5641025641025639</v>
      </c>
      <c r="N213" s="22"/>
      <c r="O213" s="22">
        <f t="shared" si="13"/>
        <v>30</v>
      </c>
      <c r="P213" s="665" t="s">
        <v>879</v>
      </c>
    </row>
    <row r="214" spans="1:16" ht="15" customHeight="1" x14ac:dyDescent="0.25">
      <c r="A214" s="1009"/>
      <c r="B214" s="1001"/>
      <c r="C214" s="666"/>
      <c r="D214" s="664" t="s">
        <v>40</v>
      </c>
      <c r="E214" s="22">
        <v>1500</v>
      </c>
      <c r="F214" s="23">
        <v>16000</v>
      </c>
      <c r="G214" s="45">
        <v>28000</v>
      </c>
      <c r="H214" s="40">
        <v>6.5</v>
      </c>
      <c r="I214" s="22">
        <f t="shared" si="17"/>
        <v>9750</v>
      </c>
      <c r="J214" s="23">
        <v>16000</v>
      </c>
      <c r="K214" s="87">
        <v>9800</v>
      </c>
      <c r="L214" s="86">
        <f t="shared" si="16"/>
        <v>1800</v>
      </c>
      <c r="M214" s="22">
        <f t="shared" si="14"/>
        <v>0.51282051282051277</v>
      </c>
      <c r="N214" s="22"/>
      <c r="O214" s="22">
        <f t="shared" si="13"/>
        <v>20</v>
      </c>
      <c r="P214" s="665" t="s">
        <v>879</v>
      </c>
    </row>
    <row r="215" spans="1:16" ht="15" customHeight="1" x14ac:dyDescent="0.25">
      <c r="A215" s="1004"/>
      <c r="B215" s="1002"/>
      <c r="C215" s="666" t="s">
        <v>332</v>
      </c>
      <c r="D215" s="666" t="s">
        <v>413</v>
      </c>
      <c r="E215" s="22"/>
      <c r="F215" s="23"/>
      <c r="G215" s="45"/>
      <c r="H215" s="40"/>
      <c r="I215" s="22"/>
      <c r="J215" s="23"/>
      <c r="K215" s="23"/>
      <c r="L215" s="86">
        <f t="shared" si="16"/>
        <v>0</v>
      </c>
      <c r="M215" s="22"/>
      <c r="N215" s="22"/>
      <c r="O215" s="22" t="e">
        <f t="shared" si="13"/>
        <v>#DIV/0!</v>
      </c>
      <c r="P215" s="664" t="s">
        <v>263</v>
      </c>
    </row>
    <row r="216" spans="1:16" ht="15" customHeight="1" x14ac:dyDescent="0.25">
      <c r="A216" s="654"/>
      <c r="B216" s="656"/>
      <c r="C216" s="666"/>
      <c r="D216" s="664" t="s">
        <v>39</v>
      </c>
      <c r="E216" s="22">
        <v>1500</v>
      </c>
      <c r="F216" s="23">
        <v>11000</v>
      </c>
      <c r="G216" s="45">
        <v>20000</v>
      </c>
      <c r="H216" s="40">
        <v>6.5</v>
      </c>
      <c r="I216" s="22">
        <f t="shared" ref="I216:I217" si="18">E216*H216</f>
        <v>9750</v>
      </c>
      <c r="J216" s="23">
        <v>11000</v>
      </c>
      <c r="K216" s="85">
        <v>9000</v>
      </c>
      <c r="L216" s="86">
        <f t="shared" si="16"/>
        <v>1800</v>
      </c>
      <c r="M216" s="22">
        <f t="shared" si="14"/>
        <v>-7.6923076923076925</v>
      </c>
      <c r="N216" s="22"/>
      <c r="O216" s="22">
        <f t="shared" si="13"/>
        <v>20</v>
      </c>
      <c r="P216" s="665" t="s">
        <v>879</v>
      </c>
    </row>
    <row r="217" spans="1:16" ht="15" customHeight="1" x14ac:dyDescent="0.25">
      <c r="A217" s="654"/>
      <c r="B217" s="656"/>
      <c r="C217" s="666"/>
      <c r="D217" s="664" t="s">
        <v>40</v>
      </c>
      <c r="E217" s="22">
        <v>1500</v>
      </c>
      <c r="F217" s="23">
        <v>11000</v>
      </c>
      <c r="G217" s="45">
        <v>20000</v>
      </c>
      <c r="H217" s="40">
        <v>6.5</v>
      </c>
      <c r="I217" s="22">
        <f t="shared" si="18"/>
        <v>9750</v>
      </c>
      <c r="J217" s="23">
        <v>11000</v>
      </c>
      <c r="K217" s="85">
        <v>8800</v>
      </c>
      <c r="L217" s="86">
        <f t="shared" si="16"/>
        <v>1800</v>
      </c>
      <c r="M217" s="22">
        <f t="shared" si="14"/>
        <v>-9.7435897435897445</v>
      </c>
      <c r="N217" s="22"/>
      <c r="O217" s="22">
        <f t="shared" si="13"/>
        <v>20</v>
      </c>
      <c r="P217" s="665" t="s">
        <v>879</v>
      </c>
    </row>
    <row r="218" spans="1:16" ht="15" customHeight="1" x14ac:dyDescent="0.25">
      <c r="A218" s="663">
        <v>15</v>
      </c>
      <c r="B218" s="664" t="s">
        <v>157</v>
      </c>
      <c r="C218" s="666" t="s">
        <v>145</v>
      </c>
      <c r="D218" s="666" t="s">
        <v>152</v>
      </c>
      <c r="E218" s="22">
        <v>7500</v>
      </c>
      <c r="F218" s="23">
        <v>45700</v>
      </c>
      <c r="G218" s="45">
        <v>60000</v>
      </c>
      <c r="H218" s="40">
        <v>6.1</v>
      </c>
      <c r="I218" s="22">
        <v>45750</v>
      </c>
      <c r="J218" s="23">
        <v>45700</v>
      </c>
      <c r="K218" s="86">
        <v>38750</v>
      </c>
      <c r="L218" s="86">
        <f t="shared" si="16"/>
        <v>9000</v>
      </c>
      <c r="M218" s="22">
        <v>-43</v>
      </c>
      <c r="N218" s="22">
        <v>-43</v>
      </c>
      <c r="O218" s="22">
        <f t="shared" si="13"/>
        <v>20</v>
      </c>
      <c r="P218" s="664" t="s">
        <v>263</v>
      </c>
    </row>
    <row r="219" spans="1:16" ht="15" customHeight="1" x14ac:dyDescent="0.25">
      <c r="A219" s="663">
        <v>16</v>
      </c>
      <c r="B219" s="664" t="s">
        <v>158</v>
      </c>
      <c r="C219" s="666" t="s">
        <v>139</v>
      </c>
      <c r="D219" s="666" t="s">
        <v>414</v>
      </c>
      <c r="E219" s="22"/>
      <c r="F219" s="23"/>
      <c r="G219" s="45"/>
      <c r="H219" s="40"/>
      <c r="I219" s="22"/>
      <c r="J219" s="23"/>
      <c r="K219" s="85"/>
      <c r="L219" s="86">
        <f t="shared" si="16"/>
        <v>0</v>
      </c>
      <c r="M219" s="22"/>
      <c r="N219" s="22"/>
      <c r="O219" s="22" t="e">
        <f t="shared" si="13"/>
        <v>#DIV/0!</v>
      </c>
      <c r="P219" s="664" t="s">
        <v>263</v>
      </c>
    </row>
    <row r="220" spans="1:16" ht="15" customHeight="1" x14ac:dyDescent="0.25">
      <c r="A220" s="653"/>
      <c r="B220" s="655"/>
      <c r="C220" s="666"/>
      <c r="D220" s="664" t="s">
        <v>39</v>
      </c>
      <c r="E220" s="22">
        <v>1200</v>
      </c>
      <c r="F220" s="23">
        <v>10000</v>
      </c>
      <c r="G220" s="45">
        <v>13000</v>
      </c>
      <c r="H220" s="40">
        <v>4.9000000000000004</v>
      </c>
      <c r="I220" s="22">
        <v>5880</v>
      </c>
      <c r="J220" s="23">
        <v>10000</v>
      </c>
      <c r="K220" s="85">
        <v>7000</v>
      </c>
      <c r="L220" s="86">
        <f t="shared" si="16"/>
        <v>1440</v>
      </c>
      <c r="M220" s="22">
        <f t="shared" si="14"/>
        <v>19.047619047619047</v>
      </c>
      <c r="N220" s="22"/>
      <c r="O220" s="22">
        <f t="shared" si="13"/>
        <v>20</v>
      </c>
      <c r="P220" s="665" t="s">
        <v>879</v>
      </c>
    </row>
    <row r="221" spans="1:16" ht="15" customHeight="1" x14ac:dyDescent="0.25">
      <c r="A221" s="653"/>
      <c r="B221" s="655"/>
      <c r="C221" s="666"/>
      <c r="D221" s="664" t="s">
        <v>40</v>
      </c>
      <c r="E221" s="22">
        <v>1200</v>
      </c>
      <c r="F221" s="23">
        <v>10000</v>
      </c>
      <c r="G221" s="45">
        <v>13000</v>
      </c>
      <c r="H221" s="40">
        <v>4.9000000000000004</v>
      </c>
      <c r="I221" s="22">
        <v>5880</v>
      </c>
      <c r="J221" s="23">
        <v>10000</v>
      </c>
      <c r="K221" s="85">
        <v>6900</v>
      </c>
      <c r="L221" s="86">
        <f t="shared" si="16"/>
        <v>1440</v>
      </c>
      <c r="M221" s="22">
        <f t="shared" si="14"/>
        <v>17.346938775510203</v>
      </c>
      <c r="N221" s="22"/>
      <c r="O221" s="22">
        <f t="shared" si="13"/>
        <v>20</v>
      </c>
      <c r="P221" s="665" t="s">
        <v>879</v>
      </c>
    </row>
    <row r="222" spans="1:16" ht="15" customHeight="1" x14ac:dyDescent="0.25">
      <c r="A222" s="1003">
        <v>17</v>
      </c>
      <c r="B222" s="1000" t="s">
        <v>159</v>
      </c>
      <c r="C222" s="666" t="s">
        <v>456</v>
      </c>
      <c r="D222" s="666" t="s">
        <v>160</v>
      </c>
      <c r="E222" s="22">
        <v>1500</v>
      </c>
      <c r="F222" s="23">
        <v>8000</v>
      </c>
      <c r="G222" s="45">
        <v>8700</v>
      </c>
      <c r="H222" s="40">
        <v>1.6</v>
      </c>
      <c r="I222" s="22">
        <v>2400</v>
      </c>
      <c r="J222" s="23">
        <v>8000</v>
      </c>
      <c r="K222" s="86">
        <v>4000</v>
      </c>
      <c r="L222" s="86">
        <f t="shared" si="16"/>
        <v>1800</v>
      </c>
      <c r="M222" s="22">
        <f t="shared" si="14"/>
        <v>66.666666666666657</v>
      </c>
      <c r="N222" s="22">
        <f t="shared" si="15"/>
        <v>-50</v>
      </c>
      <c r="O222" s="22">
        <f t="shared" si="13"/>
        <v>20</v>
      </c>
      <c r="P222" s="664" t="s">
        <v>263</v>
      </c>
    </row>
    <row r="223" spans="1:16" ht="15" customHeight="1" x14ac:dyDescent="0.25">
      <c r="A223" s="1004"/>
      <c r="B223" s="1002"/>
      <c r="C223" s="666" t="s">
        <v>160</v>
      </c>
      <c r="D223" s="666" t="s">
        <v>22</v>
      </c>
      <c r="E223" s="22"/>
      <c r="F223" s="23"/>
      <c r="G223" s="45"/>
      <c r="H223" s="40"/>
      <c r="I223" s="22"/>
      <c r="J223" s="23"/>
      <c r="K223" s="85"/>
      <c r="L223" s="86">
        <f t="shared" si="16"/>
        <v>0</v>
      </c>
      <c r="M223" s="22"/>
      <c r="N223" s="22"/>
      <c r="O223" s="22" t="e">
        <f t="shared" si="13"/>
        <v>#DIV/0!</v>
      </c>
      <c r="P223" s="664" t="s">
        <v>263</v>
      </c>
    </row>
    <row r="224" spans="1:16" ht="15" customHeight="1" x14ac:dyDescent="0.25">
      <c r="A224" s="654"/>
      <c r="B224" s="656"/>
      <c r="C224" s="666"/>
      <c r="D224" s="664" t="s">
        <v>39</v>
      </c>
      <c r="E224" s="22">
        <v>1300</v>
      </c>
      <c r="F224" s="23">
        <v>4500</v>
      </c>
      <c r="G224" s="45">
        <v>6500</v>
      </c>
      <c r="H224" s="40">
        <v>1.6</v>
      </c>
      <c r="I224" s="22">
        <v>2080</v>
      </c>
      <c r="J224" s="23">
        <v>4500</v>
      </c>
      <c r="K224" s="85">
        <v>3500</v>
      </c>
      <c r="L224" s="86">
        <f t="shared" si="16"/>
        <v>1560</v>
      </c>
      <c r="M224" s="22">
        <f t="shared" si="14"/>
        <v>68.269230769230774</v>
      </c>
      <c r="N224" s="22"/>
      <c r="O224" s="22">
        <f t="shared" si="13"/>
        <v>20</v>
      </c>
      <c r="P224" s="665" t="s">
        <v>879</v>
      </c>
    </row>
    <row r="225" spans="1:16" ht="15" customHeight="1" x14ac:dyDescent="0.25">
      <c r="A225" s="654"/>
      <c r="B225" s="656"/>
      <c r="C225" s="666"/>
      <c r="D225" s="664" t="s">
        <v>40</v>
      </c>
      <c r="E225" s="22">
        <v>1300</v>
      </c>
      <c r="F225" s="23">
        <v>4500</v>
      </c>
      <c r="G225" s="45">
        <v>6500</v>
      </c>
      <c r="H225" s="40">
        <v>1.6</v>
      </c>
      <c r="I225" s="22">
        <v>2080</v>
      </c>
      <c r="J225" s="23">
        <v>4500</v>
      </c>
      <c r="K225" s="85">
        <v>3400</v>
      </c>
      <c r="L225" s="86">
        <f t="shared" si="16"/>
        <v>1560</v>
      </c>
      <c r="M225" s="22">
        <f t="shared" si="14"/>
        <v>63.46153846153846</v>
      </c>
      <c r="N225" s="22"/>
      <c r="O225" s="22">
        <f t="shared" si="13"/>
        <v>20</v>
      </c>
      <c r="P225" s="665" t="s">
        <v>879</v>
      </c>
    </row>
    <row r="226" spans="1:16" ht="15" customHeight="1" x14ac:dyDescent="0.25">
      <c r="A226" s="663">
        <v>18</v>
      </c>
      <c r="B226" s="664" t="s">
        <v>434</v>
      </c>
      <c r="C226" s="666" t="s">
        <v>159</v>
      </c>
      <c r="D226" s="666" t="s">
        <v>33</v>
      </c>
      <c r="E226" s="22">
        <v>1200</v>
      </c>
      <c r="F226" s="23">
        <v>2500</v>
      </c>
      <c r="G226" s="45">
        <v>2500</v>
      </c>
      <c r="H226" s="40">
        <v>2.1</v>
      </c>
      <c r="I226" s="22">
        <v>2520</v>
      </c>
      <c r="J226" s="23">
        <v>2500</v>
      </c>
      <c r="K226" s="87">
        <v>3000</v>
      </c>
      <c r="L226" s="86">
        <f t="shared" si="16"/>
        <v>1440</v>
      </c>
      <c r="M226" s="22">
        <f t="shared" si="14"/>
        <v>19.047619047619047</v>
      </c>
      <c r="N226" s="22">
        <f t="shared" si="15"/>
        <v>20</v>
      </c>
      <c r="O226" s="22">
        <f t="shared" si="13"/>
        <v>20</v>
      </c>
      <c r="P226" s="664" t="s">
        <v>263</v>
      </c>
    </row>
    <row r="227" spans="1:16" ht="15" customHeight="1" x14ac:dyDescent="0.25">
      <c r="A227" s="663">
        <v>19</v>
      </c>
      <c r="B227" s="664" t="s">
        <v>333</v>
      </c>
      <c r="C227" s="666" t="s">
        <v>415</v>
      </c>
      <c r="D227" s="666" t="s">
        <v>444</v>
      </c>
      <c r="E227" s="47">
        <v>620</v>
      </c>
      <c r="F227" s="23">
        <v>1600</v>
      </c>
      <c r="G227" s="45">
        <v>1600</v>
      </c>
      <c r="H227" s="40">
        <v>2</v>
      </c>
      <c r="I227" s="22">
        <v>1240</v>
      </c>
      <c r="J227" s="23">
        <v>1600</v>
      </c>
      <c r="K227" s="85">
        <v>1600</v>
      </c>
      <c r="L227" s="86">
        <f t="shared" si="16"/>
        <v>744</v>
      </c>
      <c r="M227" s="22">
        <f t="shared" si="14"/>
        <v>29.032258064516132</v>
      </c>
      <c r="N227" s="22">
        <f t="shared" si="15"/>
        <v>0</v>
      </c>
      <c r="O227" s="22">
        <f t="shared" si="13"/>
        <v>20</v>
      </c>
      <c r="P227" s="664" t="s">
        <v>263</v>
      </c>
    </row>
    <row r="228" spans="1:16" ht="15" customHeight="1" x14ac:dyDescent="0.25">
      <c r="A228" s="663">
        <v>20</v>
      </c>
      <c r="B228" s="664" t="s">
        <v>366</v>
      </c>
      <c r="C228" s="666" t="s">
        <v>425</v>
      </c>
      <c r="D228" s="666" t="s">
        <v>406</v>
      </c>
      <c r="E228" s="47">
        <v>630</v>
      </c>
      <c r="F228" s="23">
        <v>6700</v>
      </c>
      <c r="G228" s="45">
        <v>7500</v>
      </c>
      <c r="H228" s="40">
        <v>2</v>
      </c>
      <c r="I228" s="22">
        <v>1260</v>
      </c>
      <c r="J228" s="23">
        <v>6700</v>
      </c>
      <c r="K228" s="86">
        <v>2000</v>
      </c>
      <c r="L228" s="86">
        <f t="shared" si="16"/>
        <v>756</v>
      </c>
      <c r="M228" s="22">
        <f t="shared" si="14"/>
        <v>58.730158730158735</v>
      </c>
      <c r="N228" s="22">
        <f t="shared" si="15"/>
        <v>-70.149253731343293</v>
      </c>
      <c r="O228" s="22">
        <f t="shared" si="13"/>
        <v>20</v>
      </c>
      <c r="P228" s="664" t="s">
        <v>263</v>
      </c>
    </row>
    <row r="229" spans="1:16" ht="15" customHeight="1" x14ac:dyDescent="0.25">
      <c r="A229" s="1003">
        <v>21</v>
      </c>
      <c r="B229" s="1000" t="s">
        <v>334</v>
      </c>
      <c r="C229" s="666" t="s">
        <v>133</v>
      </c>
      <c r="D229" s="666" t="s">
        <v>161</v>
      </c>
      <c r="E229" s="47"/>
      <c r="F229" s="23"/>
      <c r="G229" s="45"/>
      <c r="H229" s="40"/>
      <c r="I229" s="22"/>
      <c r="J229" s="22"/>
      <c r="K229" s="22"/>
      <c r="L229" s="86">
        <f t="shared" si="16"/>
        <v>0</v>
      </c>
      <c r="M229" s="22"/>
      <c r="N229" s="22"/>
      <c r="O229" s="22" t="e">
        <f t="shared" si="13"/>
        <v>#DIV/0!</v>
      </c>
      <c r="P229" s="664"/>
    </row>
    <row r="230" spans="1:16" ht="15" customHeight="1" x14ac:dyDescent="0.25">
      <c r="A230" s="1009"/>
      <c r="B230" s="1001"/>
      <c r="C230" s="666" t="s">
        <v>39</v>
      </c>
      <c r="D230" s="667"/>
      <c r="E230" s="22">
        <v>1800</v>
      </c>
      <c r="F230" s="23">
        <v>12000</v>
      </c>
      <c r="G230" s="45">
        <v>16000</v>
      </c>
      <c r="H230" s="40">
        <v>2.1</v>
      </c>
      <c r="I230" s="22">
        <v>3780</v>
      </c>
      <c r="J230" s="23">
        <v>12000</v>
      </c>
      <c r="K230" s="86">
        <v>8000</v>
      </c>
      <c r="L230" s="86">
        <f t="shared" si="16"/>
        <v>2160</v>
      </c>
      <c r="M230" s="22">
        <f t="shared" si="14"/>
        <v>111.64021164021165</v>
      </c>
      <c r="N230" s="22">
        <f t="shared" si="15"/>
        <v>-33.333333333333329</v>
      </c>
      <c r="O230" s="22">
        <f t="shared" si="13"/>
        <v>20</v>
      </c>
      <c r="P230" s="664" t="s">
        <v>263</v>
      </c>
    </row>
    <row r="231" spans="1:16" ht="15" customHeight="1" x14ac:dyDescent="0.25">
      <c r="A231" s="1009"/>
      <c r="B231" s="1001"/>
      <c r="C231" s="666" t="s">
        <v>40</v>
      </c>
      <c r="D231" s="667"/>
      <c r="E231" s="22">
        <v>1800</v>
      </c>
      <c r="F231" s="23">
        <v>10000</v>
      </c>
      <c r="G231" s="45">
        <v>14000</v>
      </c>
      <c r="H231" s="40">
        <v>2.1</v>
      </c>
      <c r="I231" s="22">
        <v>3780</v>
      </c>
      <c r="J231" s="23">
        <v>10000</v>
      </c>
      <c r="K231" s="86">
        <v>7000</v>
      </c>
      <c r="L231" s="86">
        <f t="shared" si="16"/>
        <v>2160</v>
      </c>
      <c r="M231" s="22">
        <f t="shared" si="14"/>
        <v>85.18518518518519</v>
      </c>
      <c r="N231" s="22">
        <f t="shared" si="15"/>
        <v>-30</v>
      </c>
      <c r="O231" s="22">
        <f t="shared" si="13"/>
        <v>20</v>
      </c>
      <c r="P231" s="664" t="s">
        <v>263</v>
      </c>
    </row>
    <row r="232" spans="1:16" ht="15" customHeight="1" x14ac:dyDescent="0.25">
      <c r="A232" s="1009"/>
      <c r="B232" s="1001"/>
      <c r="C232" s="666" t="s">
        <v>161</v>
      </c>
      <c r="D232" s="664" t="s">
        <v>162</v>
      </c>
      <c r="E232" s="22"/>
      <c r="F232" s="23"/>
      <c r="G232" s="45"/>
      <c r="H232" s="40"/>
      <c r="I232" s="22"/>
      <c r="J232" s="23"/>
      <c r="K232" s="85"/>
      <c r="L232" s="86">
        <f t="shared" si="16"/>
        <v>0</v>
      </c>
      <c r="M232" s="22"/>
      <c r="N232" s="22"/>
      <c r="O232" s="22" t="e">
        <f t="shared" si="13"/>
        <v>#DIV/0!</v>
      </c>
      <c r="P232" s="664" t="s">
        <v>263</v>
      </c>
    </row>
    <row r="233" spans="1:16" ht="15" customHeight="1" x14ac:dyDescent="0.25">
      <c r="A233" s="1009"/>
      <c r="B233" s="1001"/>
      <c r="C233" s="666"/>
      <c r="D233" s="664" t="s">
        <v>39</v>
      </c>
      <c r="E233" s="22">
        <v>2500</v>
      </c>
      <c r="F233" s="23">
        <v>14000</v>
      </c>
      <c r="G233" s="45">
        <v>18000</v>
      </c>
      <c r="H233" s="40">
        <v>2.4</v>
      </c>
      <c r="I233" s="22">
        <v>6000</v>
      </c>
      <c r="J233" s="23">
        <v>14000</v>
      </c>
      <c r="K233" s="85">
        <v>10000</v>
      </c>
      <c r="L233" s="86">
        <f t="shared" si="16"/>
        <v>3000</v>
      </c>
      <c r="M233" s="22">
        <f t="shared" si="14"/>
        <v>66.666666666666657</v>
      </c>
      <c r="N233" s="22"/>
      <c r="O233" s="22">
        <f t="shared" si="13"/>
        <v>20</v>
      </c>
      <c r="P233" s="665" t="s">
        <v>879</v>
      </c>
    </row>
    <row r="234" spans="1:16" ht="15" customHeight="1" x14ac:dyDescent="0.25">
      <c r="A234" s="1009"/>
      <c r="B234" s="1001"/>
      <c r="C234" s="666"/>
      <c r="D234" s="664" t="s">
        <v>40</v>
      </c>
      <c r="E234" s="22">
        <v>2500</v>
      </c>
      <c r="F234" s="23">
        <v>14000</v>
      </c>
      <c r="G234" s="45">
        <v>18000</v>
      </c>
      <c r="H234" s="40">
        <v>2.4</v>
      </c>
      <c r="I234" s="22">
        <v>6000</v>
      </c>
      <c r="J234" s="23">
        <v>14000</v>
      </c>
      <c r="K234" s="85">
        <v>9800</v>
      </c>
      <c r="L234" s="86">
        <f t="shared" si="16"/>
        <v>3000</v>
      </c>
      <c r="M234" s="22">
        <f t="shared" si="14"/>
        <v>63.333333333333329</v>
      </c>
      <c r="N234" s="22"/>
      <c r="O234" s="22">
        <f t="shared" si="13"/>
        <v>20</v>
      </c>
      <c r="P234" s="665" t="s">
        <v>879</v>
      </c>
    </row>
    <row r="235" spans="1:16" ht="15" customHeight="1" x14ac:dyDescent="0.25">
      <c r="A235" s="1009"/>
      <c r="B235" s="1002"/>
      <c r="C235" s="666" t="s">
        <v>162</v>
      </c>
      <c r="D235" s="664" t="s">
        <v>880</v>
      </c>
      <c r="E235" s="22">
        <v>2730</v>
      </c>
      <c r="F235" s="23">
        <v>16000</v>
      </c>
      <c r="G235" s="34">
        <v>20000</v>
      </c>
      <c r="H235" s="40">
        <v>2.2000000000000002</v>
      </c>
      <c r="I235" s="22">
        <v>7040.0000000000009</v>
      </c>
      <c r="J235" s="23">
        <v>16000</v>
      </c>
      <c r="K235" s="87">
        <v>17000</v>
      </c>
      <c r="L235" s="86">
        <f t="shared" si="16"/>
        <v>3276</v>
      </c>
      <c r="M235" s="22">
        <f t="shared" si="14"/>
        <v>141.47727272727272</v>
      </c>
      <c r="N235" s="22">
        <f t="shared" si="15"/>
        <v>6.25</v>
      </c>
      <c r="O235" s="22">
        <f t="shared" si="13"/>
        <v>20</v>
      </c>
      <c r="P235" s="664" t="s">
        <v>263</v>
      </c>
    </row>
    <row r="236" spans="1:16" ht="15" customHeight="1" x14ac:dyDescent="0.25">
      <c r="A236" s="1009"/>
      <c r="B236" s="660"/>
      <c r="C236" s="665" t="s">
        <v>880</v>
      </c>
      <c r="D236" s="665" t="s">
        <v>141</v>
      </c>
      <c r="E236" s="22"/>
      <c r="F236" s="23"/>
      <c r="G236" s="34"/>
      <c r="H236" s="40"/>
      <c r="I236" s="22"/>
      <c r="J236" s="23"/>
      <c r="K236" s="85"/>
      <c r="L236" s="86">
        <f t="shared" si="16"/>
        <v>0</v>
      </c>
      <c r="M236" s="22"/>
      <c r="N236" s="22"/>
      <c r="O236" s="22" t="e">
        <f t="shared" si="13"/>
        <v>#DIV/0!</v>
      </c>
      <c r="P236" s="664"/>
    </row>
    <row r="237" spans="1:16" ht="15" customHeight="1" x14ac:dyDescent="0.25">
      <c r="A237" s="1009"/>
      <c r="B237" s="660"/>
      <c r="C237" s="54"/>
      <c r="D237" s="665" t="s">
        <v>39</v>
      </c>
      <c r="E237" s="49">
        <v>2730</v>
      </c>
      <c r="F237" s="421">
        <v>16000</v>
      </c>
      <c r="G237" s="51">
        <v>20000</v>
      </c>
      <c r="H237" s="52">
        <v>2.2000000000000002</v>
      </c>
      <c r="I237" s="49">
        <v>7040.0000000000009</v>
      </c>
      <c r="J237" s="421">
        <v>16000</v>
      </c>
      <c r="K237" s="87">
        <v>20000</v>
      </c>
      <c r="L237" s="86">
        <f t="shared" si="16"/>
        <v>3276</v>
      </c>
      <c r="M237" s="49">
        <f t="shared" si="14"/>
        <v>184.09090909090907</v>
      </c>
      <c r="N237" s="49"/>
      <c r="O237" s="22">
        <f t="shared" si="13"/>
        <v>20</v>
      </c>
      <c r="P237" s="665" t="s">
        <v>879</v>
      </c>
    </row>
    <row r="238" spans="1:16" ht="15" customHeight="1" x14ac:dyDescent="0.25">
      <c r="A238" s="1009"/>
      <c r="B238" s="660"/>
      <c r="C238" s="54"/>
      <c r="D238" s="665" t="s">
        <v>40</v>
      </c>
      <c r="E238" s="49">
        <v>2730</v>
      </c>
      <c r="F238" s="421">
        <v>16000</v>
      </c>
      <c r="G238" s="51">
        <v>20000</v>
      </c>
      <c r="H238" s="52">
        <v>2.2000000000000002</v>
      </c>
      <c r="I238" s="49">
        <v>7040.0000000000009</v>
      </c>
      <c r="J238" s="421">
        <v>16000</v>
      </c>
      <c r="K238" s="87">
        <v>19800</v>
      </c>
      <c r="L238" s="86">
        <f t="shared" si="16"/>
        <v>3276</v>
      </c>
      <c r="M238" s="49">
        <f t="shared" si="14"/>
        <v>181.24999999999997</v>
      </c>
      <c r="N238" s="49"/>
      <c r="O238" s="22">
        <f t="shared" si="13"/>
        <v>20</v>
      </c>
      <c r="P238" s="665" t="s">
        <v>879</v>
      </c>
    </row>
    <row r="239" spans="1:16" ht="15" customHeight="1" x14ac:dyDescent="0.25">
      <c r="A239" s="1009"/>
      <c r="B239" s="1000" t="s">
        <v>156</v>
      </c>
      <c r="C239" s="666" t="s">
        <v>450</v>
      </c>
      <c r="D239" s="664" t="s">
        <v>155</v>
      </c>
      <c r="E239" s="22">
        <v>2900</v>
      </c>
      <c r="F239" s="23">
        <v>20000</v>
      </c>
      <c r="G239" s="45">
        <v>35000</v>
      </c>
      <c r="H239" s="40">
        <v>3.2</v>
      </c>
      <c r="I239" s="22">
        <v>9280</v>
      </c>
      <c r="J239" s="23">
        <v>20000</v>
      </c>
      <c r="K239" s="86">
        <v>10000</v>
      </c>
      <c r="L239" s="86">
        <f t="shared" si="16"/>
        <v>3480</v>
      </c>
      <c r="M239" s="22">
        <f t="shared" si="14"/>
        <v>7.7586206896551726</v>
      </c>
      <c r="N239" s="22">
        <f t="shared" si="15"/>
        <v>-50</v>
      </c>
      <c r="O239" s="22">
        <f t="shared" si="13"/>
        <v>20</v>
      </c>
      <c r="P239" s="664" t="s">
        <v>263</v>
      </c>
    </row>
    <row r="240" spans="1:16" ht="15" customHeight="1" x14ac:dyDescent="0.25">
      <c r="A240" s="1009"/>
      <c r="B240" s="1001"/>
      <c r="C240" s="666" t="s">
        <v>155</v>
      </c>
      <c r="D240" s="664" t="s">
        <v>163</v>
      </c>
      <c r="E240" s="22">
        <v>3500</v>
      </c>
      <c r="F240" s="23">
        <v>20000</v>
      </c>
      <c r="G240" s="34">
        <v>33000</v>
      </c>
      <c r="H240" s="40">
        <v>2.7</v>
      </c>
      <c r="I240" s="22">
        <v>11340</v>
      </c>
      <c r="J240" s="23">
        <v>20000</v>
      </c>
      <c r="K240" s="87">
        <v>25000</v>
      </c>
      <c r="L240" s="86">
        <f t="shared" si="16"/>
        <v>4200</v>
      </c>
      <c r="M240" s="22">
        <f t="shared" si="14"/>
        <v>120.45855379188713</v>
      </c>
      <c r="N240" s="22">
        <f t="shared" si="15"/>
        <v>25</v>
      </c>
      <c r="O240" s="22">
        <f t="shared" si="13"/>
        <v>20</v>
      </c>
      <c r="P240" s="664" t="s">
        <v>263</v>
      </c>
    </row>
    <row r="241" spans="1:16" ht="15" customHeight="1" x14ac:dyDescent="0.25">
      <c r="A241" s="1004"/>
      <c r="B241" s="1002"/>
      <c r="C241" s="666" t="s">
        <v>163</v>
      </c>
      <c r="D241" s="664" t="s">
        <v>18</v>
      </c>
      <c r="E241" s="22"/>
      <c r="F241" s="23"/>
      <c r="G241" s="34"/>
      <c r="H241" s="40"/>
      <c r="I241" s="22"/>
      <c r="J241" s="23"/>
      <c r="K241" s="85"/>
      <c r="L241" s="86">
        <f t="shared" si="16"/>
        <v>0</v>
      </c>
      <c r="M241" s="22"/>
      <c r="N241" s="22"/>
      <c r="O241" s="22" t="e">
        <f t="shared" si="13"/>
        <v>#DIV/0!</v>
      </c>
      <c r="P241" s="664" t="s">
        <v>263</v>
      </c>
    </row>
    <row r="242" spans="1:16" ht="15" customHeight="1" x14ac:dyDescent="0.25">
      <c r="A242" s="654"/>
      <c r="B242" s="656"/>
      <c r="C242" s="666"/>
      <c r="D242" s="664" t="s">
        <v>39</v>
      </c>
      <c r="E242" s="22">
        <v>4500</v>
      </c>
      <c r="F242" s="23">
        <v>30000</v>
      </c>
      <c r="G242" s="34">
        <v>40000</v>
      </c>
      <c r="H242" s="40">
        <v>2.7</v>
      </c>
      <c r="I242" s="22">
        <v>11340</v>
      </c>
      <c r="J242" s="23">
        <v>30000</v>
      </c>
      <c r="K242" s="85">
        <v>20000</v>
      </c>
      <c r="L242" s="86">
        <f t="shared" si="16"/>
        <v>5400</v>
      </c>
      <c r="M242" s="22">
        <f t="shared" si="14"/>
        <v>76.366843033509696</v>
      </c>
      <c r="N242" s="22"/>
      <c r="O242" s="22">
        <f t="shared" si="13"/>
        <v>20</v>
      </c>
      <c r="P242" s="665" t="s">
        <v>879</v>
      </c>
    </row>
    <row r="243" spans="1:16" ht="15" customHeight="1" x14ac:dyDescent="0.25">
      <c r="A243" s="654"/>
      <c r="B243" s="656"/>
      <c r="C243" s="666"/>
      <c r="D243" s="664" t="s">
        <v>40</v>
      </c>
      <c r="E243" s="22">
        <v>4500</v>
      </c>
      <c r="F243" s="23">
        <v>30000</v>
      </c>
      <c r="G243" s="34">
        <v>40000</v>
      </c>
      <c r="H243" s="40">
        <v>2.7</v>
      </c>
      <c r="I243" s="22">
        <v>11340</v>
      </c>
      <c r="J243" s="23">
        <v>30000</v>
      </c>
      <c r="K243" s="85">
        <v>19700</v>
      </c>
      <c r="L243" s="86">
        <f t="shared" si="16"/>
        <v>5400</v>
      </c>
      <c r="M243" s="22">
        <f t="shared" si="14"/>
        <v>73.72134038800705</v>
      </c>
      <c r="N243" s="22"/>
      <c r="O243" s="22">
        <f t="shared" si="13"/>
        <v>20</v>
      </c>
      <c r="P243" s="665" t="s">
        <v>879</v>
      </c>
    </row>
    <row r="244" spans="1:16" ht="15" customHeight="1" x14ac:dyDescent="0.25">
      <c r="A244" s="663">
        <v>22</v>
      </c>
      <c r="B244" s="664" t="s">
        <v>222</v>
      </c>
      <c r="C244" s="666" t="s">
        <v>141</v>
      </c>
      <c r="D244" s="664" t="s">
        <v>137</v>
      </c>
      <c r="E244" s="22">
        <v>1100</v>
      </c>
      <c r="F244" s="23">
        <v>6700</v>
      </c>
      <c r="G244" s="45">
        <v>6500</v>
      </c>
      <c r="H244" s="40">
        <v>2.2999999999999998</v>
      </c>
      <c r="I244" s="22">
        <v>2530</v>
      </c>
      <c r="J244" s="23">
        <v>6700</v>
      </c>
      <c r="K244" s="86">
        <v>6000</v>
      </c>
      <c r="L244" s="86">
        <f t="shared" si="16"/>
        <v>1320</v>
      </c>
      <c r="M244" s="22">
        <f t="shared" si="14"/>
        <v>137.15415019762847</v>
      </c>
      <c r="N244" s="22">
        <f t="shared" si="15"/>
        <v>-10.44776119402985</v>
      </c>
      <c r="O244" s="22">
        <f t="shared" si="13"/>
        <v>20</v>
      </c>
      <c r="P244" s="664" t="s">
        <v>263</v>
      </c>
    </row>
    <row r="245" spans="1:16" ht="15" customHeight="1" x14ac:dyDescent="0.25">
      <c r="A245" s="663">
        <v>23</v>
      </c>
      <c r="B245" s="1010" t="s">
        <v>164</v>
      </c>
      <c r="C245" s="1012"/>
      <c r="D245" s="667"/>
      <c r="E245" s="47">
        <v>720</v>
      </c>
      <c r="F245" s="23">
        <v>3500</v>
      </c>
      <c r="G245" s="45">
        <v>3500</v>
      </c>
      <c r="H245" s="40">
        <v>2.5</v>
      </c>
      <c r="I245" s="22">
        <v>1800</v>
      </c>
      <c r="J245" s="23">
        <v>3500</v>
      </c>
      <c r="K245" s="86">
        <v>2500</v>
      </c>
      <c r="L245" s="86">
        <f t="shared" si="16"/>
        <v>864</v>
      </c>
      <c r="M245" s="22">
        <f t="shared" si="14"/>
        <v>38.888888888888893</v>
      </c>
      <c r="N245" s="22">
        <f t="shared" si="15"/>
        <v>-28.571428571428569</v>
      </c>
      <c r="O245" s="22">
        <f t="shared" si="13"/>
        <v>20</v>
      </c>
      <c r="P245" s="664" t="s">
        <v>263</v>
      </c>
    </row>
    <row r="246" spans="1:16" ht="15" customHeight="1" x14ac:dyDescent="0.25">
      <c r="A246" s="1003">
        <v>24</v>
      </c>
      <c r="B246" s="1000" t="s">
        <v>165</v>
      </c>
      <c r="C246" s="666" t="s">
        <v>335</v>
      </c>
      <c r="D246" s="666" t="s">
        <v>166</v>
      </c>
      <c r="E246" s="47">
        <v>560</v>
      </c>
      <c r="F246" s="23">
        <v>1700</v>
      </c>
      <c r="G246" s="45">
        <v>1500</v>
      </c>
      <c r="H246" s="40">
        <v>2.6</v>
      </c>
      <c r="I246" s="22">
        <v>1456</v>
      </c>
      <c r="J246" s="23">
        <v>1700</v>
      </c>
      <c r="K246" s="85">
        <v>1700</v>
      </c>
      <c r="L246" s="86">
        <f t="shared" si="16"/>
        <v>672</v>
      </c>
      <c r="M246" s="22">
        <f t="shared" si="14"/>
        <v>16.758241758241756</v>
      </c>
      <c r="N246" s="22">
        <f t="shared" si="15"/>
        <v>0</v>
      </c>
      <c r="O246" s="22">
        <f t="shared" si="13"/>
        <v>20</v>
      </c>
      <c r="P246" s="664" t="s">
        <v>263</v>
      </c>
    </row>
    <row r="247" spans="1:16" ht="15" customHeight="1" x14ac:dyDescent="0.25">
      <c r="A247" s="1009"/>
      <c r="B247" s="1001"/>
      <c r="C247" s="666" t="s">
        <v>335</v>
      </c>
      <c r="D247" s="666" t="s">
        <v>167</v>
      </c>
      <c r="E247" s="47">
        <v>570</v>
      </c>
      <c r="F247" s="23">
        <v>1700</v>
      </c>
      <c r="G247" s="45">
        <v>1500</v>
      </c>
      <c r="H247" s="40">
        <v>2.6</v>
      </c>
      <c r="I247" s="22">
        <v>1482</v>
      </c>
      <c r="J247" s="23">
        <v>1700</v>
      </c>
      <c r="K247" s="85">
        <v>1700</v>
      </c>
      <c r="L247" s="86">
        <f t="shared" si="16"/>
        <v>684</v>
      </c>
      <c r="M247" s="22">
        <f t="shared" si="14"/>
        <v>14.709851551956815</v>
      </c>
      <c r="N247" s="22">
        <f t="shared" si="15"/>
        <v>0</v>
      </c>
      <c r="O247" s="22">
        <f t="shared" si="13"/>
        <v>20</v>
      </c>
      <c r="P247" s="664" t="s">
        <v>263</v>
      </c>
    </row>
    <row r="248" spans="1:16" ht="15" customHeight="1" x14ac:dyDescent="0.25">
      <c r="A248" s="1009"/>
      <c r="B248" s="1001"/>
      <c r="C248" s="666" t="s">
        <v>407</v>
      </c>
      <c r="D248" s="666" t="s">
        <v>168</v>
      </c>
      <c r="E248" s="47">
        <v>510</v>
      </c>
      <c r="F248" s="23">
        <v>1600</v>
      </c>
      <c r="G248" s="45">
        <v>1400</v>
      </c>
      <c r="H248" s="40">
        <v>2.1</v>
      </c>
      <c r="I248" s="22">
        <v>1071</v>
      </c>
      <c r="J248" s="23">
        <v>1600</v>
      </c>
      <c r="K248" s="85">
        <v>1600</v>
      </c>
      <c r="L248" s="86">
        <f t="shared" si="16"/>
        <v>612</v>
      </c>
      <c r="M248" s="22">
        <f t="shared" si="14"/>
        <v>49.39309056956116</v>
      </c>
      <c r="N248" s="22">
        <f t="shared" si="15"/>
        <v>0</v>
      </c>
      <c r="O248" s="22">
        <f t="shared" si="13"/>
        <v>20</v>
      </c>
      <c r="P248" s="664" t="s">
        <v>263</v>
      </c>
    </row>
    <row r="249" spans="1:16" ht="15" customHeight="1" x14ac:dyDescent="0.25">
      <c r="A249" s="1009"/>
      <c r="B249" s="1001"/>
      <c r="C249" s="666" t="s">
        <v>336</v>
      </c>
      <c r="D249" s="666" t="s">
        <v>169</v>
      </c>
      <c r="E249" s="47">
        <v>550</v>
      </c>
      <c r="F249" s="23">
        <v>1700</v>
      </c>
      <c r="G249" s="45">
        <v>1500</v>
      </c>
      <c r="H249" s="40">
        <v>2.4</v>
      </c>
      <c r="I249" s="22">
        <v>1320</v>
      </c>
      <c r="J249" s="23">
        <v>1700</v>
      </c>
      <c r="K249" s="85">
        <v>1700</v>
      </c>
      <c r="L249" s="86">
        <f t="shared" si="16"/>
        <v>660</v>
      </c>
      <c r="M249" s="22">
        <f t="shared" si="14"/>
        <v>28.787878787878789</v>
      </c>
      <c r="N249" s="22">
        <f t="shared" si="15"/>
        <v>0</v>
      </c>
      <c r="O249" s="22">
        <f t="shared" si="13"/>
        <v>20</v>
      </c>
      <c r="P249" s="664" t="s">
        <v>263</v>
      </c>
    </row>
    <row r="250" spans="1:16" ht="15" customHeight="1" x14ac:dyDescent="0.25">
      <c r="A250" s="1009"/>
      <c r="B250" s="1001"/>
      <c r="C250" s="666" t="s">
        <v>170</v>
      </c>
      <c r="D250" s="666" t="s">
        <v>171</v>
      </c>
      <c r="E250" s="47">
        <v>550</v>
      </c>
      <c r="F250" s="23">
        <v>1600</v>
      </c>
      <c r="G250" s="45">
        <v>1400</v>
      </c>
      <c r="H250" s="40">
        <v>2.5</v>
      </c>
      <c r="I250" s="22">
        <v>1375</v>
      </c>
      <c r="J250" s="23">
        <v>1600</v>
      </c>
      <c r="K250" s="85">
        <v>1600</v>
      </c>
      <c r="L250" s="86">
        <f t="shared" si="16"/>
        <v>660</v>
      </c>
      <c r="M250" s="22">
        <f t="shared" si="14"/>
        <v>16.363636363636363</v>
      </c>
      <c r="N250" s="22">
        <f t="shared" si="15"/>
        <v>0</v>
      </c>
      <c r="O250" s="22">
        <f t="shared" si="13"/>
        <v>20</v>
      </c>
      <c r="P250" s="664" t="s">
        <v>263</v>
      </c>
    </row>
    <row r="251" spans="1:16" ht="15" customHeight="1" x14ac:dyDescent="0.25">
      <c r="A251" s="1004"/>
      <c r="B251" s="1002"/>
      <c r="C251" s="666" t="s">
        <v>172</v>
      </c>
      <c r="D251" s="666" t="s">
        <v>173</v>
      </c>
      <c r="E251" s="47">
        <v>540</v>
      </c>
      <c r="F251" s="23">
        <v>1600</v>
      </c>
      <c r="G251" s="45">
        <v>1400</v>
      </c>
      <c r="H251" s="40">
        <v>2.2999999999999998</v>
      </c>
      <c r="I251" s="22">
        <v>1242</v>
      </c>
      <c r="J251" s="23">
        <v>1600</v>
      </c>
      <c r="K251" s="85">
        <v>1600</v>
      </c>
      <c r="L251" s="86">
        <f t="shared" si="16"/>
        <v>648</v>
      </c>
      <c r="M251" s="22">
        <f t="shared" si="14"/>
        <v>28.824476650563607</v>
      </c>
      <c r="N251" s="22">
        <f t="shared" si="15"/>
        <v>0</v>
      </c>
      <c r="O251" s="22">
        <f t="shared" si="13"/>
        <v>20</v>
      </c>
      <c r="P251" s="664" t="s">
        <v>263</v>
      </c>
    </row>
    <row r="252" spans="1:16" ht="15" customHeight="1" x14ac:dyDescent="0.25">
      <c r="A252" s="663">
        <v>25</v>
      </c>
      <c r="B252" s="1010" t="s">
        <v>45</v>
      </c>
      <c r="C252" s="1012"/>
      <c r="D252" s="667"/>
      <c r="E252" s="47"/>
      <c r="F252" s="23"/>
      <c r="G252" s="45"/>
      <c r="H252" s="40"/>
      <c r="I252" s="22"/>
      <c r="J252" s="22"/>
      <c r="K252" s="22"/>
      <c r="L252" s="86">
        <f t="shared" si="16"/>
        <v>0</v>
      </c>
      <c r="M252" s="22"/>
      <c r="N252" s="22"/>
      <c r="O252" s="22" t="e">
        <f t="shared" si="13"/>
        <v>#DIV/0!</v>
      </c>
      <c r="P252" s="664"/>
    </row>
    <row r="253" spans="1:16" ht="15" customHeight="1" x14ac:dyDescent="0.25">
      <c r="A253" s="999" t="s">
        <v>174</v>
      </c>
      <c r="B253" s="1000" t="s">
        <v>47</v>
      </c>
      <c r="C253" s="46" t="s">
        <v>175</v>
      </c>
      <c r="D253" s="664"/>
      <c r="E253" s="47">
        <v>560</v>
      </c>
      <c r="F253" s="23">
        <v>1700</v>
      </c>
      <c r="G253" s="45">
        <v>1700</v>
      </c>
      <c r="H253" s="40">
        <v>3</v>
      </c>
      <c r="I253" s="22">
        <v>1680</v>
      </c>
      <c r="J253" s="23">
        <v>1700</v>
      </c>
      <c r="K253" s="86">
        <v>1500</v>
      </c>
      <c r="L253" s="86">
        <f t="shared" si="16"/>
        <v>672</v>
      </c>
      <c r="M253" s="22">
        <f t="shared" si="14"/>
        <v>-10.714285714285714</v>
      </c>
      <c r="N253" s="22">
        <f t="shared" si="15"/>
        <v>-11.76470588235294</v>
      </c>
      <c r="O253" s="22">
        <f t="shared" si="13"/>
        <v>20</v>
      </c>
      <c r="P253" s="664" t="s">
        <v>263</v>
      </c>
    </row>
    <row r="254" spans="1:16" ht="15" customHeight="1" x14ac:dyDescent="0.25">
      <c r="A254" s="999"/>
      <c r="B254" s="1002"/>
      <c r="C254" s="1010" t="s">
        <v>49</v>
      </c>
      <c r="D254" s="1011"/>
      <c r="E254" s="47">
        <v>490</v>
      </c>
      <c r="F254" s="23">
        <v>1600</v>
      </c>
      <c r="G254" s="45">
        <v>1400</v>
      </c>
      <c r="H254" s="40">
        <v>2</v>
      </c>
      <c r="I254" s="22">
        <v>980</v>
      </c>
      <c r="J254" s="23">
        <v>1600</v>
      </c>
      <c r="K254" s="86">
        <v>1300</v>
      </c>
      <c r="L254" s="86">
        <f t="shared" si="16"/>
        <v>588</v>
      </c>
      <c r="M254" s="22">
        <f t="shared" si="14"/>
        <v>32.653061224489797</v>
      </c>
      <c r="N254" s="22">
        <f t="shared" si="15"/>
        <v>-18.75</v>
      </c>
      <c r="O254" s="22">
        <f t="shared" si="13"/>
        <v>20</v>
      </c>
      <c r="P254" s="664" t="s">
        <v>263</v>
      </c>
    </row>
    <row r="255" spans="1:16" ht="15" customHeight="1" x14ac:dyDescent="0.25">
      <c r="A255" s="1003" t="s">
        <v>176</v>
      </c>
      <c r="B255" s="1000" t="s">
        <v>320</v>
      </c>
      <c r="C255" s="666" t="s">
        <v>175</v>
      </c>
      <c r="D255" s="667"/>
      <c r="E255" s="47">
        <v>410</v>
      </c>
      <c r="F255" s="23">
        <v>1300</v>
      </c>
      <c r="G255" s="45">
        <v>1300</v>
      </c>
      <c r="H255" s="40">
        <v>2.6</v>
      </c>
      <c r="I255" s="22">
        <v>1066</v>
      </c>
      <c r="J255" s="23">
        <v>1300</v>
      </c>
      <c r="K255" s="85">
        <v>1300</v>
      </c>
      <c r="L255" s="86">
        <f t="shared" si="16"/>
        <v>492</v>
      </c>
      <c r="M255" s="22">
        <f t="shared" si="14"/>
        <v>21.951219512195124</v>
      </c>
      <c r="N255" s="22">
        <f t="shared" si="15"/>
        <v>0</v>
      </c>
      <c r="O255" s="22">
        <f t="shared" si="13"/>
        <v>20</v>
      </c>
      <c r="P255" s="664" t="s">
        <v>263</v>
      </c>
    </row>
    <row r="256" spans="1:16" ht="15" customHeight="1" x14ac:dyDescent="0.25">
      <c r="A256" s="1004"/>
      <c r="B256" s="1002"/>
      <c r="C256" s="1010" t="s">
        <v>49</v>
      </c>
      <c r="D256" s="1011"/>
      <c r="E256" s="47">
        <v>400</v>
      </c>
      <c r="F256" s="23">
        <v>1200</v>
      </c>
      <c r="G256" s="45">
        <v>1300</v>
      </c>
      <c r="H256" s="40">
        <v>2.6</v>
      </c>
      <c r="I256" s="22">
        <v>1040</v>
      </c>
      <c r="J256" s="23">
        <v>1200</v>
      </c>
      <c r="K256" s="85">
        <v>1200</v>
      </c>
      <c r="L256" s="86">
        <f t="shared" si="16"/>
        <v>480</v>
      </c>
      <c r="M256" s="22">
        <f t="shared" si="14"/>
        <v>15.384615384615385</v>
      </c>
      <c r="N256" s="22">
        <f t="shared" si="15"/>
        <v>0</v>
      </c>
      <c r="O256" s="22">
        <f t="shared" si="13"/>
        <v>20</v>
      </c>
      <c r="P256" s="664" t="s">
        <v>263</v>
      </c>
    </row>
    <row r="257" spans="1:16" ht="15" customHeight="1" x14ac:dyDescent="0.25">
      <c r="A257" s="1009" t="s">
        <v>177</v>
      </c>
      <c r="B257" s="1000" t="s">
        <v>53</v>
      </c>
      <c r="C257" s="666" t="s">
        <v>175</v>
      </c>
      <c r="D257" s="667"/>
      <c r="E257" s="47">
        <v>380</v>
      </c>
      <c r="F257" s="23">
        <v>1100</v>
      </c>
      <c r="G257" s="45">
        <v>1300</v>
      </c>
      <c r="H257" s="40">
        <v>2.4</v>
      </c>
      <c r="I257" s="22">
        <v>912</v>
      </c>
      <c r="J257" s="23">
        <v>1100</v>
      </c>
      <c r="K257" s="87">
        <v>1200</v>
      </c>
      <c r="L257" s="86">
        <f t="shared" si="16"/>
        <v>456</v>
      </c>
      <c r="M257" s="22">
        <f t="shared" si="14"/>
        <v>31.578947368421051</v>
      </c>
      <c r="N257" s="22">
        <f t="shared" si="15"/>
        <v>9.0909090909090917</v>
      </c>
      <c r="O257" s="22">
        <f t="shared" si="13"/>
        <v>20</v>
      </c>
      <c r="P257" s="664" t="s">
        <v>263</v>
      </c>
    </row>
    <row r="258" spans="1:16" ht="15" customHeight="1" x14ac:dyDescent="0.25">
      <c r="A258" s="1004"/>
      <c r="B258" s="1002"/>
      <c r="C258" s="1010" t="s">
        <v>49</v>
      </c>
      <c r="D258" s="1011"/>
      <c r="E258" s="47">
        <v>290</v>
      </c>
      <c r="F258" s="23">
        <v>1000</v>
      </c>
      <c r="G258" s="45">
        <v>1200</v>
      </c>
      <c r="H258" s="40">
        <v>2.1</v>
      </c>
      <c r="I258" s="22">
        <v>609</v>
      </c>
      <c r="J258" s="23">
        <v>1000</v>
      </c>
      <c r="K258" s="85">
        <v>1000</v>
      </c>
      <c r="L258" s="86">
        <f t="shared" si="16"/>
        <v>348</v>
      </c>
      <c r="M258" s="22">
        <f t="shared" si="14"/>
        <v>64.203612479474543</v>
      </c>
      <c r="N258" s="22">
        <f t="shared" si="15"/>
        <v>0</v>
      </c>
      <c r="O258" s="22">
        <f t="shared" si="13"/>
        <v>20</v>
      </c>
      <c r="P258" s="664" t="s">
        <v>263</v>
      </c>
    </row>
    <row r="259" spans="1:16" ht="15" customHeight="1" x14ac:dyDescent="0.25">
      <c r="A259" s="652" t="s">
        <v>261</v>
      </c>
      <c r="B259" s="657" t="s">
        <v>178</v>
      </c>
      <c r="C259" s="657"/>
      <c r="D259" s="658"/>
      <c r="E259" s="33"/>
      <c r="F259" s="33"/>
      <c r="G259" s="68"/>
      <c r="H259" s="69"/>
      <c r="I259" s="69"/>
      <c r="J259" s="69"/>
      <c r="K259" s="69"/>
      <c r="L259" s="86">
        <f t="shared" si="16"/>
        <v>0</v>
      </c>
      <c r="M259" s="22"/>
      <c r="N259" s="22"/>
      <c r="O259" s="22" t="e">
        <f t="shared" si="13"/>
        <v>#DIV/0!</v>
      </c>
      <c r="P259" s="664"/>
    </row>
    <row r="260" spans="1:16" ht="15" customHeight="1" x14ac:dyDescent="0.25">
      <c r="A260" s="1003">
        <v>1</v>
      </c>
      <c r="B260" s="1000" t="s">
        <v>18</v>
      </c>
      <c r="C260" s="666" t="s">
        <v>13</v>
      </c>
      <c r="D260" s="666" t="s">
        <v>179</v>
      </c>
      <c r="E260" s="22">
        <v>3900</v>
      </c>
      <c r="F260" s="24">
        <v>20000</v>
      </c>
      <c r="G260" s="45">
        <v>26000</v>
      </c>
      <c r="H260" s="40">
        <v>3</v>
      </c>
      <c r="I260" s="22">
        <v>11700</v>
      </c>
      <c r="J260" s="24">
        <v>20000</v>
      </c>
      <c r="K260" s="86">
        <v>12500</v>
      </c>
      <c r="L260" s="86">
        <f t="shared" si="16"/>
        <v>4680</v>
      </c>
      <c r="M260" s="22">
        <f t="shared" si="14"/>
        <v>6.8376068376068382</v>
      </c>
      <c r="N260" s="22">
        <f t="shared" si="15"/>
        <v>-37.5</v>
      </c>
      <c r="O260" s="22">
        <f t="shared" si="13"/>
        <v>20</v>
      </c>
      <c r="P260" s="664" t="s">
        <v>263</v>
      </c>
    </row>
    <row r="261" spans="1:16" ht="15" customHeight="1" x14ac:dyDescent="0.25">
      <c r="A261" s="1004"/>
      <c r="B261" s="1002"/>
      <c r="C261" s="666" t="s">
        <v>179</v>
      </c>
      <c r="D261" s="666" t="s">
        <v>93</v>
      </c>
      <c r="E261" s="22">
        <v>3000</v>
      </c>
      <c r="F261" s="24">
        <v>18000</v>
      </c>
      <c r="G261" s="45">
        <v>20000</v>
      </c>
      <c r="H261" s="40">
        <v>3.6</v>
      </c>
      <c r="I261" s="22">
        <v>10800</v>
      </c>
      <c r="J261" s="24">
        <v>18000</v>
      </c>
      <c r="K261" s="86">
        <v>12500</v>
      </c>
      <c r="L261" s="86">
        <f t="shared" si="16"/>
        <v>3600</v>
      </c>
      <c r="M261" s="22">
        <f t="shared" si="14"/>
        <v>15.74074074074074</v>
      </c>
      <c r="N261" s="22">
        <f t="shared" si="15"/>
        <v>-30.555555555555557</v>
      </c>
      <c r="O261" s="22">
        <f t="shared" si="13"/>
        <v>20</v>
      </c>
      <c r="P261" s="664" t="s">
        <v>263</v>
      </c>
    </row>
    <row r="262" spans="1:16" ht="15" customHeight="1" x14ac:dyDescent="0.25">
      <c r="A262" s="663">
        <v>2</v>
      </c>
      <c r="B262" s="666" t="s">
        <v>94</v>
      </c>
      <c r="C262" s="666" t="s">
        <v>18</v>
      </c>
      <c r="D262" s="666" t="s">
        <v>254</v>
      </c>
      <c r="E262" s="22">
        <v>2340</v>
      </c>
      <c r="F262" s="24">
        <v>12000</v>
      </c>
      <c r="G262" s="45">
        <v>26000</v>
      </c>
      <c r="H262" s="40">
        <v>2.5</v>
      </c>
      <c r="I262" s="22">
        <v>6250</v>
      </c>
      <c r="J262" s="24">
        <v>12000</v>
      </c>
      <c r="K262" s="86">
        <v>6500</v>
      </c>
      <c r="L262" s="86">
        <f t="shared" si="16"/>
        <v>2808</v>
      </c>
      <c r="M262" s="22">
        <f t="shared" si="14"/>
        <v>4</v>
      </c>
      <c r="N262" s="22">
        <f t="shared" si="15"/>
        <v>-45.833333333333329</v>
      </c>
      <c r="O262" s="22">
        <f t="shared" si="13"/>
        <v>20</v>
      </c>
      <c r="P262" s="664" t="s">
        <v>263</v>
      </c>
    </row>
    <row r="263" spans="1:16" ht="15" customHeight="1" x14ac:dyDescent="0.25">
      <c r="A263" s="1003">
        <v>3</v>
      </c>
      <c r="B263" s="1000" t="s">
        <v>180</v>
      </c>
      <c r="C263" s="666" t="s">
        <v>18</v>
      </c>
      <c r="D263" s="666" t="s">
        <v>27</v>
      </c>
      <c r="E263" s="22">
        <v>1200</v>
      </c>
      <c r="F263" s="24">
        <v>11600</v>
      </c>
      <c r="G263" s="45">
        <v>16500</v>
      </c>
      <c r="H263" s="40">
        <v>2.1</v>
      </c>
      <c r="I263" s="22">
        <v>3570</v>
      </c>
      <c r="J263" s="24">
        <v>11600</v>
      </c>
      <c r="K263" s="86">
        <v>4500</v>
      </c>
      <c r="L263" s="86">
        <f t="shared" si="16"/>
        <v>1440</v>
      </c>
      <c r="M263" s="22">
        <f t="shared" si="14"/>
        <v>26.05042016806723</v>
      </c>
      <c r="N263" s="22">
        <f t="shared" si="15"/>
        <v>-61.206896551724135</v>
      </c>
      <c r="O263" s="22">
        <f t="shared" si="13"/>
        <v>20</v>
      </c>
      <c r="P263" s="664" t="s">
        <v>263</v>
      </c>
    </row>
    <row r="264" spans="1:16" ht="15" customHeight="1" x14ac:dyDescent="0.25">
      <c r="A264" s="1004"/>
      <c r="B264" s="1002"/>
      <c r="C264" s="666" t="s">
        <v>27</v>
      </c>
      <c r="D264" s="666" t="s">
        <v>181</v>
      </c>
      <c r="E264" s="22"/>
      <c r="F264" s="24"/>
      <c r="G264" s="45"/>
      <c r="H264" s="40"/>
      <c r="I264" s="22"/>
      <c r="J264" s="24"/>
      <c r="K264" s="85"/>
      <c r="L264" s="86">
        <f t="shared" si="16"/>
        <v>0</v>
      </c>
      <c r="M264" s="22"/>
      <c r="N264" s="22"/>
      <c r="O264" s="22" t="e">
        <f t="shared" si="13"/>
        <v>#DIV/0!</v>
      </c>
      <c r="P264" s="664" t="s">
        <v>263</v>
      </c>
    </row>
    <row r="265" spans="1:16" ht="15" customHeight="1" x14ac:dyDescent="0.25">
      <c r="A265" s="654"/>
      <c r="B265" s="89"/>
      <c r="C265" s="666"/>
      <c r="D265" s="664" t="s">
        <v>39</v>
      </c>
      <c r="E265" s="22">
        <v>1560</v>
      </c>
      <c r="F265" s="24">
        <v>7000</v>
      </c>
      <c r="G265" s="45">
        <v>6500</v>
      </c>
      <c r="H265" s="40">
        <v>1.9</v>
      </c>
      <c r="I265" s="22">
        <v>3230</v>
      </c>
      <c r="J265" s="24">
        <v>7000</v>
      </c>
      <c r="K265" s="85">
        <v>4000</v>
      </c>
      <c r="L265" s="86">
        <f t="shared" si="16"/>
        <v>1872</v>
      </c>
      <c r="M265" s="22">
        <f t="shared" si="14"/>
        <v>23.839009287925698</v>
      </c>
      <c r="N265" s="22"/>
      <c r="O265" s="22">
        <f t="shared" si="13"/>
        <v>20</v>
      </c>
      <c r="P265" s="665" t="s">
        <v>879</v>
      </c>
    </row>
    <row r="266" spans="1:16" ht="15" customHeight="1" x14ac:dyDescent="0.25">
      <c r="A266" s="654"/>
      <c r="B266" s="89"/>
      <c r="C266" s="666"/>
      <c r="D266" s="664" t="s">
        <v>40</v>
      </c>
      <c r="E266" s="22">
        <v>1560</v>
      </c>
      <c r="F266" s="24">
        <v>7000</v>
      </c>
      <c r="G266" s="45">
        <v>6500</v>
      </c>
      <c r="H266" s="40">
        <v>1.9</v>
      </c>
      <c r="I266" s="22">
        <v>3230</v>
      </c>
      <c r="J266" s="24">
        <v>7000</v>
      </c>
      <c r="K266" s="85">
        <v>3900</v>
      </c>
      <c r="L266" s="86">
        <f t="shared" si="16"/>
        <v>1872</v>
      </c>
      <c r="M266" s="22">
        <f t="shared" si="14"/>
        <v>20.743034055727556</v>
      </c>
      <c r="N266" s="22"/>
      <c r="O266" s="22">
        <f t="shared" ref="O266:O329" si="19">(L266-E266)/E266*100</f>
        <v>20</v>
      </c>
      <c r="P266" s="665" t="s">
        <v>879</v>
      </c>
    </row>
    <row r="267" spans="1:16" ht="15" customHeight="1" x14ac:dyDescent="0.25">
      <c r="A267" s="663">
        <v>4</v>
      </c>
      <c r="B267" s="666" t="s">
        <v>182</v>
      </c>
      <c r="C267" s="666" t="s">
        <v>337</v>
      </c>
      <c r="D267" s="666" t="s">
        <v>408</v>
      </c>
      <c r="E267" s="22"/>
      <c r="F267" s="24"/>
      <c r="G267" s="45"/>
      <c r="H267" s="40"/>
      <c r="I267" s="22"/>
      <c r="J267" s="24"/>
      <c r="K267" s="24"/>
      <c r="L267" s="86">
        <f t="shared" ref="L267:L330" si="20">E267*1.2</f>
        <v>0</v>
      </c>
      <c r="M267" s="22"/>
      <c r="N267" s="22"/>
      <c r="O267" s="22" t="e">
        <f t="shared" si="19"/>
        <v>#DIV/0!</v>
      </c>
      <c r="P267" s="664" t="s">
        <v>263</v>
      </c>
    </row>
    <row r="268" spans="1:16" ht="15" customHeight="1" x14ac:dyDescent="0.25">
      <c r="A268" s="653"/>
      <c r="B268" s="90"/>
      <c r="C268" s="666"/>
      <c r="D268" s="664" t="s">
        <v>39</v>
      </c>
      <c r="E268" s="22">
        <v>2200</v>
      </c>
      <c r="F268" s="24">
        <v>13000</v>
      </c>
      <c r="G268" s="45">
        <v>20000</v>
      </c>
      <c r="H268" s="40">
        <v>2.1</v>
      </c>
      <c r="I268" s="22">
        <v>5250</v>
      </c>
      <c r="J268" s="24">
        <v>13000</v>
      </c>
      <c r="K268" s="85">
        <v>6500</v>
      </c>
      <c r="L268" s="86">
        <f t="shared" si="20"/>
        <v>2640</v>
      </c>
      <c r="M268" s="22">
        <f t="shared" ref="M268:M331" si="21">(K268-I268)/I268*100</f>
        <v>23.809523809523807</v>
      </c>
      <c r="N268" s="22"/>
      <c r="O268" s="22">
        <f t="shared" si="19"/>
        <v>20</v>
      </c>
      <c r="P268" s="665" t="s">
        <v>879</v>
      </c>
    </row>
    <row r="269" spans="1:16" ht="15" customHeight="1" x14ac:dyDescent="0.25">
      <c r="A269" s="653"/>
      <c r="B269" s="90"/>
      <c r="C269" s="666"/>
      <c r="D269" s="664" t="s">
        <v>40</v>
      </c>
      <c r="E269" s="22">
        <v>2200</v>
      </c>
      <c r="F269" s="24">
        <v>13000</v>
      </c>
      <c r="G269" s="45">
        <v>20000</v>
      </c>
      <c r="H269" s="40">
        <v>2.1</v>
      </c>
      <c r="I269" s="22">
        <v>5250</v>
      </c>
      <c r="J269" s="24">
        <v>13000</v>
      </c>
      <c r="K269" s="85">
        <v>6400</v>
      </c>
      <c r="L269" s="86">
        <f t="shared" si="20"/>
        <v>2640</v>
      </c>
      <c r="M269" s="22">
        <f t="shared" si="21"/>
        <v>21.904761904761905</v>
      </c>
      <c r="N269" s="22"/>
      <c r="O269" s="22">
        <f t="shared" si="19"/>
        <v>20</v>
      </c>
      <c r="P269" s="665" t="s">
        <v>879</v>
      </c>
    </row>
    <row r="270" spans="1:16" ht="15" customHeight="1" x14ac:dyDescent="0.25">
      <c r="A270" s="1003">
        <v>5</v>
      </c>
      <c r="B270" s="1000" t="s">
        <v>183</v>
      </c>
      <c r="C270" s="666" t="s">
        <v>94</v>
      </c>
      <c r="D270" s="666" t="s">
        <v>338</v>
      </c>
      <c r="E270" s="22">
        <v>1040</v>
      </c>
      <c r="F270" s="24">
        <v>5000</v>
      </c>
      <c r="G270" s="45">
        <v>4500</v>
      </c>
      <c r="H270" s="40">
        <v>2.4</v>
      </c>
      <c r="I270" s="22">
        <v>2880</v>
      </c>
      <c r="J270" s="24">
        <v>5000</v>
      </c>
      <c r="K270" s="86">
        <v>3500</v>
      </c>
      <c r="L270" s="86">
        <f t="shared" si="20"/>
        <v>1248</v>
      </c>
      <c r="M270" s="22">
        <f t="shared" si="21"/>
        <v>21.527777777777779</v>
      </c>
      <c r="N270" s="22">
        <f t="shared" ref="N270:N333" si="22">(K270-J270)/J270*100</f>
        <v>-30</v>
      </c>
      <c r="O270" s="22">
        <f t="shared" si="19"/>
        <v>20</v>
      </c>
      <c r="P270" s="664" t="s">
        <v>263</v>
      </c>
    </row>
    <row r="271" spans="1:16" ht="15" customHeight="1" x14ac:dyDescent="0.25">
      <c r="A271" s="1004"/>
      <c r="B271" s="1002"/>
      <c r="C271" s="666" t="s">
        <v>338</v>
      </c>
      <c r="D271" s="666" t="s">
        <v>409</v>
      </c>
      <c r="E271" s="47">
        <v>600</v>
      </c>
      <c r="F271" s="24">
        <v>2500</v>
      </c>
      <c r="G271" s="45">
        <v>2500</v>
      </c>
      <c r="H271" s="40">
        <v>1.5</v>
      </c>
      <c r="I271" s="22">
        <v>900</v>
      </c>
      <c r="J271" s="24">
        <v>2500</v>
      </c>
      <c r="K271" s="86">
        <v>1800</v>
      </c>
      <c r="L271" s="86">
        <f t="shared" si="20"/>
        <v>720</v>
      </c>
      <c r="M271" s="22">
        <f t="shared" si="21"/>
        <v>100</v>
      </c>
      <c r="N271" s="22">
        <f t="shared" si="22"/>
        <v>-28.000000000000004</v>
      </c>
      <c r="O271" s="22">
        <f t="shared" si="19"/>
        <v>20</v>
      </c>
      <c r="P271" s="664" t="s">
        <v>263</v>
      </c>
    </row>
    <row r="272" spans="1:16" ht="15" customHeight="1" x14ac:dyDescent="0.25">
      <c r="A272" s="1003">
        <v>6</v>
      </c>
      <c r="B272" s="1000" t="s">
        <v>185</v>
      </c>
      <c r="C272" s="666" t="s">
        <v>186</v>
      </c>
      <c r="D272" s="666" t="s">
        <v>339</v>
      </c>
      <c r="E272" s="22"/>
      <c r="F272" s="24"/>
      <c r="G272" s="45"/>
      <c r="H272" s="40"/>
      <c r="I272" s="22"/>
      <c r="J272" s="24"/>
      <c r="K272" s="85"/>
      <c r="L272" s="86">
        <f t="shared" si="20"/>
        <v>0</v>
      </c>
      <c r="M272" s="22"/>
      <c r="N272" s="22"/>
      <c r="O272" s="22" t="e">
        <f t="shared" si="19"/>
        <v>#DIV/0!</v>
      </c>
      <c r="P272" s="664" t="s">
        <v>263</v>
      </c>
    </row>
    <row r="273" spans="1:16" ht="15" customHeight="1" x14ac:dyDescent="0.25">
      <c r="A273" s="1009"/>
      <c r="B273" s="1001"/>
      <c r="C273" s="666"/>
      <c r="D273" s="664" t="s">
        <v>39</v>
      </c>
      <c r="E273" s="22">
        <v>1040</v>
      </c>
      <c r="F273" s="24">
        <v>7500</v>
      </c>
      <c r="G273" s="45">
        <v>7000</v>
      </c>
      <c r="H273" s="40">
        <v>2</v>
      </c>
      <c r="I273" s="22">
        <v>3000</v>
      </c>
      <c r="J273" s="24">
        <v>7500</v>
      </c>
      <c r="K273" s="85">
        <v>5000</v>
      </c>
      <c r="L273" s="86">
        <f t="shared" si="20"/>
        <v>1248</v>
      </c>
      <c r="M273" s="22">
        <f t="shared" si="21"/>
        <v>66.666666666666657</v>
      </c>
      <c r="N273" s="22"/>
      <c r="O273" s="22">
        <f t="shared" si="19"/>
        <v>20</v>
      </c>
      <c r="P273" s="665" t="s">
        <v>879</v>
      </c>
    </row>
    <row r="274" spans="1:16" ht="15" customHeight="1" x14ac:dyDescent="0.25">
      <c r="A274" s="1009"/>
      <c r="B274" s="1001"/>
      <c r="C274" s="666"/>
      <c r="D274" s="664" t="s">
        <v>40</v>
      </c>
      <c r="E274" s="22">
        <v>1040</v>
      </c>
      <c r="F274" s="24">
        <v>7500</v>
      </c>
      <c r="G274" s="45">
        <v>7000</v>
      </c>
      <c r="H274" s="40">
        <v>2</v>
      </c>
      <c r="I274" s="22">
        <v>3000</v>
      </c>
      <c r="J274" s="24">
        <v>7500</v>
      </c>
      <c r="K274" s="85">
        <v>4900</v>
      </c>
      <c r="L274" s="86">
        <f t="shared" si="20"/>
        <v>1248</v>
      </c>
      <c r="M274" s="22">
        <f t="shared" si="21"/>
        <v>63.333333333333329</v>
      </c>
      <c r="N274" s="22"/>
      <c r="O274" s="22">
        <f t="shared" si="19"/>
        <v>20</v>
      </c>
      <c r="P274" s="665" t="s">
        <v>879</v>
      </c>
    </row>
    <row r="275" spans="1:16" ht="15" customHeight="1" x14ac:dyDescent="0.25">
      <c r="A275" s="1009"/>
      <c r="B275" s="1001"/>
      <c r="C275" s="666" t="s">
        <v>339</v>
      </c>
      <c r="D275" s="666" t="s">
        <v>424</v>
      </c>
      <c r="E275" s="47"/>
      <c r="F275" s="24"/>
      <c r="G275" s="45"/>
      <c r="H275" s="40"/>
      <c r="I275" s="22"/>
      <c r="J275" s="24"/>
      <c r="K275" s="24"/>
      <c r="L275" s="86">
        <f t="shared" si="20"/>
        <v>0</v>
      </c>
      <c r="M275" s="22"/>
      <c r="N275" s="22"/>
      <c r="O275" s="22" t="e">
        <f t="shared" si="19"/>
        <v>#DIV/0!</v>
      </c>
      <c r="P275" s="664" t="s">
        <v>340</v>
      </c>
    </row>
    <row r="276" spans="1:16" ht="15" customHeight="1" x14ac:dyDescent="0.25">
      <c r="A276" s="1009"/>
      <c r="B276" s="1001"/>
      <c r="C276" s="666"/>
      <c r="D276" s="664" t="s">
        <v>39</v>
      </c>
      <c r="E276" s="47">
        <v>600</v>
      </c>
      <c r="F276" s="24">
        <v>6000</v>
      </c>
      <c r="G276" s="45">
        <v>6500</v>
      </c>
      <c r="H276" s="40">
        <v>1.5</v>
      </c>
      <c r="I276" s="22">
        <v>1500</v>
      </c>
      <c r="J276" s="24">
        <v>6000</v>
      </c>
      <c r="K276" s="85">
        <v>4000</v>
      </c>
      <c r="L276" s="86">
        <f t="shared" si="20"/>
        <v>720</v>
      </c>
      <c r="M276" s="22">
        <f t="shared" si="21"/>
        <v>166.66666666666669</v>
      </c>
      <c r="N276" s="22"/>
      <c r="O276" s="22">
        <f t="shared" si="19"/>
        <v>20</v>
      </c>
      <c r="P276" s="665" t="s">
        <v>879</v>
      </c>
    </row>
    <row r="277" spans="1:16" ht="15" customHeight="1" x14ac:dyDescent="0.25">
      <c r="A277" s="1009"/>
      <c r="B277" s="1001"/>
      <c r="C277" s="666"/>
      <c r="D277" s="664" t="s">
        <v>40</v>
      </c>
      <c r="E277" s="47">
        <v>600</v>
      </c>
      <c r="F277" s="24">
        <v>6000</v>
      </c>
      <c r="G277" s="45">
        <v>6500</v>
      </c>
      <c r="H277" s="40">
        <v>1.5</v>
      </c>
      <c r="I277" s="22">
        <v>1500</v>
      </c>
      <c r="J277" s="24">
        <v>6000</v>
      </c>
      <c r="K277" s="85">
        <v>3900</v>
      </c>
      <c r="L277" s="86">
        <f t="shared" si="20"/>
        <v>720</v>
      </c>
      <c r="M277" s="22">
        <f t="shared" si="21"/>
        <v>160</v>
      </c>
      <c r="N277" s="22"/>
      <c r="O277" s="22">
        <f t="shared" si="19"/>
        <v>20</v>
      </c>
      <c r="P277" s="665" t="s">
        <v>879</v>
      </c>
    </row>
    <row r="278" spans="1:16" ht="15" customHeight="1" x14ac:dyDescent="0.25">
      <c r="A278" s="1004"/>
      <c r="B278" s="1002"/>
      <c r="C278" s="666" t="s">
        <v>424</v>
      </c>
      <c r="D278" s="666" t="s">
        <v>341</v>
      </c>
      <c r="E278" s="47"/>
      <c r="F278" s="24"/>
      <c r="G278" s="45"/>
      <c r="H278" s="40"/>
      <c r="I278" s="22"/>
      <c r="J278" s="24"/>
      <c r="K278" s="85"/>
      <c r="L278" s="86">
        <f t="shared" si="20"/>
        <v>0</v>
      </c>
      <c r="M278" s="22"/>
      <c r="N278" s="22"/>
      <c r="O278" s="22" t="e">
        <f t="shared" si="19"/>
        <v>#DIV/0!</v>
      </c>
      <c r="P278" s="664" t="s">
        <v>340</v>
      </c>
    </row>
    <row r="279" spans="1:16" ht="15" customHeight="1" x14ac:dyDescent="0.25">
      <c r="A279" s="659"/>
      <c r="B279" s="660"/>
      <c r="C279" s="666"/>
      <c r="D279" s="664" t="s">
        <v>39</v>
      </c>
      <c r="E279" s="47">
        <v>600</v>
      </c>
      <c r="F279" s="24">
        <v>5000</v>
      </c>
      <c r="G279" s="45">
        <v>5300</v>
      </c>
      <c r="H279" s="40">
        <v>1.5</v>
      </c>
      <c r="I279" s="22">
        <v>1500</v>
      </c>
      <c r="J279" s="24">
        <v>5000</v>
      </c>
      <c r="K279" s="85">
        <v>4000</v>
      </c>
      <c r="L279" s="86">
        <f t="shared" si="20"/>
        <v>720</v>
      </c>
      <c r="M279" s="22">
        <f t="shared" si="21"/>
        <v>166.66666666666669</v>
      </c>
      <c r="N279" s="22"/>
      <c r="O279" s="22">
        <f t="shared" si="19"/>
        <v>20</v>
      </c>
      <c r="P279" s="665" t="s">
        <v>879</v>
      </c>
    </row>
    <row r="280" spans="1:16" ht="15" customHeight="1" x14ac:dyDescent="0.25">
      <c r="A280" s="659"/>
      <c r="B280" s="660"/>
      <c r="C280" s="666"/>
      <c r="D280" s="664" t="s">
        <v>40</v>
      </c>
      <c r="E280" s="47">
        <v>600</v>
      </c>
      <c r="F280" s="24">
        <v>5000</v>
      </c>
      <c r="G280" s="45">
        <v>5300</v>
      </c>
      <c r="H280" s="40">
        <v>1.5</v>
      </c>
      <c r="I280" s="22">
        <v>1500</v>
      </c>
      <c r="J280" s="24">
        <v>5000</v>
      </c>
      <c r="K280" s="85">
        <v>3900</v>
      </c>
      <c r="L280" s="86">
        <f t="shared" si="20"/>
        <v>720</v>
      </c>
      <c r="M280" s="22">
        <f t="shared" si="21"/>
        <v>160</v>
      </c>
      <c r="N280" s="22"/>
      <c r="O280" s="22">
        <f t="shared" si="19"/>
        <v>20</v>
      </c>
      <c r="P280" s="665" t="s">
        <v>879</v>
      </c>
    </row>
    <row r="281" spans="1:16" ht="15" customHeight="1" x14ac:dyDescent="0.25">
      <c r="A281" s="1003">
        <v>7</v>
      </c>
      <c r="B281" s="1000" t="s">
        <v>253</v>
      </c>
      <c r="C281" s="666" t="s">
        <v>18</v>
      </c>
      <c r="D281" s="666" t="s">
        <v>187</v>
      </c>
      <c r="E281" s="22"/>
      <c r="F281" s="24"/>
      <c r="G281" s="45"/>
      <c r="H281" s="40"/>
      <c r="I281" s="22"/>
      <c r="J281" s="24"/>
      <c r="K281" s="85"/>
      <c r="L281" s="86">
        <f t="shared" si="20"/>
        <v>0</v>
      </c>
      <c r="M281" s="22"/>
      <c r="N281" s="22"/>
      <c r="O281" s="22" t="e">
        <f t="shared" si="19"/>
        <v>#DIV/0!</v>
      </c>
      <c r="P281" s="664" t="s">
        <v>263</v>
      </c>
    </row>
    <row r="282" spans="1:16" ht="15" customHeight="1" x14ac:dyDescent="0.25">
      <c r="A282" s="1009"/>
      <c r="B282" s="1001"/>
      <c r="C282" s="666"/>
      <c r="D282" s="664" t="s">
        <v>39</v>
      </c>
      <c r="E282" s="22">
        <v>2200</v>
      </c>
      <c r="F282" s="24">
        <v>9000</v>
      </c>
      <c r="G282" s="45">
        <v>9000</v>
      </c>
      <c r="H282" s="40">
        <v>2.9</v>
      </c>
      <c r="I282" s="22">
        <v>6380</v>
      </c>
      <c r="J282" s="24">
        <v>9000</v>
      </c>
      <c r="K282" s="85">
        <v>5000</v>
      </c>
      <c r="L282" s="86">
        <f t="shared" si="20"/>
        <v>2640</v>
      </c>
      <c r="M282" s="22">
        <f t="shared" si="21"/>
        <v>-21.630094043887148</v>
      </c>
      <c r="N282" s="22"/>
      <c r="O282" s="22">
        <f t="shared" si="19"/>
        <v>20</v>
      </c>
      <c r="P282" s="665" t="s">
        <v>879</v>
      </c>
    </row>
    <row r="283" spans="1:16" ht="15" customHeight="1" x14ac:dyDescent="0.25">
      <c r="A283" s="1009"/>
      <c r="B283" s="1001"/>
      <c r="C283" s="666"/>
      <c r="D283" s="664" t="s">
        <v>40</v>
      </c>
      <c r="E283" s="22">
        <v>2200</v>
      </c>
      <c r="F283" s="24">
        <v>9000</v>
      </c>
      <c r="G283" s="45">
        <v>9000</v>
      </c>
      <c r="H283" s="40">
        <v>2.9</v>
      </c>
      <c r="I283" s="22">
        <v>6380</v>
      </c>
      <c r="J283" s="24">
        <v>9000</v>
      </c>
      <c r="K283" s="85">
        <v>4800</v>
      </c>
      <c r="L283" s="86">
        <f t="shared" si="20"/>
        <v>2640</v>
      </c>
      <c r="M283" s="22">
        <f t="shared" si="21"/>
        <v>-24.76489028213166</v>
      </c>
      <c r="N283" s="22"/>
      <c r="O283" s="22">
        <f t="shared" si="19"/>
        <v>20</v>
      </c>
      <c r="P283" s="665" t="s">
        <v>879</v>
      </c>
    </row>
    <row r="284" spans="1:16" ht="15" customHeight="1" x14ac:dyDescent="0.25">
      <c r="A284" s="1003">
        <v>8</v>
      </c>
      <c r="B284" s="1000" t="s">
        <v>188</v>
      </c>
      <c r="C284" s="666" t="s">
        <v>187</v>
      </c>
      <c r="D284" s="666" t="s">
        <v>189</v>
      </c>
      <c r="E284" s="47">
        <v>975</v>
      </c>
      <c r="F284" s="24">
        <v>3500</v>
      </c>
      <c r="G284" s="45">
        <v>3500</v>
      </c>
      <c r="H284" s="40">
        <v>1.8</v>
      </c>
      <c r="I284" s="22">
        <v>1755</v>
      </c>
      <c r="J284" s="24">
        <v>3500</v>
      </c>
      <c r="K284" s="86">
        <v>2000</v>
      </c>
      <c r="L284" s="86">
        <f t="shared" si="20"/>
        <v>1170</v>
      </c>
      <c r="M284" s="22">
        <f t="shared" si="21"/>
        <v>13.96011396011396</v>
      </c>
      <c r="N284" s="22">
        <f t="shared" si="22"/>
        <v>-42.857142857142854</v>
      </c>
      <c r="O284" s="22">
        <f t="shared" si="19"/>
        <v>20</v>
      </c>
      <c r="P284" s="664" t="s">
        <v>263</v>
      </c>
    </row>
    <row r="285" spans="1:16" ht="15" customHeight="1" x14ac:dyDescent="0.25">
      <c r="A285" s="1004"/>
      <c r="B285" s="1002"/>
      <c r="C285" s="666" t="s">
        <v>189</v>
      </c>
      <c r="D285" s="666" t="s">
        <v>410</v>
      </c>
      <c r="E285" s="47">
        <v>520</v>
      </c>
      <c r="F285" s="24">
        <v>3800</v>
      </c>
      <c r="G285" s="45">
        <v>3800</v>
      </c>
      <c r="H285" s="40">
        <v>2.9</v>
      </c>
      <c r="I285" s="22">
        <v>3480</v>
      </c>
      <c r="J285" s="24">
        <v>3800</v>
      </c>
      <c r="K285" s="86">
        <v>1500</v>
      </c>
      <c r="L285" s="86">
        <f t="shared" si="20"/>
        <v>624</v>
      </c>
      <c r="M285" s="22">
        <f t="shared" si="21"/>
        <v>-56.896551724137936</v>
      </c>
      <c r="N285" s="22">
        <f t="shared" si="22"/>
        <v>-60.526315789473685</v>
      </c>
      <c r="O285" s="22">
        <f t="shared" si="19"/>
        <v>20</v>
      </c>
      <c r="P285" s="664" t="s">
        <v>263</v>
      </c>
    </row>
    <row r="286" spans="1:16" ht="15" customHeight="1" x14ac:dyDescent="0.25">
      <c r="A286" s="1003">
        <v>9</v>
      </c>
      <c r="B286" s="1000" t="s">
        <v>190</v>
      </c>
      <c r="C286" s="666" t="s">
        <v>448</v>
      </c>
      <c r="D286" s="666" t="s">
        <v>95</v>
      </c>
      <c r="E286" s="22"/>
      <c r="F286" s="24"/>
      <c r="G286" s="45"/>
      <c r="H286" s="40"/>
      <c r="I286" s="22"/>
      <c r="J286" s="24"/>
      <c r="K286" s="85"/>
      <c r="L286" s="86">
        <f t="shared" si="20"/>
        <v>0</v>
      </c>
      <c r="M286" s="22"/>
      <c r="N286" s="22"/>
      <c r="O286" s="22" t="e">
        <f t="shared" si="19"/>
        <v>#DIV/0!</v>
      </c>
      <c r="P286" s="664" t="s">
        <v>263</v>
      </c>
    </row>
    <row r="287" spans="1:16" ht="15" customHeight="1" x14ac:dyDescent="0.25">
      <c r="A287" s="1009"/>
      <c r="B287" s="1001"/>
      <c r="C287" s="666"/>
      <c r="D287" s="664" t="s">
        <v>39</v>
      </c>
      <c r="E287" s="22">
        <v>1950</v>
      </c>
      <c r="F287" s="24">
        <v>9000</v>
      </c>
      <c r="G287" s="45">
        <v>9000</v>
      </c>
      <c r="H287" s="40">
        <v>1.4</v>
      </c>
      <c r="I287" s="22">
        <v>3500</v>
      </c>
      <c r="J287" s="24">
        <v>9000</v>
      </c>
      <c r="K287" s="85">
        <v>10000</v>
      </c>
      <c r="L287" s="86">
        <f t="shared" si="20"/>
        <v>2340</v>
      </c>
      <c r="M287" s="22">
        <f t="shared" si="21"/>
        <v>185.71428571428572</v>
      </c>
      <c r="N287" s="22"/>
      <c r="O287" s="22">
        <f t="shared" si="19"/>
        <v>20</v>
      </c>
      <c r="P287" s="665" t="s">
        <v>879</v>
      </c>
    </row>
    <row r="288" spans="1:16" ht="15" customHeight="1" x14ac:dyDescent="0.25">
      <c r="A288" s="1009"/>
      <c r="B288" s="1001"/>
      <c r="C288" s="666"/>
      <c r="D288" s="664" t="s">
        <v>40</v>
      </c>
      <c r="E288" s="22">
        <v>1950</v>
      </c>
      <c r="F288" s="24">
        <v>9000</v>
      </c>
      <c r="G288" s="45">
        <v>9000</v>
      </c>
      <c r="H288" s="40">
        <v>1.4</v>
      </c>
      <c r="I288" s="22">
        <v>3500</v>
      </c>
      <c r="J288" s="24">
        <v>9000</v>
      </c>
      <c r="K288" s="85">
        <v>9800</v>
      </c>
      <c r="L288" s="86">
        <f t="shared" si="20"/>
        <v>2340</v>
      </c>
      <c r="M288" s="22">
        <f t="shared" si="21"/>
        <v>180</v>
      </c>
      <c r="N288" s="22"/>
      <c r="O288" s="22">
        <f t="shared" si="19"/>
        <v>20</v>
      </c>
      <c r="P288" s="665" t="s">
        <v>879</v>
      </c>
    </row>
    <row r="289" spans="1:16" ht="15" customHeight="1" x14ac:dyDescent="0.25">
      <c r="A289" s="1009"/>
      <c r="B289" s="1001"/>
      <c r="C289" s="666" t="s">
        <v>95</v>
      </c>
      <c r="D289" s="666" t="s">
        <v>191</v>
      </c>
      <c r="E289" s="22"/>
      <c r="F289" s="24"/>
      <c r="G289" s="45"/>
      <c r="H289" s="40"/>
      <c r="I289" s="22"/>
      <c r="J289" s="24"/>
      <c r="K289" s="85"/>
      <c r="L289" s="86">
        <f t="shared" si="20"/>
        <v>0</v>
      </c>
      <c r="M289" s="22"/>
      <c r="N289" s="22"/>
      <c r="O289" s="22" t="e">
        <f t="shared" si="19"/>
        <v>#DIV/0!</v>
      </c>
      <c r="P289" s="664"/>
    </row>
    <row r="290" spans="1:16" ht="15" customHeight="1" x14ac:dyDescent="0.25">
      <c r="A290" s="1009"/>
      <c r="B290" s="1001"/>
      <c r="C290" s="666"/>
      <c r="D290" s="664" t="s">
        <v>39</v>
      </c>
      <c r="E290" s="22">
        <v>1950</v>
      </c>
      <c r="F290" s="24"/>
      <c r="G290" s="45"/>
      <c r="H290" s="40">
        <v>1.4</v>
      </c>
      <c r="I290" s="22">
        <v>3500</v>
      </c>
      <c r="J290" s="24">
        <v>4000</v>
      </c>
      <c r="K290" s="85">
        <v>7000</v>
      </c>
      <c r="L290" s="86">
        <f t="shared" si="20"/>
        <v>2340</v>
      </c>
      <c r="M290" s="22">
        <f t="shared" si="21"/>
        <v>100</v>
      </c>
      <c r="N290" s="22"/>
      <c r="O290" s="22">
        <f t="shared" si="19"/>
        <v>20</v>
      </c>
      <c r="P290" s="664" t="s">
        <v>879</v>
      </c>
    </row>
    <row r="291" spans="1:16" ht="15" customHeight="1" x14ac:dyDescent="0.25">
      <c r="A291" s="1009"/>
      <c r="B291" s="1001"/>
      <c r="C291" s="666"/>
      <c r="D291" s="664" t="s">
        <v>40</v>
      </c>
      <c r="E291" s="22">
        <v>1950</v>
      </c>
      <c r="F291" s="24"/>
      <c r="G291" s="45"/>
      <c r="H291" s="40">
        <v>1.4</v>
      </c>
      <c r="I291" s="22">
        <v>3500</v>
      </c>
      <c r="J291" s="24">
        <v>4000</v>
      </c>
      <c r="K291" s="85">
        <v>6800</v>
      </c>
      <c r="L291" s="86">
        <f t="shared" si="20"/>
        <v>2340</v>
      </c>
      <c r="M291" s="22">
        <f t="shared" si="21"/>
        <v>94.285714285714278</v>
      </c>
      <c r="N291" s="22"/>
      <c r="O291" s="22">
        <f t="shared" si="19"/>
        <v>20</v>
      </c>
      <c r="P291" s="664" t="s">
        <v>879</v>
      </c>
    </row>
    <row r="292" spans="1:16" ht="15" customHeight="1" x14ac:dyDescent="0.25">
      <c r="A292" s="1004"/>
      <c r="B292" s="1002"/>
      <c r="C292" s="666" t="s">
        <v>191</v>
      </c>
      <c r="D292" s="666" t="s">
        <v>192</v>
      </c>
      <c r="E292" s="22"/>
      <c r="F292" s="24"/>
      <c r="G292" s="45"/>
      <c r="H292" s="40"/>
      <c r="I292" s="22"/>
      <c r="J292" s="24"/>
      <c r="K292" s="24"/>
      <c r="L292" s="86">
        <f t="shared" si="20"/>
        <v>0</v>
      </c>
      <c r="M292" s="22"/>
      <c r="N292" s="22"/>
      <c r="O292" s="22" t="e">
        <f t="shared" si="19"/>
        <v>#DIV/0!</v>
      </c>
      <c r="P292" s="664" t="s">
        <v>263</v>
      </c>
    </row>
    <row r="293" spans="1:16" ht="15" customHeight="1" x14ac:dyDescent="0.25">
      <c r="A293" s="654"/>
      <c r="B293" s="89"/>
      <c r="C293" s="666"/>
      <c r="D293" s="664" t="s">
        <v>39</v>
      </c>
      <c r="E293" s="22">
        <v>1400</v>
      </c>
      <c r="F293" s="24">
        <v>3750</v>
      </c>
      <c r="G293" s="45">
        <v>3750</v>
      </c>
      <c r="H293" s="40">
        <v>1.7</v>
      </c>
      <c r="I293" s="22">
        <v>2550</v>
      </c>
      <c r="J293" s="24">
        <v>3750</v>
      </c>
      <c r="K293" s="85">
        <v>5000</v>
      </c>
      <c r="L293" s="86">
        <f t="shared" si="20"/>
        <v>1680</v>
      </c>
      <c r="M293" s="22">
        <f t="shared" si="21"/>
        <v>96.078431372549019</v>
      </c>
      <c r="N293" s="22"/>
      <c r="O293" s="22">
        <f t="shared" si="19"/>
        <v>20</v>
      </c>
      <c r="P293" s="664" t="s">
        <v>879</v>
      </c>
    </row>
    <row r="294" spans="1:16" ht="15" customHeight="1" x14ac:dyDescent="0.25">
      <c r="A294" s="654"/>
      <c r="B294" s="89"/>
      <c r="C294" s="666"/>
      <c r="D294" s="664" t="s">
        <v>40</v>
      </c>
      <c r="E294" s="22">
        <v>1400</v>
      </c>
      <c r="F294" s="24">
        <v>3750</v>
      </c>
      <c r="G294" s="45">
        <v>3750</v>
      </c>
      <c r="H294" s="40">
        <v>1.7</v>
      </c>
      <c r="I294" s="22">
        <v>2550</v>
      </c>
      <c r="J294" s="24">
        <v>3750</v>
      </c>
      <c r="K294" s="85">
        <v>4900</v>
      </c>
      <c r="L294" s="86">
        <f t="shared" si="20"/>
        <v>1680</v>
      </c>
      <c r="M294" s="22">
        <f t="shared" si="21"/>
        <v>92.156862745098039</v>
      </c>
      <c r="N294" s="22"/>
      <c r="O294" s="22">
        <f t="shared" si="19"/>
        <v>20</v>
      </c>
      <c r="P294" s="664" t="s">
        <v>879</v>
      </c>
    </row>
    <row r="295" spans="1:16" ht="15" customHeight="1" x14ac:dyDescent="0.25">
      <c r="A295" s="663">
        <v>10</v>
      </c>
      <c r="B295" s="666" t="s">
        <v>457</v>
      </c>
      <c r="C295" s="666" t="s">
        <v>18</v>
      </c>
      <c r="D295" s="666" t="s">
        <v>193</v>
      </c>
      <c r="E295" s="22">
        <v>2080</v>
      </c>
      <c r="F295" s="24">
        <v>8500</v>
      </c>
      <c r="G295" s="45">
        <v>8500</v>
      </c>
      <c r="H295" s="40">
        <v>1.9</v>
      </c>
      <c r="I295" s="22">
        <v>4370</v>
      </c>
      <c r="J295" s="24">
        <v>8500</v>
      </c>
      <c r="K295" s="86">
        <v>4000</v>
      </c>
      <c r="L295" s="86">
        <f t="shared" si="20"/>
        <v>2496</v>
      </c>
      <c r="M295" s="22">
        <f t="shared" si="21"/>
        <v>-8.4668192219679632</v>
      </c>
      <c r="N295" s="22">
        <f t="shared" si="22"/>
        <v>-52.941176470588239</v>
      </c>
      <c r="O295" s="22">
        <f t="shared" si="19"/>
        <v>20</v>
      </c>
      <c r="P295" s="664" t="s">
        <v>263</v>
      </c>
    </row>
    <row r="296" spans="1:16" ht="15" customHeight="1" x14ac:dyDescent="0.25">
      <c r="A296" s="48">
        <v>11</v>
      </c>
      <c r="B296" s="54" t="s">
        <v>193</v>
      </c>
      <c r="C296" s="54" t="s">
        <v>411</v>
      </c>
      <c r="D296" s="54" t="s">
        <v>447</v>
      </c>
      <c r="E296" s="49"/>
      <c r="F296" s="55"/>
      <c r="G296" s="56"/>
      <c r="H296" s="52"/>
      <c r="I296" s="49"/>
      <c r="J296" s="24"/>
      <c r="K296" s="87"/>
      <c r="L296" s="86">
        <f t="shared" si="20"/>
        <v>0</v>
      </c>
      <c r="M296" s="22"/>
      <c r="N296" s="22"/>
      <c r="O296" s="22" t="e">
        <f t="shared" si="19"/>
        <v>#DIV/0!</v>
      </c>
      <c r="P296" s="665" t="s">
        <v>263</v>
      </c>
    </row>
    <row r="297" spans="1:16" ht="15" customHeight="1" x14ac:dyDescent="0.25">
      <c r="A297" s="48"/>
      <c r="B297" s="54"/>
      <c r="C297" s="54"/>
      <c r="D297" s="664" t="s">
        <v>39</v>
      </c>
      <c r="E297" s="49">
        <v>2080</v>
      </c>
      <c r="F297" s="55">
        <v>7000</v>
      </c>
      <c r="G297" s="56">
        <v>7000</v>
      </c>
      <c r="H297" s="52">
        <v>1.2</v>
      </c>
      <c r="I297" s="49">
        <v>2760</v>
      </c>
      <c r="J297" s="24">
        <v>7000</v>
      </c>
      <c r="K297" s="87">
        <v>4000</v>
      </c>
      <c r="L297" s="86">
        <f t="shared" si="20"/>
        <v>2496</v>
      </c>
      <c r="M297" s="22">
        <f t="shared" si="21"/>
        <v>44.927536231884055</v>
      </c>
      <c r="N297" s="22"/>
      <c r="O297" s="22">
        <f t="shared" si="19"/>
        <v>20</v>
      </c>
      <c r="P297" s="664" t="s">
        <v>879</v>
      </c>
    </row>
    <row r="298" spans="1:16" ht="15" customHeight="1" x14ac:dyDescent="0.25">
      <c r="A298" s="48"/>
      <c r="B298" s="54"/>
      <c r="C298" s="54"/>
      <c r="D298" s="664" t="s">
        <v>40</v>
      </c>
      <c r="E298" s="49">
        <v>2080</v>
      </c>
      <c r="F298" s="55">
        <v>7000</v>
      </c>
      <c r="G298" s="56">
        <v>7000</v>
      </c>
      <c r="H298" s="52">
        <v>1.2</v>
      </c>
      <c r="I298" s="49">
        <v>2760</v>
      </c>
      <c r="J298" s="24">
        <v>7000</v>
      </c>
      <c r="K298" s="87">
        <v>3900</v>
      </c>
      <c r="L298" s="86">
        <f t="shared" si="20"/>
        <v>2496</v>
      </c>
      <c r="M298" s="22">
        <f t="shared" si="21"/>
        <v>41.304347826086953</v>
      </c>
      <c r="N298" s="22"/>
      <c r="O298" s="22">
        <f t="shared" si="19"/>
        <v>20</v>
      </c>
      <c r="P298" s="664" t="s">
        <v>879</v>
      </c>
    </row>
    <row r="299" spans="1:16" ht="15" customHeight="1" x14ac:dyDescent="0.25">
      <c r="A299" s="663">
        <v>12</v>
      </c>
      <c r="B299" s="666" t="s">
        <v>194</v>
      </c>
      <c r="C299" s="666" t="s">
        <v>193</v>
      </c>
      <c r="D299" s="666" t="s">
        <v>195</v>
      </c>
      <c r="E299" s="22">
        <v>1820</v>
      </c>
      <c r="F299" s="24">
        <v>6000</v>
      </c>
      <c r="G299" s="45">
        <v>6500</v>
      </c>
      <c r="H299" s="40">
        <v>1.4</v>
      </c>
      <c r="I299" s="22">
        <v>2800</v>
      </c>
      <c r="J299" s="24">
        <v>6000</v>
      </c>
      <c r="K299" s="86">
        <v>4000</v>
      </c>
      <c r="L299" s="86">
        <f t="shared" si="20"/>
        <v>2184</v>
      </c>
      <c r="M299" s="22">
        <f t="shared" si="21"/>
        <v>42.857142857142854</v>
      </c>
      <c r="N299" s="22">
        <f t="shared" si="22"/>
        <v>-33.333333333333329</v>
      </c>
      <c r="O299" s="22">
        <f t="shared" si="19"/>
        <v>20</v>
      </c>
      <c r="P299" s="664" t="s">
        <v>263</v>
      </c>
    </row>
    <row r="300" spans="1:16" ht="15" customHeight="1" x14ac:dyDescent="0.25">
      <c r="A300" s="663">
        <v>13</v>
      </c>
      <c r="B300" s="666" t="s">
        <v>27</v>
      </c>
      <c r="C300" s="666" t="s">
        <v>196</v>
      </c>
      <c r="D300" s="666" t="s">
        <v>342</v>
      </c>
      <c r="E300" s="22">
        <v>2080</v>
      </c>
      <c r="F300" s="24">
        <v>6000</v>
      </c>
      <c r="G300" s="45">
        <v>7000</v>
      </c>
      <c r="H300" s="40">
        <v>1.2</v>
      </c>
      <c r="I300" s="22">
        <v>2760</v>
      </c>
      <c r="J300" s="24">
        <v>6000</v>
      </c>
      <c r="K300" s="86">
        <v>4000</v>
      </c>
      <c r="L300" s="86">
        <f t="shared" si="20"/>
        <v>2496</v>
      </c>
      <c r="M300" s="22">
        <f t="shared" si="21"/>
        <v>44.927536231884055</v>
      </c>
      <c r="N300" s="22">
        <f t="shared" si="22"/>
        <v>-33.333333333333329</v>
      </c>
      <c r="O300" s="22">
        <f t="shared" si="19"/>
        <v>20</v>
      </c>
      <c r="P300" s="664" t="s">
        <v>263</v>
      </c>
    </row>
    <row r="301" spans="1:16" ht="15" customHeight="1" x14ac:dyDescent="0.25">
      <c r="A301" s="663">
        <v>14</v>
      </c>
      <c r="B301" s="666" t="s">
        <v>197</v>
      </c>
      <c r="C301" s="666" t="s">
        <v>190</v>
      </c>
      <c r="D301" s="666" t="s">
        <v>343</v>
      </c>
      <c r="E301" s="22"/>
      <c r="F301" s="24"/>
      <c r="G301" s="45"/>
      <c r="H301" s="40"/>
      <c r="I301" s="22"/>
      <c r="J301" s="24"/>
      <c r="K301" s="85"/>
      <c r="L301" s="86">
        <f t="shared" si="20"/>
        <v>0</v>
      </c>
      <c r="M301" s="22"/>
      <c r="N301" s="22"/>
      <c r="O301" s="22" t="e">
        <f t="shared" si="19"/>
        <v>#DIV/0!</v>
      </c>
      <c r="P301" s="664" t="s">
        <v>263</v>
      </c>
    </row>
    <row r="302" spans="1:16" ht="15" customHeight="1" x14ac:dyDescent="0.25">
      <c r="A302" s="663"/>
      <c r="B302" s="666"/>
      <c r="C302" s="666"/>
      <c r="D302" s="664" t="s">
        <v>39</v>
      </c>
      <c r="E302" s="22">
        <v>1100</v>
      </c>
      <c r="F302" s="24">
        <v>5000</v>
      </c>
      <c r="G302" s="45">
        <v>5000</v>
      </c>
      <c r="H302" s="40">
        <v>1.3</v>
      </c>
      <c r="I302" s="22">
        <v>1100</v>
      </c>
      <c r="J302" s="24">
        <v>5000</v>
      </c>
      <c r="K302" s="85">
        <v>2500</v>
      </c>
      <c r="L302" s="86">
        <f t="shared" si="20"/>
        <v>1320</v>
      </c>
      <c r="M302" s="22">
        <f t="shared" si="21"/>
        <v>127.27272727272727</v>
      </c>
      <c r="N302" s="22"/>
      <c r="O302" s="22">
        <f t="shared" si="19"/>
        <v>20</v>
      </c>
      <c r="P302" s="664" t="s">
        <v>879</v>
      </c>
    </row>
    <row r="303" spans="1:16" ht="15" customHeight="1" x14ac:dyDescent="0.25">
      <c r="A303" s="663"/>
      <c r="B303" s="666"/>
      <c r="C303" s="666"/>
      <c r="D303" s="664" t="s">
        <v>40</v>
      </c>
      <c r="E303" s="22">
        <v>1100</v>
      </c>
      <c r="F303" s="24">
        <v>5000</v>
      </c>
      <c r="G303" s="45">
        <v>5000</v>
      </c>
      <c r="H303" s="40">
        <v>1.3</v>
      </c>
      <c r="I303" s="22">
        <v>1100</v>
      </c>
      <c r="J303" s="24">
        <v>5000</v>
      </c>
      <c r="K303" s="85">
        <v>2400</v>
      </c>
      <c r="L303" s="86">
        <f t="shared" si="20"/>
        <v>1320</v>
      </c>
      <c r="M303" s="22">
        <f t="shared" si="21"/>
        <v>118.18181818181819</v>
      </c>
      <c r="N303" s="22"/>
      <c r="O303" s="22">
        <f t="shared" si="19"/>
        <v>20</v>
      </c>
      <c r="P303" s="664" t="s">
        <v>879</v>
      </c>
    </row>
    <row r="304" spans="1:16" ht="15" customHeight="1" x14ac:dyDescent="0.25">
      <c r="A304" s="663">
        <v>15</v>
      </c>
      <c r="B304" s="666" t="s">
        <v>198</v>
      </c>
      <c r="C304" s="666" t="s">
        <v>95</v>
      </c>
      <c r="D304" s="666" t="s">
        <v>119</v>
      </c>
      <c r="E304" s="22">
        <v>1560</v>
      </c>
      <c r="F304" s="24">
        <v>4000</v>
      </c>
      <c r="G304" s="45">
        <v>4000</v>
      </c>
      <c r="H304" s="40">
        <v>1.6</v>
      </c>
      <c r="I304" s="22">
        <v>2880</v>
      </c>
      <c r="J304" s="24">
        <v>4000</v>
      </c>
      <c r="K304" s="86">
        <v>3500</v>
      </c>
      <c r="L304" s="86">
        <f t="shared" si="20"/>
        <v>1872</v>
      </c>
      <c r="M304" s="22">
        <f t="shared" si="21"/>
        <v>21.527777777777779</v>
      </c>
      <c r="N304" s="22">
        <f t="shared" si="22"/>
        <v>-12.5</v>
      </c>
      <c r="O304" s="22">
        <f t="shared" si="19"/>
        <v>20</v>
      </c>
      <c r="P304" s="664" t="s">
        <v>263</v>
      </c>
    </row>
    <row r="305" spans="1:16" ht="15" customHeight="1" x14ac:dyDescent="0.25">
      <c r="A305" s="663">
        <v>16</v>
      </c>
      <c r="B305" s="666" t="s">
        <v>344</v>
      </c>
      <c r="C305" s="666" t="s">
        <v>117</v>
      </c>
      <c r="D305" s="666" t="s">
        <v>118</v>
      </c>
      <c r="E305" s="22">
        <v>1560</v>
      </c>
      <c r="F305" s="24">
        <v>3000</v>
      </c>
      <c r="G305" s="45">
        <v>3500</v>
      </c>
      <c r="H305" s="40">
        <v>1.6</v>
      </c>
      <c r="I305" s="22">
        <v>2880</v>
      </c>
      <c r="J305" s="24">
        <v>3000</v>
      </c>
      <c r="K305" s="85">
        <v>3000</v>
      </c>
      <c r="L305" s="86">
        <f t="shared" si="20"/>
        <v>1872</v>
      </c>
      <c r="M305" s="22">
        <f t="shared" si="21"/>
        <v>4.1666666666666661</v>
      </c>
      <c r="N305" s="22">
        <f t="shared" si="22"/>
        <v>0</v>
      </c>
      <c r="O305" s="22">
        <f t="shared" si="19"/>
        <v>20</v>
      </c>
      <c r="P305" s="664" t="s">
        <v>263</v>
      </c>
    </row>
    <row r="306" spans="1:16" ht="15" customHeight="1" x14ac:dyDescent="0.25">
      <c r="A306" s="663">
        <v>17</v>
      </c>
      <c r="B306" s="666" t="s">
        <v>345</v>
      </c>
      <c r="C306" s="666" t="s">
        <v>120</v>
      </c>
      <c r="D306" s="666" t="s">
        <v>199</v>
      </c>
      <c r="E306" s="22"/>
      <c r="F306" s="24"/>
      <c r="G306" s="45"/>
      <c r="H306" s="40"/>
      <c r="I306" s="22"/>
      <c r="J306" s="24"/>
      <c r="K306" s="85"/>
      <c r="L306" s="86">
        <f t="shared" si="20"/>
        <v>0</v>
      </c>
      <c r="M306" s="22"/>
      <c r="N306" s="22"/>
      <c r="O306" s="22" t="e">
        <f t="shared" si="19"/>
        <v>#DIV/0!</v>
      </c>
      <c r="P306" s="664" t="s">
        <v>263</v>
      </c>
    </row>
    <row r="307" spans="1:16" ht="15" customHeight="1" x14ac:dyDescent="0.25">
      <c r="A307" s="653"/>
      <c r="B307" s="90"/>
      <c r="C307" s="666"/>
      <c r="D307" s="664" t="s">
        <v>39</v>
      </c>
      <c r="E307" s="22">
        <v>1430</v>
      </c>
      <c r="F307" s="24">
        <v>4000</v>
      </c>
      <c r="G307" s="45">
        <v>3400</v>
      </c>
      <c r="H307" s="40">
        <v>1.5</v>
      </c>
      <c r="I307" s="22">
        <v>2550</v>
      </c>
      <c r="J307" s="24">
        <v>4000</v>
      </c>
      <c r="K307" s="85">
        <v>2700</v>
      </c>
      <c r="L307" s="86">
        <f t="shared" si="20"/>
        <v>1716</v>
      </c>
      <c r="M307" s="22">
        <f t="shared" si="21"/>
        <v>5.8823529411764701</v>
      </c>
      <c r="N307" s="22"/>
      <c r="O307" s="22">
        <f t="shared" si="19"/>
        <v>20</v>
      </c>
      <c r="P307" s="664" t="s">
        <v>879</v>
      </c>
    </row>
    <row r="308" spans="1:16" ht="15" customHeight="1" x14ac:dyDescent="0.25">
      <c r="A308" s="653"/>
      <c r="B308" s="90"/>
      <c r="C308" s="666"/>
      <c r="D308" s="664" t="s">
        <v>40</v>
      </c>
      <c r="E308" s="22">
        <v>1430</v>
      </c>
      <c r="F308" s="24">
        <v>4000</v>
      </c>
      <c r="G308" s="45">
        <v>3400</v>
      </c>
      <c r="H308" s="40">
        <v>1.5</v>
      </c>
      <c r="I308" s="22">
        <v>2550</v>
      </c>
      <c r="J308" s="24">
        <v>4000</v>
      </c>
      <c r="K308" s="85">
        <v>2600</v>
      </c>
      <c r="L308" s="86">
        <f t="shared" si="20"/>
        <v>1716</v>
      </c>
      <c r="M308" s="22">
        <f t="shared" si="21"/>
        <v>1.9607843137254901</v>
      </c>
      <c r="N308" s="22"/>
      <c r="O308" s="22">
        <f t="shared" si="19"/>
        <v>20</v>
      </c>
      <c r="P308" s="664" t="s">
        <v>879</v>
      </c>
    </row>
    <row r="309" spans="1:16" ht="15" customHeight="1" x14ac:dyDescent="0.25">
      <c r="A309" s="1003">
        <v>18</v>
      </c>
      <c r="B309" s="1000" t="s">
        <v>200</v>
      </c>
      <c r="C309" s="666" t="s">
        <v>95</v>
      </c>
      <c r="D309" s="666" t="s">
        <v>201</v>
      </c>
      <c r="E309" s="22">
        <v>1560</v>
      </c>
      <c r="F309" s="24">
        <v>4800</v>
      </c>
      <c r="G309" s="45">
        <v>4800</v>
      </c>
      <c r="H309" s="40">
        <v>1.6</v>
      </c>
      <c r="I309" s="22">
        <v>2880</v>
      </c>
      <c r="J309" s="24">
        <v>4800</v>
      </c>
      <c r="K309" s="86">
        <v>3500</v>
      </c>
      <c r="L309" s="86">
        <f t="shared" si="20"/>
        <v>1872</v>
      </c>
      <c r="M309" s="22">
        <f t="shared" si="21"/>
        <v>21.527777777777779</v>
      </c>
      <c r="N309" s="22">
        <f t="shared" si="22"/>
        <v>-27.083333333333332</v>
      </c>
      <c r="O309" s="22">
        <f t="shared" si="19"/>
        <v>20</v>
      </c>
      <c r="P309" s="664" t="s">
        <v>263</v>
      </c>
    </row>
    <row r="310" spans="1:16" ht="15" customHeight="1" x14ac:dyDescent="0.25">
      <c r="A310" s="1004"/>
      <c r="B310" s="1002"/>
      <c r="C310" s="666" t="s">
        <v>201</v>
      </c>
      <c r="D310" s="666" t="s">
        <v>202</v>
      </c>
      <c r="E310" s="22">
        <v>1300</v>
      </c>
      <c r="F310" s="24">
        <v>4000</v>
      </c>
      <c r="G310" s="45">
        <v>4000</v>
      </c>
      <c r="H310" s="40">
        <v>1.2</v>
      </c>
      <c r="I310" s="22">
        <v>1920</v>
      </c>
      <c r="J310" s="24">
        <v>4000</v>
      </c>
      <c r="K310" s="86">
        <v>2000</v>
      </c>
      <c r="L310" s="86">
        <f t="shared" si="20"/>
        <v>1560</v>
      </c>
      <c r="M310" s="22">
        <f t="shared" si="21"/>
        <v>4.1666666666666661</v>
      </c>
      <c r="N310" s="22">
        <f t="shared" si="22"/>
        <v>-50</v>
      </c>
      <c r="O310" s="22">
        <f t="shared" si="19"/>
        <v>20</v>
      </c>
      <c r="P310" s="664" t="s">
        <v>263</v>
      </c>
    </row>
    <row r="311" spans="1:16" ht="15" customHeight="1" x14ac:dyDescent="0.25">
      <c r="A311" s="663">
        <v>19</v>
      </c>
      <c r="B311" s="666" t="s">
        <v>120</v>
      </c>
      <c r="C311" s="666" t="s">
        <v>200</v>
      </c>
      <c r="D311" s="666" t="s">
        <v>125</v>
      </c>
      <c r="E311" s="22">
        <v>1300</v>
      </c>
      <c r="F311" s="24">
        <v>3500</v>
      </c>
      <c r="G311" s="45">
        <v>3500</v>
      </c>
      <c r="H311" s="40">
        <v>1.2</v>
      </c>
      <c r="I311" s="22">
        <v>1920</v>
      </c>
      <c r="J311" s="24">
        <v>3500</v>
      </c>
      <c r="K311" s="86">
        <v>2000</v>
      </c>
      <c r="L311" s="86">
        <f t="shared" si="20"/>
        <v>1560</v>
      </c>
      <c r="M311" s="22">
        <f t="shared" si="21"/>
        <v>4.1666666666666661</v>
      </c>
      <c r="N311" s="22">
        <f t="shared" si="22"/>
        <v>-42.857142857142854</v>
      </c>
      <c r="O311" s="22">
        <f t="shared" si="19"/>
        <v>20</v>
      </c>
      <c r="P311" s="664" t="s">
        <v>263</v>
      </c>
    </row>
    <row r="312" spans="1:16" ht="15" customHeight="1" x14ac:dyDescent="0.25">
      <c r="A312" s="663">
        <v>20</v>
      </c>
      <c r="B312" s="666" t="s">
        <v>119</v>
      </c>
      <c r="C312" s="666" t="s">
        <v>116</v>
      </c>
      <c r="D312" s="666" t="s">
        <v>346</v>
      </c>
      <c r="E312" s="22">
        <v>1300</v>
      </c>
      <c r="F312" s="24">
        <v>4000</v>
      </c>
      <c r="G312" s="45">
        <v>3500</v>
      </c>
      <c r="H312" s="40">
        <v>1.5</v>
      </c>
      <c r="I312" s="22">
        <v>2400</v>
      </c>
      <c r="J312" s="24">
        <v>4000</v>
      </c>
      <c r="K312" s="86">
        <v>2000</v>
      </c>
      <c r="L312" s="86">
        <f t="shared" si="20"/>
        <v>1560</v>
      </c>
      <c r="M312" s="22">
        <f t="shared" si="21"/>
        <v>-16.666666666666664</v>
      </c>
      <c r="N312" s="22">
        <f t="shared" si="22"/>
        <v>-50</v>
      </c>
      <c r="O312" s="22">
        <f t="shared" si="19"/>
        <v>20</v>
      </c>
      <c r="P312" s="664" t="s">
        <v>263</v>
      </c>
    </row>
    <row r="313" spans="1:16" ht="15" customHeight="1" x14ac:dyDescent="0.25">
      <c r="A313" s="663">
        <v>21</v>
      </c>
      <c r="B313" s="666" t="s">
        <v>331</v>
      </c>
      <c r="C313" s="666" t="s">
        <v>120</v>
      </c>
      <c r="D313" s="666" t="s">
        <v>122</v>
      </c>
      <c r="E313" s="22">
        <v>1300</v>
      </c>
      <c r="F313" s="24">
        <v>4000</v>
      </c>
      <c r="G313" s="45">
        <v>3500</v>
      </c>
      <c r="H313" s="40">
        <v>1.2</v>
      </c>
      <c r="I313" s="22">
        <v>1920</v>
      </c>
      <c r="J313" s="24">
        <v>4000</v>
      </c>
      <c r="K313" s="86">
        <v>2000</v>
      </c>
      <c r="L313" s="86">
        <f t="shared" si="20"/>
        <v>1560</v>
      </c>
      <c r="M313" s="22">
        <f t="shared" si="21"/>
        <v>4.1666666666666661</v>
      </c>
      <c r="N313" s="22">
        <f t="shared" si="22"/>
        <v>-50</v>
      </c>
      <c r="O313" s="22">
        <f t="shared" si="19"/>
        <v>20</v>
      </c>
      <c r="P313" s="664" t="s">
        <v>263</v>
      </c>
    </row>
    <row r="314" spans="1:16" ht="15" customHeight="1" x14ac:dyDescent="0.25">
      <c r="A314" s="663">
        <v>22</v>
      </c>
      <c r="B314" s="666" t="s">
        <v>121</v>
      </c>
      <c r="C314" s="666" t="s">
        <v>116</v>
      </c>
      <c r="D314" s="666" t="s">
        <v>120</v>
      </c>
      <c r="E314" s="22">
        <v>1170</v>
      </c>
      <c r="F314" s="24">
        <v>4000</v>
      </c>
      <c r="G314" s="45">
        <v>3400</v>
      </c>
      <c r="H314" s="40">
        <v>1.2</v>
      </c>
      <c r="I314" s="22">
        <v>1680</v>
      </c>
      <c r="J314" s="24">
        <v>4000</v>
      </c>
      <c r="K314" s="86">
        <v>2000</v>
      </c>
      <c r="L314" s="86">
        <f t="shared" si="20"/>
        <v>1404</v>
      </c>
      <c r="M314" s="22">
        <f t="shared" si="21"/>
        <v>19.047619047619047</v>
      </c>
      <c r="N314" s="22">
        <f t="shared" si="22"/>
        <v>-50</v>
      </c>
      <c r="O314" s="22">
        <f t="shared" si="19"/>
        <v>20</v>
      </c>
      <c r="P314" s="664" t="s">
        <v>263</v>
      </c>
    </row>
    <row r="315" spans="1:16" ht="15" customHeight="1" x14ac:dyDescent="0.25">
      <c r="A315" s="663">
        <v>23</v>
      </c>
      <c r="B315" s="666" t="s">
        <v>347</v>
      </c>
      <c r="C315" s="666" t="s">
        <v>348</v>
      </c>
      <c r="D315" s="666" t="s">
        <v>202</v>
      </c>
      <c r="E315" s="22">
        <v>1300</v>
      </c>
      <c r="F315" s="24">
        <v>3500</v>
      </c>
      <c r="G315" s="45">
        <v>3500</v>
      </c>
      <c r="H315" s="40">
        <v>1.3</v>
      </c>
      <c r="I315" s="22">
        <v>2080</v>
      </c>
      <c r="J315" s="24">
        <v>3500</v>
      </c>
      <c r="K315" s="86">
        <v>2000</v>
      </c>
      <c r="L315" s="86">
        <f t="shared" si="20"/>
        <v>1560</v>
      </c>
      <c r="M315" s="22">
        <f t="shared" si="21"/>
        <v>-3.8461538461538463</v>
      </c>
      <c r="N315" s="22">
        <f t="shared" si="22"/>
        <v>-42.857142857142854</v>
      </c>
      <c r="O315" s="22">
        <f t="shared" si="19"/>
        <v>20</v>
      </c>
      <c r="P315" s="664" t="s">
        <v>263</v>
      </c>
    </row>
    <row r="316" spans="1:16" ht="15" customHeight="1" x14ac:dyDescent="0.25">
      <c r="A316" s="663">
        <v>24</v>
      </c>
      <c r="B316" s="666" t="s">
        <v>125</v>
      </c>
      <c r="C316" s="666" t="s">
        <v>120</v>
      </c>
      <c r="D316" s="666" t="s">
        <v>392</v>
      </c>
      <c r="E316" s="22">
        <v>1300</v>
      </c>
      <c r="F316" s="24">
        <v>3200</v>
      </c>
      <c r="G316" s="45">
        <v>3500</v>
      </c>
      <c r="H316" s="40">
        <v>1.2</v>
      </c>
      <c r="I316" s="22">
        <v>1920</v>
      </c>
      <c r="J316" s="24">
        <v>3200</v>
      </c>
      <c r="K316" s="86">
        <v>2000</v>
      </c>
      <c r="L316" s="86">
        <f t="shared" si="20"/>
        <v>1560</v>
      </c>
      <c r="M316" s="22">
        <f t="shared" si="21"/>
        <v>4.1666666666666661</v>
      </c>
      <c r="N316" s="22">
        <f t="shared" si="22"/>
        <v>-37.5</v>
      </c>
      <c r="O316" s="22">
        <f t="shared" si="19"/>
        <v>20</v>
      </c>
      <c r="P316" s="664" t="s">
        <v>263</v>
      </c>
    </row>
    <row r="317" spans="1:16" ht="15" customHeight="1" x14ac:dyDescent="0.25">
      <c r="A317" s="663">
        <v>25</v>
      </c>
      <c r="B317" s="666" t="s">
        <v>95</v>
      </c>
      <c r="C317" s="666" t="s">
        <v>254</v>
      </c>
      <c r="D317" s="666" t="s">
        <v>201</v>
      </c>
      <c r="E317" s="22">
        <v>1560</v>
      </c>
      <c r="F317" s="24">
        <v>6700</v>
      </c>
      <c r="G317" s="45">
        <v>6200</v>
      </c>
      <c r="H317" s="40">
        <v>1.6</v>
      </c>
      <c r="I317" s="22">
        <v>2880</v>
      </c>
      <c r="J317" s="24">
        <v>6700</v>
      </c>
      <c r="K317" s="86">
        <v>5000</v>
      </c>
      <c r="L317" s="86">
        <f t="shared" si="20"/>
        <v>1872</v>
      </c>
      <c r="M317" s="22">
        <f t="shared" si="21"/>
        <v>73.611111111111114</v>
      </c>
      <c r="N317" s="22">
        <f t="shared" si="22"/>
        <v>-25.373134328358208</v>
      </c>
      <c r="O317" s="22">
        <f t="shared" si="19"/>
        <v>20</v>
      </c>
      <c r="P317" s="664" t="s">
        <v>263</v>
      </c>
    </row>
    <row r="318" spans="1:16" ht="15" customHeight="1" x14ac:dyDescent="0.25">
      <c r="A318" s="663">
        <v>26</v>
      </c>
      <c r="B318" s="666" t="s">
        <v>124</v>
      </c>
      <c r="C318" s="666" t="s">
        <v>125</v>
      </c>
      <c r="D318" s="666" t="s">
        <v>203</v>
      </c>
      <c r="E318" s="22">
        <v>1300</v>
      </c>
      <c r="F318" s="24">
        <v>4000</v>
      </c>
      <c r="G318" s="45">
        <v>3500</v>
      </c>
      <c r="H318" s="40">
        <v>1.2</v>
      </c>
      <c r="I318" s="22">
        <v>1920</v>
      </c>
      <c r="J318" s="24">
        <v>4000</v>
      </c>
      <c r="K318" s="86">
        <v>2000</v>
      </c>
      <c r="L318" s="86">
        <f t="shared" si="20"/>
        <v>1560</v>
      </c>
      <c r="M318" s="22">
        <f t="shared" si="21"/>
        <v>4.1666666666666661</v>
      </c>
      <c r="N318" s="22">
        <f t="shared" si="22"/>
        <v>-50</v>
      </c>
      <c r="O318" s="22">
        <f t="shared" si="19"/>
        <v>20</v>
      </c>
      <c r="P318" s="664" t="s">
        <v>263</v>
      </c>
    </row>
    <row r="319" spans="1:16" ht="15" customHeight="1" x14ac:dyDescent="0.25">
      <c r="A319" s="1003">
        <v>27</v>
      </c>
      <c r="B319" s="1000" t="s">
        <v>349</v>
      </c>
      <c r="C319" s="666" t="s">
        <v>95</v>
      </c>
      <c r="D319" s="666" t="s">
        <v>201</v>
      </c>
      <c r="E319" s="22">
        <v>1560</v>
      </c>
      <c r="F319" s="24">
        <v>4400</v>
      </c>
      <c r="G319" s="45">
        <v>4400</v>
      </c>
      <c r="H319" s="40">
        <v>1.3</v>
      </c>
      <c r="I319" s="22">
        <v>2340</v>
      </c>
      <c r="J319" s="24">
        <v>4400</v>
      </c>
      <c r="K319" s="86">
        <v>2500</v>
      </c>
      <c r="L319" s="86">
        <f t="shared" si="20"/>
        <v>1872</v>
      </c>
      <c r="M319" s="22">
        <f t="shared" si="21"/>
        <v>6.8376068376068382</v>
      </c>
      <c r="N319" s="22">
        <f t="shared" si="22"/>
        <v>-43.18181818181818</v>
      </c>
      <c r="O319" s="22">
        <f t="shared" si="19"/>
        <v>20</v>
      </c>
      <c r="P319" s="664" t="s">
        <v>263</v>
      </c>
    </row>
    <row r="320" spans="1:16" ht="15" customHeight="1" x14ac:dyDescent="0.25">
      <c r="A320" s="1004"/>
      <c r="B320" s="1002"/>
      <c r="C320" s="666" t="s">
        <v>201</v>
      </c>
      <c r="D320" s="666" t="s">
        <v>350</v>
      </c>
      <c r="E320" s="22">
        <v>1560</v>
      </c>
      <c r="F320" s="24">
        <v>4000</v>
      </c>
      <c r="G320" s="45">
        <v>4000</v>
      </c>
      <c r="H320" s="40">
        <v>1.2</v>
      </c>
      <c r="I320" s="22">
        <v>2160</v>
      </c>
      <c r="J320" s="24">
        <v>4000</v>
      </c>
      <c r="K320" s="86">
        <v>2500</v>
      </c>
      <c r="L320" s="86">
        <f t="shared" si="20"/>
        <v>1872</v>
      </c>
      <c r="M320" s="22">
        <f t="shared" si="21"/>
        <v>15.74074074074074</v>
      </c>
      <c r="N320" s="22">
        <f t="shared" si="22"/>
        <v>-37.5</v>
      </c>
      <c r="O320" s="22">
        <f t="shared" si="19"/>
        <v>20</v>
      </c>
      <c r="P320" s="664" t="s">
        <v>263</v>
      </c>
    </row>
    <row r="321" spans="1:16" ht="15" customHeight="1" x14ac:dyDescent="0.25">
      <c r="A321" s="663">
        <v>28</v>
      </c>
      <c r="B321" s="666" t="s">
        <v>201</v>
      </c>
      <c r="C321" s="666" t="s">
        <v>254</v>
      </c>
      <c r="D321" s="666" t="s">
        <v>351</v>
      </c>
      <c r="E321" s="22">
        <v>1560</v>
      </c>
      <c r="F321" s="24">
        <v>6000</v>
      </c>
      <c r="G321" s="45">
        <v>6000</v>
      </c>
      <c r="H321" s="40">
        <v>1.6</v>
      </c>
      <c r="I321" s="22">
        <v>2880</v>
      </c>
      <c r="J321" s="24">
        <v>6000</v>
      </c>
      <c r="K321" s="86">
        <v>2500</v>
      </c>
      <c r="L321" s="86">
        <f t="shared" si="20"/>
        <v>1872</v>
      </c>
      <c r="M321" s="22">
        <f t="shared" si="21"/>
        <v>-13.194444444444445</v>
      </c>
      <c r="N321" s="22">
        <f t="shared" si="22"/>
        <v>-58.333333333333336</v>
      </c>
      <c r="O321" s="22">
        <f t="shared" si="19"/>
        <v>20</v>
      </c>
      <c r="P321" s="664" t="s">
        <v>263</v>
      </c>
    </row>
    <row r="322" spans="1:16" ht="15" customHeight="1" x14ac:dyDescent="0.25">
      <c r="A322" s="663">
        <v>29</v>
      </c>
      <c r="B322" s="666" t="s">
        <v>202</v>
      </c>
      <c r="C322" s="666" t="s">
        <v>352</v>
      </c>
      <c r="D322" s="666" t="s">
        <v>350</v>
      </c>
      <c r="E322" s="22">
        <v>1560</v>
      </c>
      <c r="F322" s="24">
        <v>3500</v>
      </c>
      <c r="G322" s="45">
        <v>3500</v>
      </c>
      <c r="H322" s="40">
        <v>1.3</v>
      </c>
      <c r="I322" s="22">
        <v>2340</v>
      </c>
      <c r="J322" s="24">
        <v>3500</v>
      </c>
      <c r="K322" s="86">
        <v>2500</v>
      </c>
      <c r="L322" s="86">
        <f t="shared" si="20"/>
        <v>1872</v>
      </c>
      <c r="M322" s="22">
        <f t="shared" si="21"/>
        <v>6.8376068376068382</v>
      </c>
      <c r="N322" s="22">
        <f t="shared" si="22"/>
        <v>-28.571428571428569</v>
      </c>
      <c r="O322" s="22">
        <f t="shared" si="19"/>
        <v>20</v>
      </c>
      <c r="P322" s="664" t="s">
        <v>263</v>
      </c>
    </row>
    <row r="323" spans="1:16" ht="15" customHeight="1" x14ac:dyDescent="0.25">
      <c r="A323" s="663">
        <v>30</v>
      </c>
      <c r="B323" s="666" t="s">
        <v>350</v>
      </c>
      <c r="C323" s="666" t="s">
        <v>254</v>
      </c>
      <c r="D323" s="666" t="s">
        <v>353</v>
      </c>
      <c r="E323" s="22">
        <v>1560</v>
      </c>
      <c r="F323" s="24">
        <v>4400</v>
      </c>
      <c r="G323" s="45">
        <v>4400</v>
      </c>
      <c r="H323" s="40">
        <v>1.6</v>
      </c>
      <c r="I323" s="22">
        <v>2880</v>
      </c>
      <c r="J323" s="24">
        <v>4400</v>
      </c>
      <c r="K323" s="86">
        <v>3500</v>
      </c>
      <c r="L323" s="86">
        <f t="shared" si="20"/>
        <v>1872</v>
      </c>
      <c r="M323" s="22">
        <f t="shared" si="21"/>
        <v>21.527777777777779</v>
      </c>
      <c r="N323" s="22">
        <f t="shared" si="22"/>
        <v>-20.454545454545457</v>
      </c>
      <c r="O323" s="22">
        <f t="shared" si="19"/>
        <v>20</v>
      </c>
      <c r="P323" s="664" t="s">
        <v>263</v>
      </c>
    </row>
    <row r="324" spans="1:16" ht="15" customHeight="1" x14ac:dyDescent="0.25">
      <c r="A324" s="663">
        <v>31</v>
      </c>
      <c r="B324" s="666" t="s">
        <v>354</v>
      </c>
      <c r="C324" s="666" t="s">
        <v>201</v>
      </c>
      <c r="D324" s="666" t="s">
        <v>204</v>
      </c>
      <c r="E324" s="22">
        <v>1300</v>
      </c>
      <c r="F324" s="24">
        <v>3600</v>
      </c>
      <c r="G324" s="45">
        <v>3600</v>
      </c>
      <c r="H324" s="40">
        <v>1.2</v>
      </c>
      <c r="I324" s="22">
        <v>1920</v>
      </c>
      <c r="J324" s="24">
        <v>3600</v>
      </c>
      <c r="K324" s="86">
        <v>2500</v>
      </c>
      <c r="L324" s="86">
        <f t="shared" si="20"/>
        <v>1560</v>
      </c>
      <c r="M324" s="22">
        <f t="shared" si="21"/>
        <v>30.208333333333332</v>
      </c>
      <c r="N324" s="22">
        <f t="shared" si="22"/>
        <v>-30.555555555555557</v>
      </c>
      <c r="O324" s="22">
        <f t="shared" si="19"/>
        <v>20</v>
      </c>
      <c r="P324" s="664" t="s">
        <v>263</v>
      </c>
    </row>
    <row r="325" spans="1:16" ht="15" customHeight="1" x14ac:dyDescent="0.25">
      <c r="A325" s="663">
        <v>32</v>
      </c>
      <c r="B325" s="666" t="s">
        <v>205</v>
      </c>
      <c r="C325" s="666" t="s">
        <v>349</v>
      </c>
      <c r="D325" s="666" t="s">
        <v>350</v>
      </c>
      <c r="E325" s="22">
        <v>1300</v>
      </c>
      <c r="F325" s="24">
        <v>3600</v>
      </c>
      <c r="G325" s="45">
        <v>3600</v>
      </c>
      <c r="H325" s="40">
        <v>1.2</v>
      </c>
      <c r="I325" s="22">
        <v>1920</v>
      </c>
      <c r="J325" s="24">
        <v>3600</v>
      </c>
      <c r="K325" s="86">
        <v>2500</v>
      </c>
      <c r="L325" s="86">
        <f t="shared" si="20"/>
        <v>1560</v>
      </c>
      <c r="M325" s="22">
        <f t="shared" si="21"/>
        <v>30.208333333333332</v>
      </c>
      <c r="N325" s="22">
        <f t="shared" si="22"/>
        <v>-30.555555555555557</v>
      </c>
      <c r="O325" s="22">
        <f t="shared" si="19"/>
        <v>20</v>
      </c>
      <c r="P325" s="664" t="s">
        <v>263</v>
      </c>
    </row>
    <row r="326" spans="1:16" ht="15" customHeight="1" x14ac:dyDescent="0.25">
      <c r="A326" s="663">
        <v>33</v>
      </c>
      <c r="B326" s="666" t="s">
        <v>204</v>
      </c>
      <c r="C326" s="666" t="s">
        <v>205</v>
      </c>
      <c r="D326" s="666" t="s">
        <v>350</v>
      </c>
      <c r="E326" s="22">
        <v>1300</v>
      </c>
      <c r="F326" s="24">
        <v>3200</v>
      </c>
      <c r="G326" s="45">
        <v>3200</v>
      </c>
      <c r="H326" s="40">
        <v>1.2</v>
      </c>
      <c r="I326" s="22">
        <v>1920</v>
      </c>
      <c r="J326" s="24">
        <v>3200</v>
      </c>
      <c r="K326" s="86">
        <v>2500</v>
      </c>
      <c r="L326" s="86">
        <f t="shared" si="20"/>
        <v>1560</v>
      </c>
      <c r="M326" s="22">
        <f t="shared" si="21"/>
        <v>30.208333333333332</v>
      </c>
      <c r="N326" s="22">
        <f t="shared" si="22"/>
        <v>-21.875</v>
      </c>
      <c r="O326" s="22">
        <f t="shared" si="19"/>
        <v>20</v>
      </c>
      <c r="P326" s="664" t="s">
        <v>263</v>
      </c>
    </row>
    <row r="327" spans="1:16" ht="15" customHeight="1" x14ac:dyDescent="0.25">
      <c r="A327" s="663">
        <v>34</v>
      </c>
      <c r="B327" s="666" t="s">
        <v>206</v>
      </c>
      <c r="C327" s="666" t="s">
        <v>204</v>
      </c>
      <c r="D327" s="666" t="s">
        <v>350</v>
      </c>
      <c r="E327" s="22">
        <v>1300</v>
      </c>
      <c r="F327" s="24">
        <v>3300</v>
      </c>
      <c r="G327" s="45">
        <v>3300</v>
      </c>
      <c r="H327" s="40">
        <v>1.2</v>
      </c>
      <c r="I327" s="22">
        <v>1920</v>
      </c>
      <c r="J327" s="24">
        <v>3300</v>
      </c>
      <c r="K327" s="86">
        <v>2500</v>
      </c>
      <c r="L327" s="86">
        <f t="shared" si="20"/>
        <v>1560</v>
      </c>
      <c r="M327" s="22">
        <f t="shared" si="21"/>
        <v>30.208333333333332</v>
      </c>
      <c r="N327" s="22">
        <f t="shared" si="22"/>
        <v>-24.242424242424242</v>
      </c>
      <c r="O327" s="22">
        <f t="shared" si="19"/>
        <v>20</v>
      </c>
      <c r="P327" s="664" t="s">
        <v>263</v>
      </c>
    </row>
    <row r="328" spans="1:16" ht="15" customHeight="1" x14ac:dyDescent="0.25">
      <c r="A328" s="663">
        <v>35</v>
      </c>
      <c r="B328" s="666" t="s">
        <v>207</v>
      </c>
      <c r="C328" s="666" t="s">
        <v>206</v>
      </c>
      <c r="D328" s="666" t="s">
        <v>202</v>
      </c>
      <c r="E328" s="22">
        <v>1300</v>
      </c>
      <c r="F328" s="24">
        <v>3600</v>
      </c>
      <c r="G328" s="45">
        <v>3600</v>
      </c>
      <c r="H328" s="40">
        <v>1.2</v>
      </c>
      <c r="I328" s="22">
        <v>1920</v>
      </c>
      <c r="J328" s="24">
        <v>3600</v>
      </c>
      <c r="K328" s="86">
        <v>2500</v>
      </c>
      <c r="L328" s="86">
        <f t="shared" si="20"/>
        <v>1560</v>
      </c>
      <c r="M328" s="22">
        <f t="shared" si="21"/>
        <v>30.208333333333332</v>
      </c>
      <c r="N328" s="22">
        <f t="shared" si="22"/>
        <v>-30.555555555555557</v>
      </c>
      <c r="O328" s="22">
        <f t="shared" si="19"/>
        <v>20</v>
      </c>
      <c r="P328" s="664" t="s">
        <v>263</v>
      </c>
    </row>
    <row r="329" spans="1:16" ht="15" customHeight="1" x14ac:dyDescent="0.25">
      <c r="A329" s="663">
        <v>36</v>
      </c>
      <c r="B329" s="666" t="s">
        <v>208</v>
      </c>
      <c r="C329" s="666" t="s">
        <v>206</v>
      </c>
      <c r="D329" s="666" t="s">
        <v>350</v>
      </c>
      <c r="E329" s="22">
        <v>1300</v>
      </c>
      <c r="F329" s="24">
        <v>3200</v>
      </c>
      <c r="G329" s="45">
        <v>3200</v>
      </c>
      <c r="H329" s="40">
        <v>1.2</v>
      </c>
      <c r="I329" s="22">
        <v>1920</v>
      </c>
      <c r="J329" s="24">
        <v>3200</v>
      </c>
      <c r="K329" s="86">
        <v>2500</v>
      </c>
      <c r="L329" s="86">
        <f t="shared" si="20"/>
        <v>1560</v>
      </c>
      <c r="M329" s="22">
        <f t="shared" si="21"/>
        <v>30.208333333333332</v>
      </c>
      <c r="N329" s="22">
        <f t="shared" si="22"/>
        <v>-21.875</v>
      </c>
      <c r="O329" s="22">
        <f t="shared" si="19"/>
        <v>20</v>
      </c>
      <c r="P329" s="664" t="s">
        <v>263</v>
      </c>
    </row>
    <row r="330" spans="1:16" ht="15" customHeight="1" x14ac:dyDescent="0.25">
      <c r="A330" s="663">
        <v>37</v>
      </c>
      <c r="B330" s="1010" t="s">
        <v>446</v>
      </c>
      <c r="C330" s="1012"/>
      <c r="D330" s="1011"/>
      <c r="E330" s="22">
        <v>1000</v>
      </c>
      <c r="F330" s="24">
        <v>2800</v>
      </c>
      <c r="G330" s="45">
        <v>2300</v>
      </c>
      <c r="H330" s="40">
        <v>1.7</v>
      </c>
      <c r="I330" s="22">
        <v>2210</v>
      </c>
      <c r="J330" s="24">
        <v>2800</v>
      </c>
      <c r="K330" s="86">
        <v>2500</v>
      </c>
      <c r="L330" s="86">
        <f t="shared" si="20"/>
        <v>1200</v>
      </c>
      <c r="M330" s="22">
        <f t="shared" si="21"/>
        <v>13.122171945701359</v>
      </c>
      <c r="N330" s="22">
        <f t="shared" si="22"/>
        <v>-10.714285714285714</v>
      </c>
      <c r="O330" s="22">
        <f t="shared" ref="O330:O393" si="23">(L330-E330)/E330*100</f>
        <v>20</v>
      </c>
      <c r="P330" s="664" t="s">
        <v>263</v>
      </c>
    </row>
    <row r="331" spans="1:16" ht="15" customHeight="1" x14ac:dyDescent="0.25">
      <c r="A331" s="663">
        <v>38</v>
      </c>
      <c r="B331" s="666" t="s">
        <v>209</v>
      </c>
      <c r="C331" s="666" t="s">
        <v>18</v>
      </c>
      <c r="D331" s="664" t="s">
        <v>210</v>
      </c>
      <c r="E331" s="47">
        <v>870</v>
      </c>
      <c r="F331" s="24">
        <v>3000</v>
      </c>
      <c r="G331" s="45">
        <v>3300</v>
      </c>
      <c r="H331" s="40">
        <v>1.6</v>
      </c>
      <c r="I331" s="22">
        <v>1600</v>
      </c>
      <c r="J331" s="24">
        <v>3000</v>
      </c>
      <c r="K331" s="86">
        <v>1500</v>
      </c>
      <c r="L331" s="86">
        <f t="shared" ref="L331:L394" si="24">E331*1.2</f>
        <v>1044</v>
      </c>
      <c r="M331" s="22">
        <f t="shared" si="21"/>
        <v>-6.25</v>
      </c>
      <c r="N331" s="22">
        <f t="shared" si="22"/>
        <v>-50</v>
      </c>
      <c r="O331" s="22">
        <f t="shared" si="23"/>
        <v>20</v>
      </c>
      <c r="P331" s="664" t="s">
        <v>263</v>
      </c>
    </row>
    <row r="332" spans="1:16" ht="15" customHeight="1" x14ac:dyDescent="0.25">
      <c r="A332" s="663">
        <v>39</v>
      </c>
      <c r="B332" s="666" t="s">
        <v>43</v>
      </c>
      <c r="C332" s="666" t="s">
        <v>211</v>
      </c>
      <c r="D332" s="664" t="s">
        <v>184</v>
      </c>
      <c r="E332" s="22"/>
      <c r="F332" s="24"/>
      <c r="G332" s="45"/>
      <c r="H332" s="40"/>
      <c r="I332" s="22"/>
      <c r="J332" s="24"/>
      <c r="K332" s="85"/>
      <c r="L332" s="86">
        <f t="shared" si="24"/>
        <v>0</v>
      </c>
      <c r="M332" s="22"/>
      <c r="N332" s="22"/>
      <c r="O332" s="22" t="e">
        <f t="shared" si="23"/>
        <v>#DIV/0!</v>
      </c>
      <c r="P332" s="664" t="s">
        <v>263</v>
      </c>
    </row>
    <row r="333" spans="1:16" ht="15" customHeight="1" x14ac:dyDescent="0.25">
      <c r="A333" s="653"/>
      <c r="B333" s="90"/>
      <c r="C333" s="666"/>
      <c r="D333" s="664" t="s">
        <v>39</v>
      </c>
      <c r="E333" s="22">
        <v>3100</v>
      </c>
      <c r="F333" s="24">
        <v>13500</v>
      </c>
      <c r="G333" s="45">
        <v>13500</v>
      </c>
      <c r="H333" s="40">
        <v>2.7</v>
      </c>
      <c r="I333" s="22">
        <v>8370</v>
      </c>
      <c r="J333" s="24">
        <v>13500</v>
      </c>
      <c r="K333" s="85">
        <v>8500</v>
      </c>
      <c r="L333" s="86">
        <f t="shared" si="24"/>
        <v>3720</v>
      </c>
      <c r="M333" s="22">
        <f t="shared" ref="M333:M393" si="25">(K333-I333)/I333*100</f>
        <v>1.5531660692951015</v>
      </c>
      <c r="N333" s="22">
        <f t="shared" si="22"/>
        <v>-37.037037037037038</v>
      </c>
      <c r="O333" s="22">
        <f t="shared" si="23"/>
        <v>20</v>
      </c>
      <c r="P333" s="664" t="s">
        <v>879</v>
      </c>
    </row>
    <row r="334" spans="1:16" ht="15" customHeight="1" x14ac:dyDescent="0.25">
      <c r="A334" s="653"/>
      <c r="B334" s="90"/>
      <c r="C334" s="666"/>
      <c r="D334" s="664" t="s">
        <v>40</v>
      </c>
      <c r="E334" s="22">
        <v>3100</v>
      </c>
      <c r="F334" s="24">
        <v>13500</v>
      </c>
      <c r="G334" s="45">
        <v>13500</v>
      </c>
      <c r="H334" s="40">
        <v>2.7</v>
      </c>
      <c r="I334" s="22">
        <v>8370</v>
      </c>
      <c r="J334" s="24">
        <v>13500</v>
      </c>
      <c r="K334" s="85">
        <v>8000</v>
      </c>
      <c r="L334" s="86">
        <f t="shared" si="24"/>
        <v>3720</v>
      </c>
      <c r="M334" s="22">
        <f t="shared" si="25"/>
        <v>-4.4205495818399045</v>
      </c>
      <c r="N334" s="22">
        <f t="shared" ref="N334:N393" si="26">(K334-J334)/J334*100</f>
        <v>-40.74074074074074</v>
      </c>
      <c r="O334" s="22">
        <f t="shared" si="23"/>
        <v>20</v>
      </c>
      <c r="P334" s="664" t="s">
        <v>879</v>
      </c>
    </row>
    <row r="335" spans="1:16" ht="15" customHeight="1" x14ac:dyDescent="0.25">
      <c r="A335" s="1003">
        <v>40</v>
      </c>
      <c r="B335" s="1000" t="s">
        <v>34</v>
      </c>
      <c r="C335" s="666" t="s">
        <v>410</v>
      </c>
      <c r="D335" s="664" t="s">
        <v>212</v>
      </c>
      <c r="E335" s="47">
        <v>540</v>
      </c>
      <c r="F335" s="24">
        <v>2500</v>
      </c>
      <c r="G335" s="45">
        <v>2500</v>
      </c>
      <c r="H335" s="40">
        <v>1.7</v>
      </c>
      <c r="I335" s="22">
        <v>918</v>
      </c>
      <c r="J335" s="24">
        <v>2500</v>
      </c>
      <c r="K335" s="86">
        <v>1200</v>
      </c>
      <c r="L335" s="86">
        <f t="shared" si="24"/>
        <v>648</v>
      </c>
      <c r="M335" s="22">
        <f t="shared" si="25"/>
        <v>30.718954248366014</v>
      </c>
      <c r="N335" s="22">
        <f t="shared" si="26"/>
        <v>-52</v>
      </c>
      <c r="O335" s="22">
        <f t="shared" si="23"/>
        <v>20</v>
      </c>
      <c r="P335" s="664" t="s">
        <v>263</v>
      </c>
    </row>
    <row r="336" spans="1:16" ht="15" customHeight="1" x14ac:dyDescent="0.25">
      <c r="A336" s="1004"/>
      <c r="B336" s="1002"/>
      <c r="C336" s="666" t="s">
        <v>410</v>
      </c>
      <c r="D336" s="664" t="s">
        <v>36</v>
      </c>
      <c r="E336" s="47">
        <v>540</v>
      </c>
      <c r="F336" s="24">
        <v>1300</v>
      </c>
      <c r="G336" s="45">
        <v>1300</v>
      </c>
      <c r="H336" s="40">
        <v>1.7</v>
      </c>
      <c r="I336" s="22">
        <v>918</v>
      </c>
      <c r="J336" s="24">
        <v>1300</v>
      </c>
      <c r="K336" s="86">
        <v>800</v>
      </c>
      <c r="L336" s="86">
        <f t="shared" si="24"/>
        <v>648</v>
      </c>
      <c r="M336" s="22">
        <f t="shared" si="25"/>
        <v>-12.854030501089325</v>
      </c>
      <c r="N336" s="22">
        <f t="shared" si="26"/>
        <v>-38.461538461538467</v>
      </c>
      <c r="O336" s="22">
        <f t="shared" si="23"/>
        <v>20</v>
      </c>
      <c r="P336" s="664" t="s">
        <v>263</v>
      </c>
    </row>
    <row r="337" spans="1:16" ht="15" customHeight="1" x14ac:dyDescent="0.25">
      <c r="A337" s="663">
        <v>41</v>
      </c>
      <c r="B337" s="666" t="s">
        <v>213</v>
      </c>
      <c r="C337" s="666" t="s">
        <v>214</v>
      </c>
      <c r="D337" s="664" t="s">
        <v>433</v>
      </c>
      <c r="E337" s="22">
        <v>1690</v>
      </c>
      <c r="F337" s="24">
        <v>8000</v>
      </c>
      <c r="G337" s="45">
        <v>8000</v>
      </c>
      <c r="H337" s="40">
        <v>1.2</v>
      </c>
      <c r="I337" s="22">
        <v>2160</v>
      </c>
      <c r="J337" s="24">
        <v>8000</v>
      </c>
      <c r="K337" s="86">
        <v>3000</v>
      </c>
      <c r="L337" s="86">
        <f t="shared" si="24"/>
        <v>2028</v>
      </c>
      <c r="M337" s="22">
        <f t="shared" si="25"/>
        <v>38.888888888888893</v>
      </c>
      <c r="N337" s="22">
        <f t="shared" si="26"/>
        <v>-62.5</v>
      </c>
      <c r="O337" s="22">
        <f t="shared" si="23"/>
        <v>20</v>
      </c>
      <c r="P337" s="664" t="s">
        <v>263</v>
      </c>
    </row>
    <row r="338" spans="1:16" ht="15" customHeight="1" x14ac:dyDescent="0.25">
      <c r="A338" s="663">
        <v>42</v>
      </c>
      <c r="B338" s="666" t="s">
        <v>215</v>
      </c>
      <c r="C338" s="666" t="s">
        <v>38</v>
      </c>
      <c r="D338" s="667"/>
      <c r="E338" s="47"/>
      <c r="F338" s="24"/>
      <c r="G338" s="45"/>
      <c r="H338" s="40"/>
      <c r="I338" s="22"/>
      <c r="J338" s="22"/>
      <c r="K338" s="22"/>
      <c r="L338" s="86">
        <f t="shared" si="24"/>
        <v>0</v>
      </c>
      <c r="M338" s="22"/>
      <c r="N338" s="22"/>
      <c r="O338" s="22" t="e">
        <f t="shared" si="23"/>
        <v>#DIV/0!</v>
      </c>
      <c r="P338" s="664" t="s">
        <v>263</v>
      </c>
    </row>
    <row r="339" spans="1:16" ht="15" customHeight="1" x14ac:dyDescent="0.25">
      <c r="A339" s="663"/>
      <c r="B339" s="666"/>
      <c r="C339" s="666" t="s">
        <v>39</v>
      </c>
      <c r="D339" s="667"/>
      <c r="E339" s="22">
        <v>1430</v>
      </c>
      <c r="F339" s="24">
        <v>3500</v>
      </c>
      <c r="G339" s="45">
        <v>3500</v>
      </c>
      <c r="H339" s="40">
        <v>1.2</v>
      </c>
      <c r="I339" s="22">
        <v>1716</v>
      </c>
      <c r="J339" s="24">
        <v>3500</v>
      </c>
      <c r="K339" s="86">
        <v>1750</v>
      </c>
      <c r="L339" s="86">
        <f t="shared" si="24"/>
        <v>1716</v>
      </c>
      <c r="M339" s="22">
        <f t="shared" si="25"/>
        <v>1.9813519813519813</v>
      </c>
      <c r="N339" s="22">
        <f t="shared" si="26"/>
        <v>-50</v>
      </c>
      <c r="O339" s="22">
        <f t="shared" si="23"/>
        <v>20</v>
      </c>
      <c r="P339" s="664" t="s">
        <v>263</v>
      </c>
    </row>
    <row r="340" spans="1:16" ht="15" customHeight="1" x14ac:dyDescent="0.25">
      <c r="A340" s="663"/>
      <c r="B340" s="666"/>
      <c r="C340" s="666" t="s">
        <v>40</v>
      </c>
      <c r="D340" s="667"/>
      <c r="E340" s="22">
        <v>1250</v>
      </c>
      <c r="F340" s="24">
        <v>2500</v>
      </c>
      <c r="G340" s="45">
        <v>2500</v>
      </c>
      <c r="H340" s="40">
        <v>1.2</v>
      </c>
      <c r="I340" s="22">
        <v>1500</v>
      </c>
      <c r="J340" s="24">
        <v>2500</v>
      </c>
      <c r="K340" s="86">
        <v>1550</v>
      </c>
      <c r="L340" s="86">
        <f t="shared" si="24"/>
        <v>1500</v>
      </c>
      <c r="M340" s="22">
        <f t="shared" si="25"/>
        <v>3.3333333333333335</v>
      </c>
      <c r="N340" s="22">
        <f t="shared" si="26"/>
        <v>-38</v>
      </c>
      <c r="O340" s="22">
        <f t="shared" si="23"/>
        <v>20</v>
      </c>
      <c r="P340" s="664" t="s">
        <v>263</v>
      </c>
    </row>
    <row r="341" spans="1:16" ht="15" customHeight="1" x14ac:dyDescent="0.25">
      <c r="A341" s="663">
        <v>43</v>
      </c>
      <c r="B341" s="666" t="s">
        <v>216</v>
      </c>
      <c r="C341" s="1010" t="s">
        <v>217</v>
      </c>
      <c r="D341" s="1011"/>
      <c r="E341" s="22">
        <v>1724</v>
      </c>
      <c r="F341" s="24">
        <v>5500</v>
      </c>
      <c r="G341" s="45">
        <v>5500</v>
      </c>
      <c r="H341" s="40">
        <v>1.1000000000000001</v>
      </c>
      <c r="I341" s="22">
        <v>1896.4</v>
      </c>
      <c r="J341" s="24">
        <v>5500</v>
      </c>
      <c r="K341" s="86">
        <v>3000</v>
      </c>
      <c r="L341" s="86">
        <f t="shared" si="24"/>
        <v>2068.7999999999997</v>
      </c>
      <c r="M341" s="22">
        <f t="shared" si="25"/>
        <v>58.194473739717353</v>
      </c>
      <c r="N341" s="22">
        <f t="shared" si="26"/>
        <v>-45.454545454545453</v>
      </c>
      <c r="O341" s="22">
        <f t="shared" si="23"/>
        <v>19.999999999999986</v>
      </c>
      <c r="P341" s="664" t="s">
        <v>263</v>
      </c>
    </row>
    <row r="342" spans="1:16" ht="15" customHeight="1" x14ac:dyDescent="0.25">
      <c r="A342" s="663"/>
      <c r="B342" s="666"/>
      <c r="C342" s="666" t="s">
        <v>38</v>
      </c>
      <c r="D342" s="667"/>
      <c r="E342" s="47"/>
      <c r="F342" s="24"/>
      <c r="G342" s="45"/>
      <c r="H342" s="40"/>
      <c r="I342" s="22"/>
      <c r="J342" s="22"/>
      <c r="K342" s="85"/>
      <c r="L342" s="86">
        <f t="shared" si="24"/>
        <v>0</v>
      </c>
      <c r="M342" s="22"/>
      <c r="N342" s="22"/>
      <c r="O342" s="22" t="e">
        <f t="shared" si="23"/>
        <v>#DIV/0!</v>
      </c>
      <c r="P342" s="660"/>
    </row>
    <row r="343" spans="1:16" ht="15" customHeight="1" x14ac:dyDescent="0.25">
      <c r="A343" s="663"/>
      <c r="B343" s="666"/>
      <c r="C343" s="666" t="s">
        <v>39</v>
      </c>
      <c r="D343" s="667"/>
      <c r="E343" s="22">
        <v>1437</v>
      </c>
      <c r="F343" s="24">
        <v>4300</v>
      </c>
      <c r="G343" s="45">
        <v>4300</v>
      </c>
      <c r="H343" s="40">
        <v>1</v>
      </c>
      <c r="I343" s="22">
        <v>1437</v>
      </c>
      <c r="J343" s="24">
        <v>4300</v>
      </c>
      <c r="K343" s="86">
        <v>2000</v>
      </c>
      <c r="L343" s="86">
        <f t="shared" si="24"/>
        <v>1724.3999999999999</v>
      </c>
      <c r="M343" s="22">
        <f t="shared" si="25"/>
        <v>39.178844815588029</v>
      </c>
      <c r="N343" s="22">
        <f t="shared" si="26"/>
        <v>-53.488372093023251</v>
      </c>
      <c r="O343" s="22">
        <f t="shared" si="23"/>
        <v>19.999999999999989</v>
      </c>
      <c r="P343" s="664" t="s">
        <v>263</v>
      </c>
    </row>
    <row r="344" spans="1:16" ht="15" customHeight="1" x14ac:dyDescent="0.25">
      <c r="A344" s="663"/>
      <c r="B344" s="666"/>
      <c r="C344" s="666" t="s">
        <v>40</v>
      </c>
      <c r="D344" s="667"/>
      <c r="E344" s="22">
        <v>1400</v>
      </c>
      <c r="F344" s="24">
        <v>3300</v>
      </c>
      <c r="G344" s="45">
        <v>3300</v>
      </c>
      <c r="H344" s="40">
        <v>1</v>
      </c>
      <c r="I344" s="22">
        <v>1400</v>
      </c>
      <c r="J344" s="24">
        <v>3300</v>
      </c>
      <c r="K344" s="86">
        <v>1900</v>
      </c>
      <c r="L344" s="86">
        <f t="shared" si="24"/>
        <v>1680</v>
      </c>
      <c r="M344" s="22">
        <f t="shared" si="25"/>
        <v>35.714285714285715</v>
      </c>
      <c r="N344" s="22">
        <f t="shared" si="26"/>
        <v>-42.424242424242422</v>
      </c>
      <c r="O344" s="22">
        <f t="shared" si="23"/>
        <v>20</v>
      </c>
      <c r="P344" s="664" t="s">
        <v>263</v>
      </c>
    </row>
    <row r="345" spans="1:16" ht="15" customHeight="1" x14ac:dyDescent="0.25">
      <c r="A345" s="663">
        <v>44</v>
      </c>
      <c r="B345" s="1010" t="s">
        <v>45</v>
      </c>
      <c r="C345" s="1012"/>
      <c r="D345" s="667"/>
      <c r="E345" s="47"/>
      <c r="F345" s="24"/>
      <c r="G345" s="45"/>
      <c r="H345" s="40"/>
      <c r="I345" s="22"/>
      <c r="J345" s="24"/>
      <c r="K345" s="24"/>
      <c r="L345" s="86">
        <f t="shared" si="24"/>
        <v>0</v>
      </c>
      <c r="M345" s="22"/>
      <c r="N345" s="22"/>
      <c r="O345" s="22" t="e">
        <f t="shared" si="23"/>
        <v>#DIV/0!</v>
      </c>
      <c r="P345" s="655"/>
    </row>
    <row r="346" spans="1:16" ht="15" customHeight="1" x14ac:dyDescent="0.25">
      <c r="A346" s="1009" t="s">
        <v>419</v>
      </c>
      <c r="B346" s="1000" t="s">
        <v>355</v>
      </c>
      <c r="C346" s="674" t="s">
        <v>218</v>
      </c>
      <c r="D346" s="667"/>
      <c r="E346" s="47">
        <v>500</v>
      </c>
      <c r="F346" s="24">
        <v>1500</v>
      </c>
      <c r="G346" s="45">
        <v>1500</v>
      </c>
      <c r="H346" s="40">
        <v>2.6</v>
      </c>
      <c r="I346" s="22">
        <v>1300</v>
      </c>
      <c r="J346" s="24">
        <v>1500</v>
      </c>
      <c r="K346" s="86">
        <v>1000</v>
      </c>
      <c r="L346" s="86">
        <f t="shared" si="24"/>
        <v>600</v>
      </c>
      <c r="M346" s="22">
        <f t="shared" si="25"/>
        <v>-23.076923076923077</v>
      </c>
      <c r="N346" s="22">
        <f t="shared" si="26"/>
        <v>-33.333333333333329</v>
      </c>
      <c r="O346" s="22">
        <f t="shared" si="23"/>
        <v>20</v>
      </c>
      <c r="P346" s="664" t="s">
        <v>263</v>
      </c>
    </row>
    <row r="347" spans="1:16" ht="15" customHeight="1" x14ac:dyDescent="0.25">
      <c r="A347" s="1004"/>
      <c r="B347" s="1002"/>
      <c r="C347" s="1010" t="s">
        <v>49</v>
      </c>
      <c r="D347" s="1011"/>
      <c r="E347" s="47">
        <v>500</v>
      </c>
      <c r="F347" s="24">
        <v>1000</v>
      </c>
      <c r="G347" s="45">
        <v>1000</v>
      </c>
      <c r="H347" s="40">
        <v>1.8</v>
      </c>
      <c r="I347" s="22">
        <v>900</v>
      </c>
      <c r="J347" s="24">
        <v>1000</v>
      </c>
      <c r="K347" s="86">
        <v>800</v>
      </c>
      <c r="L347" s="86">
        <f t="shared" si="24"/>
        <v>600</v>
      </c>
      <c r="M347" s="22">
        <f t="shared" si="25"/>
        <v>-11.111111111111111</v>
      </c>
      <c r="N347" s="22">
        <f t="shared" si="26"/>
        <v>-20</v>
      </c>
      <c r="O347" s="22">
        <f t="shared" si="23"/>
        <v>20</v>
      </c>
      <c r="P347" s="664" t="s">
        <v>263</v>
      </c>
    </row>
    <row r="348" spans="1:16" ht="15" customHeight="1" x14ac:dyDescent="0.25">
      <c r="A348" s="1009" t="s">
        <v>420</v>
      </c>
      <c r="B348" s="1000" t="s">
        <v>320</v>
      </c>
      <c r="C348" s="666" t="s">
        <v>218</v>
      </c>
      <c r="D348" s="667"/>
      <c r="E348" s="47">
        <v>370</v>
      </c>
      <c r="F348" s="24">
        <v>1000</v>
      </c>
      <c r="G348" s="45">
        <v>1000</v>
      </c>
      <c r="H348" s="40">
        <v>2.1</v>
      </c>
      <c r="I348" s="22">
        <v>777</v>
      </c>
      <c r="J348" s="24">
        <v>1000</v>
      </c>
      <c r="K348" s="86">
        <v>800</v>
      </c>
      <c r="L348" s="86">
        <f t="shared" si="24"/>
        <v>444</v>
      </c>
      <c r="M348" s="22">
        <f t="shared" si="25"/>
        <v>2.9601029601029603</v>
      </c>
      <c r="N348" s="22">
        <f t="shared" si="26"/>
        <v>-20</v>
      </c>
      <c r="O348" s="22">
        <f t="shared" si="23"/>
        <v>20</v>
      </c>
      <c r="P348" s="664" t="s">
        <v>263</v>
      </c>
    </row>
    <row r="349" spans="1:16" ht="15" customHeight="1" x14ac:dyDescent="0.25">
      <c r="A349" s="1004"/>
      <c r="B349" s="1002"/>
      <c r="C349" s="1010" t="s">
        <v>49</v>
      </c>
      <c r="D349" s="1011"/>
      <c r="E349" s="47">
        <v>330</v>
      </c>
      <c r="F349" s="24">
        <v>850</v>
      </c>
      <c r="G349" s="45">
        <v>1000</v>
      </c>
      <c r="H349" s="40">
        <v>1.7</v>
      </c>
      <c r="I349" s="22">
        <v>561</v>
      </c>
      <c r="J349" s="24">
        <v>850</v>
      </c>
      <c r="K349" s="86">
        <v>650</v>
      </c>
      <c r="L349" s="86">
        <f t="shared" si="24"/>
        <v>396</v>
      </c>
      <c r="M349" s="22">
        <f t="shared" si="25"/>
        <v>15.86452762923351</v>
      </c>
      <c r="N349" s="22">
        <f t="shared" si="26"/>
        <v>-23.52941176470588</v>
      </c>
      <c r="O349" s="22">
        <f t="shared" si="23"/>
        <v>20</v>
      </c>
      <c r="P349" s="664" t="s">
        <v>263</v>
      </c>
    </row>
    <row r="350" spans="1:16" ht="15" customHeight="1" x14ac:dyDescent="0.25">
      <c r="A350" s="1009" t="s">
        <v>421</v>
      </c>
      <c r="B350" s="1000" t="s">
        <v>251</v>
      </c>
      <c r="C350" s="666" t="s">
        <v>218</v>
      </c>
      <c r="D350" s="667"/>
      <c r="E350" s="47">
        <v>300</v>
      </c>
      <c r="F350" s="24">
        <v>800</v>
      </c>
      <c r="G350" s="45">
        <v>1000</v>
      </c>
      <c r="H350" s="40">
        <v>2.2999999999999998</v>
      </c>
      <c r="I350" s="22">
        <v>690</v>
      </c>
      <c r="J350" s="24">
        <v>800</v>
      </c>
      <c r="K350" s="86">
        <v>650</v>
      </c>
      <c r="L350" s="86">
        <f t="shared" si="24"/>
        <v>360</v>
      </c>
      <c r="M350" s="22">
        <f t="shared" si="25"/>
        <v>-5.7971014492753623</v>
      </c>
      <c r="N350" s="22">
        <f t="shared" si="26"/>
        <v>-18.75</v>
      </c>
      <c r="O350" s="22">
        <f t="shared" si="23"/>
        <v>20</v>
      </c>
      <c r="P350" s="664" t="s">
        <v>263</v>
      </c>
    </row>
    <row r="351" spans="1:16" ht="15" customHeight="1" x14ac:dyDescent="0.25">
      <c r="A351" s="1004"/>
      <c r="B351" s="1002"/>
      <c r="C351" s="1010" t="s">
        <v>49</v>
      </c>
      <c r="D351" s="1011"/>
      <c r="E351" s="47">
        <v>300</v>
      </c>
      <c r="F351" s="24">
        <v>750</v>
      </c>
      <c r="G351" s="45">
        <v>1000</v>
      </c>
      <c r="H351" s="40">
        <v>2.2999999999999998</v>
      </c>
      <c r="I351" s="22">
        <v>690</v>
      </c>
      <c r="J351" s="24">
        <v>750</v>
      </c>
      <c r="K351" s="86">
        <v>600</v>
      </c>
      <c r="L351" s="86">
        <f t="shared" si="24"/>
        <v>360</v>
      </c>
      <c r="M351" s="22">
        <f t="shared" si="25"/>
        <v>-13.043478260869565</v>
      </c>
      <c r="N351" s="22">
        <f t="shared" si="26"/>
        <v>-20</v>
      </c>
      <c r="O351" s="22">
        <f t="shared" si="23"/>
        <v>20</v>
      </c>
      <c r="P351" s="664" t="s">
        <v>263</v>
      </c>
    </row>
    <row r="352" spans="1:16" ht="15" customHeight="1" x14ac:dyDescent="0.25">
      <c r="A352" s="1003">
        <v>45</v>
      </c>
      <c r="B352" s="1000" t="s">
        <v>58</v>
      </c>
      <c r="C352" s="666" t="s">
        <v>39</v>
      </c>
      <c r="D352" s="667"/>
      <c r="E352" s="47">
        <v>500</v>
      </c>
      <c r="F352" s="24">
        <v>1700</v>
      </c>
      <c r="G352" s="45">
        <v>1700</v>
      </c>
      <c r="H352" s="40">
        <v>2.2000000000000002</v>
      </c>
      <c r="I352" s="22">
        <v>1100</v>
      </c>
      <c r="J352" s="24">
        <v>1700</v>
      </c>
      <c r="K352" s="86">
        <v>1500</v>
      </c>
      <c r="L352" s="86">
        <f t="shared" si="24"/>
        <v>600</v>
      </c>
      <c r="M352" s="22">
        <f t="shared" si="25"/>
        <v>36.363636363636367</v>
      </c>
      <c r="N352" s="22">
        <f t="shared" si="26"/>
        <v>-11.76470588235294</v>
      </c>
      <c r="O352" s="22">
        <f t="shared" si="23"/>
        <v>20</v>
      </c>
      <c r="P352" s="664" t="s">
        <v>263</v>
      </c>
    </row>
    <row r="353" spans="1:16" ht="15" customHeight="1" x14ac:dyDescent="0.25">
      <c r="A353" s="1004"/>
      <c r="B353" s="1002"/>
      <c r="C353" s="666" t="s">
        <v>40</v>
      </c>
      <c r="D353" s="667"/>
      <c r="E353" s="47">
        <v>450</v>
      </c>
      <c r="F353" s="24">
        <v>1500</v>
      </c>
      <c r="G353" s="45">
        <v>1000</v>
      </c>
      <c r="H353" s="40">
        <v>2.1</v>
      </c>
      <c r="I353" s="22">
        <v>945</v>
      </c>
      <c r="J353" s="24">
        <v>1500</v>
      </c>
      <c r="K353" s="86">
        <v>1400</v>
      </c>
      <c r="L353" s="86">
        <f t="shared" si="24"/>
        <v>540</v>
      </c>
      <c r="M353" s="22">
        <f t="shared" si="25"/>
        <v>48.148148148148145</v>
      </c>
      <c r="N353" s="22">
        <f t="shared" si="26"/>
        <v>-6.666666666666667</v>
      </c>
      <c r="O353" s="22">
        <f t="shared" si="23"/>
        <v>20</v>
      </c>
      <c r="P353" s="664" t="s">
        <v>263</v>
      </c>
    </row>
    <row r="354" spans="1:16" ht="15" customHeight="1" x14ac:dyDescent="0.25">
      <c r="A354" s="663">
        <v>46</v>
      </c>
      <c r="B354" s="666" t="s">
        <v>219</v>
      </c>
      <c r="C354" s="666" t="s">
        <v>220</v>
      </c>
      <c r="D354" s="664" t="s">
        <v>272</v>
      </c>
      <c r="E354" s="47"/>
      <c r="F354" s="24"/>
      <c r="G354" s="45"/>
      <c r="H354" s="40"/>
      <c r="I354" s="22"/>
      <c r="J354" s="22"/>
      <c r="K354" s="22"/>
      <c r="L354" s="86">
        <f t="shared" si="24"/>
        <v>0</v>
      </c>
      <c r="M354" s="22"/>
      <c r="N354" s="22"/>
      <c r="O354" s="22" t="e">
        <f t="shared" si="23"/>
        <v>#DIV/0!</v>
      </c>
      <c r="P354" s="664"/>
    </row>
    <row r="355" spans="1:16" ht="15" customHeight="1" x14ac:dyDescent="0.25">
      <c r="A355" s="663"/>
      <c r="B355" s="666"/>
      <c r="C355" s="666" t="s">
        <v>39</v>
      </c>
      <c r="D355" s="664"/>
      <c r="E355" s="47">
        <v>700</v>
      </c>
      <c r="F355" s="24">
        <v>2000</v>
      </c>
      <c r="G355" s="45">
        <v>2000</v>
      </c>
      <c r="H355" s="40">
        <v>1.4</v>
      </c>
      <c r="I355" s="22">
        <v>979.99999999999989</v>
      </c>
      <c r="J355" s="24">
        <v>2000</v>
      </c>
      <c r="K355" s="85">
        <v>2000</v>
      </c>
      <c r="L355" s="86">
        <f t="shared" si="24"/>
        <v>840</v>
      </c>
      <c r="M355" s="22">
        <f t="shared" si="25"/>
        <v>104.08163265306125</v>
      </c>
      <c r="N355" s="22">
        <f t="shared" si="26"/>
        <v>0</v>
      </c>
      <c r="O355" s="22">
        <f t="shared" si="23"/>
        <v>20</v>
      </c>
      <c r="P355" s="664" t="s">
        <v>263</v>
      </c>
    </row>
    <row r="356" spans="1:16" ht="15" customHeight="1" x14ac:dyDescent="0.25">
      <c r="A356" s="663"/>
      <c r="B356" s="666"/>
      <c r="C356" s="666" t="s">
        <v>40</v>
      </c>
      <c r="D356" s="664"/>
      <c r="E356" s="47">
        <v>650</v>
      </c>
      <c r="F356" s="24">
        <v>1700</v>
      </c>
      <c r="G356" s="45">
        <v>1700</v>
      </c>
      <c r="H356" s="40">
        <v>1.4</v>
      </c>
      <c r="I356" s="22">
        <v>909.99999999999989</v>
      </c>
      <c r="J356" s="24">
        <v>1700</v>
      </c>
      <c r="K356" s="85">
        <v>1700</v>
      </c>
      <c r="L356" s="86">
        <f t="shared" si="24"/>
        <v>780</v>
      </c>
      <c r="M356" s="22">
        <f t="shared" si="25"/>
        <v>86.813186813186832</v>
      </c>
      <c r="N356" s="22">
        <f t="shared" si="26"/>
        <v>0</v>
      </c>
      <c r="O356" s="22">
        <f t="shared" si="23"/>
        <v>20</v>
      </c>
      <c r="P356" s="664" t="s">
        <v>263</v>
      </c>
    </row>
    <row r="357" spans="1:16" ht="15" customHeight="1" x14ac:dyDescent="0.25">
      <c r="A357" s="663">
        <v>47</v>
      </c>
      <c r="B357" s="666" t="s">
        <v>221</v>
      </c>
      <c r="C357" s="666" t="s">
        <v>139</v>
      </c>
      <c r="D357" s="664" t="s">
        <v>22</v>
      </c>
      <c r="E357" s="47"/>
      <c r="F357" s="24"/>
      <c r="G357" s="45"/>
      <c r="H357" s="40"/>
      <c r="I357" s="22"/>
      <c r="J357" s="22"/>
      <c r="K357" s="85"/>
      <c r="L357" s="86">
        <f t="shared" si="24"/>
        <v>0</v>
      </c>
      <c r="M357" s="22"/>
      <c r="N357" s="22"/>
      <c r="O357" s="22" t="e">
        <f t="shared" si="23"/>
        <v>#DIV/0!</v>
      </c>
      <c r="P357" s="664"/>
    </row>
    <row r="358" spans="1:16" ht="15" customHeight="1" x14ac:dyDescent="0.25">
      <c r="A358" s="663"/>
      <c r="B358" s="666"/>
      <c r="C358" s="666" t="s">
        <v>39</v>
      </c>
      <c r="D358" s="667"/>
      <c r="E358" s="47">
        <v>860</v>
      </c>
      <c r="F358" s="24">
        <v>1700</v>
      </c>
      <c r="G358" s="45">
        <v>1700</v>
      </c>
      <c r="H358" s="40">
        <v>1.1000000000000001</v>
      </c>
      <c r="I358" s="22">
        <v>946.00000000000011</v>
      </c>
      <c r="J358" s="24">
        <v>1700</v>
      </c>
      <c r="K358" s="85">
        <v>1700</v>
      </c>
      <c r="L358" s="86">
        <f t="shared" si="24"/>
        <v>1032</v>
      </c>
      <c r="M358" s="22">
        <f t="shared" si="25"/>
        <v>79.704016913319222</v>
      </c>
      <c r="N358" s="22">
        <f t="shared" si="26"/>
        <v>0</v>
      </c>
      <c r="O358" s="22">
        <f t="shared" si="23"/>
        <v>20</v>
      </c>
      <c r="P358" s="664" t="s">
        <v>263</v>
      </c>
    </row>
    <row r="359" spans="1:16" ht="15" customHeight="1" x14ac:dyDescent="0.25">
      <c r="A359" s="663"/>
      <c r="B359" s="666"/>
      <c r="C359" s="666" t="s">
        <v>40</v>
      </c>
      <c r="D359" s="667"/>
      <c r="E359" s="47">
        <v>800</v>
      </c>
      <c r="F359" s="24">
        <v>1300</v>
      </c>
      <c r="G359" s="45">
        <v>1300</v>
      </c>
      <c r="H359" s="40">
        <v>1.1000000000000001</v>
      </c>
      <c r="I359" s="22">
        <f>E359*H359</f>
        <v>880.00000000000011</v>
      </c>
      <c r="J359" s="24">
        <v>1300</v>
      </c>
      <c r="K359" s="85">
        <v>1300</v>
      </c>
      <c r="L359" s="86">
        <f t="shared" si="24"/>
        <v>960</v>
      </c>
      <c r="M359" s="22">
        <f t="shared" si="25"/>
        <v>47.727272727272705</v>
      </c>
      <c r="N359" s="22">
        <f t="shared" si="26"/>
        <v>0</v>
      </c>
      <c r="O359" s="22">
        <f t="shared" si="23"/>
        <v>20</v>
      </c>
      <c r="P359" s="664" t="s">
        <v>263</v>
      </c>
    </row>
    <row r="360" spans="1:16" ht="15" customHeight="1" x14ac:dyDescent="0.25">
      <c r="A360" s="663">
        <v>48</v>
      </c>
      <c r="B360" s="666" t="s">
        <v>222</v>
      </c>
      <c r="C360" s="664" t="s">
        <v>445</v>
      </c>
      <c r="D360" s="664" t="s">
        <v>33</v>
      </c>
      <c r="E360" s="47"/>
      <c r="F360" s="24">
        <v>5000</v>
      </c>
      <c r="G360" s="45">
        <v>5000</v>
      </c>
      <c r="H360" s="40"/>
      <c r="I360" s="22"/>
      <c r="J360" s="24">
        <v>5000</v>
      </c>
      <c r="K360" s="86">
        <v>2500</v>
      </c>
      <c r="L360" s="86">
        <f t="shared" si="24"/>
        <v>0</v>
      </c>
      <c r="M360" s="22"/>
      <c r="N360" s="22">
        <f t="shared" si="26"/>
        <v>-50</v>
      </c>
      <c r="O360" s="22" t="e">
        <f t="shared" si="23"/>
        <v>#DIV/0!</v>
      </c>
      <c r="P360" s="57" t="s">
        <v>271</v>
      </c>
    </row>
    <row r="361" spans="1:16" ht="15" customHeight="1" x14ac:dyDescent="0.25">
      <c r="A361" s="663">
        <v>49</v>
      </c>
      <c r="B361" s="1010" t="s">
        <v>881</v>
      </c>
      <c r="C361" s="1012"/>
      <c r="D361" s="1011"/>
      <c r="E361" s="47"/>
      <c r="F361" s="24"/>
      <c r="G361" s="45"/>
      <c r="H361" s="40"/>
      <c r="I361" s="22"/>
      <c r="J361" s="24">
        <v>1000</v>
      </c>
      <c r="K361" s="85">
        <v>1000</v>
      </c>
      <c r="L361" s="86">
        <f t="shared" si="24"/>
        <v>0</v>
      </c>
      <c r="M361" s="22"/>
      <c r="N361" s="22">
        <f t="shared" si="26"/>
        <v>0</v>
      </c>
      <c r="O361" s="22" t="e">
        <f t="shared" si="23"/>
        <v>#DIV/0!</v>
      </c>
      <c r="P361" s="57" t="s">
        <v>271</v>
      </c>
    </row>
    <row r="362" spans="1:16" ht="15" customHeight="1" x14ac:dyDescent="0.25">
      <c r="A362" s="652" t="s">
        <v>874</v>
      </c>
      <c r="B362" s="44" t="s">
        <v>872</v>
      </c>
      <c r="C362" s="44"/>
      <c r="D362" s="44"/>
      <c r="E362" s="33"/>
      <c r="F362" s="25"/>
      <c r="G362" s="20"/>
      <c r="H362" s="67"/>
      <c r="I362" s="67"/>
      <c r="J362" s="67"/>
      <c r="K362" s="67"/>
      <c r="L362" s="86">
        <f t="shared" si="24"/>
        <v>0</v>
      </c>
      <c r="M362" s="22"/>
      <c r="N362" s="22"/>
      <c r="O362" s="22" t="e">
        <f t="shared" si="23"/>
        <v>#DIV/0!</v>
      </c>
      <c r="P362" s="664"/>
    </row>
    <row r="363" spans="1:16" ht="15" customHeight="1" x14ac:dyDescent="0.25">
      <c r="A363" s="999">
        <v>1</v>
      </c>
      <c r="B363" s="998" t="s">
        <v>9</v>
      </c>
      <c r="C363" s="664" t="s">
        <v>223</v>
      </c>
      <c r="D363" s="664" t="s">
        <v>224</v>
      </c>
      <c r="E363" s="47">
        <v>540</v>
      </c>
      <c r="F363" s="20">
        <v>2000</v>
      </c>
      <c r="G363" s="20">
        <v>2500</v>
      </c>
      <c r="H363" s="58">
        <v>2.8</v>
      </c>
      <c r="I363" s="20">
        <v>1512</v>
      </c>
      <c r="J363" s="20">
        <v>2000</v>
      </c>
      <c r="K363" s="86">
        <v>1200</v>
      </c>
      <c r="L363" s="86">
        <f t="shared" si="24"/>
        <v>648</v>
      </c>
      <c r="M363" s="22">
        <f t="shared" si="25"/>
        <v>-20.634920634920633</v>
      </c>
      <c r="N363" s="22">
        <f t="shared" si="26"/>
        <v>-40</v>
      </c>
      <c r="O363" s="22">
        <f t="shared" si="23"/>
        <v>20</v>
      </c>
      <c r="P363" s="664" t="s">
        <v>263</v>
      </c>
    </row>
    <row r="364" spans="1:16" ht="15" customHeight="1" x14ac:dyDescent="0.25">
      <c r="A364" s="999"/>
      <c r="B364" s="998"/>
      <c r="C364" s="664" t="s">
        <v>224</v>
      </c>
      <c r="D364" s="664" t="s">
        <v>225</v>
      </c>
      <c r="E364" s="47">
        <v>700</v>
      </c>
      <c r="F364" s="20">
        <v>2400</v>
      </c>
      <c r="G364" s="20">
        <v>3200</v>
      </c>
      <c r="H364" s="58">
        <v>2.5</v>
      </c>
      <c r="I364" s="20">
        <v>1750</v>
      </c>
      <c r="J364" s="20">
        <v>2400</v>
      </c>
      <c r="K364" s="86">
        <v>1750</v>
      </c>
      <c r="L364" s="86">
        <f t="shared" si="24"/>
        <v>840</v>
      </c>
      <c r="M364" s="22">
        <f t="shared" si="25"/>
        <v>0</v>
      </c>
      <c r="N364" s="22">
        <f t="shared" si="26"/>
        <v>-27.083333333333332</v>
      </c>
      <c r="O364" s="22">
        <f t="shared" si="23"/>
        <v>20</v>
      </c>
      <c r="P364" s="664" t="s">
        <v>263</v>
      </c>
    </row>
    <row r="365" spans="1:16" ht="15" customHeight="1" x14ac:dyDescent="0.25">
      <c r="A365" s="999"/>
      <c r="B365" s="998"/>
      <c r="C365" s="664" t="s">
        <v>225</v>
      </c>
      <c r="D365" s="664" t="s">
        <v>226</v>
      </c>
      <c r="E365" s="22">
        <v>1000</v>
      </c>
      <c r="F365" s="20">
        <v>2400</v>
      </c>
      <c r="G365" s="20">
        <v>2400</v>
      </c>
      <c r="H365" s="58">
        <v>1.6</v>
      </c>
      <c r="I365" s="20">
        <v>1600</v>
      </c>
      <c r="J365" s="20">
        <v>2400</v>
      </c>
      <c r="K365" s="86">
        <v>1500</v>
      </c>
      <c r="L365" s="86">
        <f t="shared" si="24"/>
        <v>1200</v>
      </c>
      <c r="M365" s="22">
        <f t="shared" si="25"/>
        <v>-6.25</v>
      </c>
      <c r="N365" s="22">
        <f t="shared" si="26"/>
        <v>-37.5</v>
      </c>
      <c r="O365" s="22">
        <f t="shared" si="23"/>
        <v>20</v>
      </c>
      <c r="P365" s="664" t="s">
        <v>263</v>
      </c>
    </row>
    <row r="366" spans="1:16" ht="15" customHeight="1" x14ac:dyDescent="0.25">
      <c r="A366" s="671">
        <v>2</v>
      </c>
      <c r="B366" s="671" t="s">
        <v>227</v>
      </c>
      <c r="C366" s="664" t="s">
        <v>371</v>
      </c>
      <c r="D366" s="664" t="s">
        <v>883</v>
      </c>
      <c r="E366" s="47">
        <v>270</v>
      </c>
      <c r="F366" s="20">
        <v>750</v>
      </c>
      <c r="G366" s="20">
        <v>1600</v>
      </c>
      <c r="H366" s="58">
        <v>2.2000000000000002</v>
      </c>
      <c r="I366" s="20">
        <v>594</v>
      </c>
      <c r="J366" s="20">
        <v>750</v>
      </c>
      <c r="K366" s="83">
        <v>700</v>
      </c>
      <c r="L366" s="86">
        <f t="shared" si="24"/>
        <v>324</v>
      </c>
      <c r="M366" s="22">
        <f t="shared" si="25"/>
        <v>17.845117845117844</v>
      </c>
      <c r="N366" s="22">
        <f t="shared" si="26"/>
        <v>-6.666666666666667</v>
      </c>
      <c r="O366" s="22">
        <f t="shared" si="23"/>
        <v>20</v>
      </c>
      <c r="P366" s="665" t="s">
        <v>813</v>
      </c>
    </row>
    <row r="367" spans="1:16" ht="15" customHeight="1" x14ac:dyDescent="0.25">
      <c r="A367" s="673"/>
      <c r="B367" s="673"/>
      <c r="C367" s="664" t="s">
        <v>883</v>
      </c>
      <c r="D367" s="664" t="s">
        <v>383</v>
      </c>
      <c r="E367" s="47">
        <v>270</v>
      </c>
      <c r="F367" s="20">
        <v>750</v>
      </c>
      <c r="G367" s="20">
        <v>1600</v>
      </c>
      <c r="H367" s="58">
        <v>2.2000000000000002</v>
      </c>
      <c r="I367" s="20">
        <v>594</v>
      </c>
      <c r="J367" s="20">
        <v>750</v>
      </c>
      <c r="K367" s="84">
        <v>500</v>
      </c>
      <c r="L367" s="86">
        <f t="shared" si="24"/>
        <v>324</v>
      </c>
      <c r="M367" s="22">
        <f t="shared" si="25"/>
        <v>-15.824915824915825</v>
      </c>
      <c r="N367" s="22"/>
      <c r="O367" s="22">
        <f t="shared" si="23"/>
        <v>20</v>
      </c>
      <c r="P367" s="665" t="s">
        <v>813</v>
      </c>
    </row>
    <row r="368" spans="1:16" ht="15" customHeight="1" x14ac:dyDescent="0.25">
      <c r="A368" s="673"/>
      <c r="B368" s="673"/>
      <c r="C368" s="664" t="s">
        <v>274</v>
      </c>
      <c r="D368" s="664" t="s">
        <v>884</v>
      </c>
      <c r="E368" s="47">
        <v>270</v>
      </c>
      <c r="F368" s="20">
        <v>750</v>
      </c>
      <c r="G368" s="20">
        <v>1500</v>
      </c>
      <c r="H368" s="58">
        <v>2.1</v>
      </c>
      <c r="I368" s="20">
        <v>567</v>
      </c>
      <c r="J368" s="20">
        <v>750</v>
      </c>
      <c r="K368" s="83">
        <v>700</v>
      </c>
      <c r="L368" s="86">
        <f t="shared" si="24"/>
        <v>324</v>
      </c>
      <c r="M368" s="22">
        <f t="shared" si="25"/>
        <v>23.456790123456788</v>
      </c>
      <c r="N368" s="22">
        <f t="shared" si="26"/>
        <v>-6.666666666666667</v>
      </c>
      <c r="O368" s="22">
        <f t="shared" si="23"/>
        <v>20</v>
      </c>
      <c r="P368" s="665" t="s">
        <v>813</v>
      </c>
    </row>
    <row r="369" spans="1:16" ht="15" customHeight="1" x14ac:dyDescent="0.25">
      <c r="A369" s="673"/>
      <c r="B369" s="673"/>
      <c r="C369" s="664" t="s">
        <v>884</v>
      </c>
      <c r="D369" s="664" t="s">
        <v>383</v>
      </c>
      <c r="E369" s="47">
        <v>270</v>
      </c>
      <c r="F369" s="20">
        <v>750</v>
      </c>
      <c r="G369" s="20">
        <v>1500</v>
      </c>
      <c r="H369" s="58">
        <v>2.1</v>
      </c>
      <c r="I369" s="20">
        <v>567</v>
      </c>
      <c r="J369" s="20">
        <v>750</v>
      </c>
      <c r="K369" s="84">
        <v>500</v>
      </c>
      <c r="L369" s="86">
        <f t="shared" si="24"/>
        <v>324</v>
      </c>
      <c r="M369" s="22">
        <f t="shared" si="25"/>
        <v>-11.816578483245149</v>
      </c>
      <c r="N369" s="22"/>
      <c r="O369" s="22">
        <f t="shared" si="23"/>
        <v>20</v>
      </c>
      <c r="P369" s="665" t="s">
        <v>813</v>
      </c>
    </row>
    <row r="370" spans="1:16" ht="15" customHeight="1" x14ac:dyDescent="0.25">
      <c r="A370" s="673"/>
      <c r="B370" s="673"/>
      <c r="C370" s="664" t="s">
        <v>9</v>
      </c>
      <c r="D370" s="664" t="s">
        <v>228</v>
      </c>
      <c r="E370" s="47">
        <v>270</v>
      </c>
      <c r="F370" s="20">
        <v>750</v>
      </c>
      <c r="G370" s="20">
        <v>1300</v>
      </c>
      <c r="H370" s="58">
        <v>2.1</v>
      </c>
      <c r="I370" s="20">
        <v>567</v>
      </c>
      <c r="J370" s="20">
        <v>750</v>
      </c>
      <c r="K370" s="86">
        <v>500</v>
      </c>
      <c r="L370" s="86">
        <f t="shared" si="24"/>
        <v>324</v>
      </c>
      <c r="M370" s="22">
        <f t="shared" si="25"/>
        <v>-11.816578483245149</v>
      </c>
      <c r="N370" s="22">
        <f t="shared" si="26"/>
        <v>-33.333333333333329</v>
      </c>
      <c r="O370" s="22">
        <f t="shared" si="23"/>
        <v>20</v>
      </c>
      <c r="P370" s="664" t="s">
        <v>263</v>
      </c>
    </row>
    <row r="371" spans="1:16" ht="15" customHeight="1" x14ac:dyDescent="0.25">
      <c r="A371" s="673"/>
      <c r="B371" s="673"/>
      <c r="C371" s="998" t="s">
        <v>416</v>
      </c>
      <c r="D371" s="998"/>
      <c r="E371" s="47">
        <v>360</v>
      </c>
      <c r="F371" s="20">
        <v>1600</v>
      </c>
      <c r="G371" s="20">
        <v>3500</v>
      </c>
      <c r="H371" s="58">
        <v>3.8</v>
      </c>
      <c r="I371" s="20">
        <v>1368</v>
      </c>
      <c r="J371" s="20">
        <v>1600</v>
      </c>
      <c r="K371" s="86">
        <v>1000</v>
      </c>
      <c r="L371" s="86">
        <f t="shared" si="24"/>
        <v>432</v>
      </c>
      <c r="M371" s="22">
        <f t="shared" si="25"/>
        <v>-26.900584795321635</v>
      </c>
      <c r="N371" s="22">
        <f t="shared" si="26"/>
        <v>-37.5</v>
      </c>
      <c r="O371" s="22">
        <f t="shared" si="23"/>
        <v>20</v>
      </c>
      <c r="P371" s="664" t="s">
        <v>263</v>
      </c>
    </row>
    <row r="372" spans="1:16" ht="15" customHeight="1" x14ac:dyDescent="0.25">
      <c r="A372" s="673"/>
      <c r="B372" s="673"/>
      <c r="C372" s="664" t="s">
        <v>229</v>
      </c>
      <c r="D372" s="664" t="s">
        <v>885</v>
      </c>
      <c r="E372" s="47"/>
      <c r="F372" s="20"/>
      <c r="G372" s="20"/>
      <c r="H372" s="58"/>
      <c r="I372" s="20"/>
      <c r="J372" s="20"/>
      <c r="K372" s="85"/>
      <c r="L372" s="86">
        <f t="shared" si="24"/>
        <v>0</v>
      </c>
      <c r="M372" s="22"/>
      <c r="N372" s="22"/>
      <c r="O372" s="22" t="e">
        <f t="shared" si="23"/>
        <v>#DIV/0!</v>
      </c>
      <c r="P372" s="665" t="s">
        <v>813</v>
      </c>
    </row>
    <row r="373" spans="1:16" ht="15" customHeight="1" x14ac:dyDescent="0.25">
      <c r="A373" s="673"/>
      <c r="B373" s="673"/>
      <c r="C373" s="664"/>
      <c r="D373" s="664" t="s">
        <v>39</v>
      </c>
      <c r="E373" s="47">
        <v>290</v>
      </c>
      <c r="F373" s="20">
        <v>1200</v>
      </c>
      <c r="G373" s="20">
        <v>1400</v>
      </c>
      <c r="H373" s="58">
        <v>2</v>
      </c>
      <c r="I373" s="20">
        <v>580</v>
      </c>
      <c r="J373" s="20">
        <v>1200</v>
      </c>
      <c r="K373" s="85">
        <v>800</v>
      </c>
      <c r="L373" s="86">
        <f t="shared" si="24"/>
        <v>348</v>
      </c>
      <c r="M373" s="22">
        <f t="shared" si="25"/>
        <v>37.931034482758619</v>
      </c>
      <c r="N373" s="22"/>
      <c r="O373" s="22">
        <f t="shared" si="23"/>
        <v>20</v>
      </c>
      <c r="P373" s="664" t="s">
        <v>879</v>
      </c>
    </row>
    <row r="374" spans="1:16" ht="15" customHeight="1" x14ac:dyDescent="0.25">
      <c r="A374" s="673"/>
      <c r="B374" s="673"/>
      <c r="C374" s="664"/>
      <c r="D374" s="664" t="s">
        <v>40</v>
      </c>
      <c r="E374" s="47">
        <v>290</v>
      </c>
      <c r="F374" s="20">
        <v>1200</v>
      </c>
      <c r="G374" s="20">
        <v>1400</v>
      </c>
      <c r="H374" s="58">
        <v>2</v>
      </c>
      <c r="I374" s="20">
        <v>580</v>
      </c>
      <c r="J374" s="20">
        <v>1200</v>
      </c>
      <c r="K374" s="85">
        <v>680</v>
      </c>
      <c r="L374" s="86">
        <f t="shared" si="24"/>
        <v>348</v>
      </c>
      <c r="M374" s="22">
        <f t="shared" si="25"/>
        <v>17.241379310344829</v>
      </c>
      <c r="N374" s="22"/>
      <c r="O374" s="22">
        <f t="shared" si="23"/>
        <v>20</v>
      </c>
      <c r="P374" s="664" t="s">
        <v>879</v>
      </c>
    </row>
    <row r="375" spans="1:16" ht="15" customHeight="1" x14ac:dyDescent="0.25">
      <c r="A375" s="673"/>
      <c r="B375" s="673"/>
      <c r="C375" s="664" t="s">
        <v>229</v>
      </c>
      <c r="D375" s="664" t="s">
        <v>458</v>
      </c>
      <c r="E375" s="47"/>
      <c r="F375" s="20"/>
      <c r="G375" s="20"/>
      <c r="H375" s="58"/>
      <c r="I375" s="20"/>
      <c r="J375" s="20"/>
      <c r="K375" s="85"/>
      <c r="L375" s="86">
        <f t="shared" si="24"/>
        <v>0</v>
      </c>
      <c r="M375" s="22"/>
      <c r="N375" s="22"/>
      <c r="O375" s="22" t="e">
        <f t="shared" si="23"/>
        <v>#DIV/0!</v>
      </c>
      <c r="P375" s="665" t="s">
        <v>813</v>
      </c>
    </row>
    <row r="376" spans="1:16" ht="15" customHeight="1" x14ac:dyDescent="0.25">
      <c r="A376" s="673"/>
      <c r="B376" s="673"/>
      <c r="C376" s="664"/>
      <c r="D376" s="664" t="s">
        <v>39</v>
      </c>
      <c r="E376" s="47">
        <v>290</v>
      </c>
      <c r="F376" s="20">
        <v>1200</v>
      </c>
      <c r="G376" s="20">
        <v>1400</v>
      </c>
      <c r="H376" s="58">
        <v>2</v>
      </c>
      <c r="I376" s="20">
        <v>580</v>
      </c>
      <c r="J376" s="20">
        <v>1200</v>
      </c>
      <c r="K376" s="85">
        <v>500</v>
      </c>
      <c r="L376" s="86">
        <f t="shared" si="24"/>
        <v>348</v>
      </c>
      <c r="M376" s="22">
        <f t="shared" si="25"/>
        <v>-13.793103448275861</v>
      </c>
      <c r="N376" s="22"/>
      <c r="O376" s="22">
        <f t="shared" si="23"/>
        <v>20</v>
      </c>
      <c r="P376" s="665" t="s">
        <v>879</v>
      </c>
    </row>
    <row r="377" spans="1:16" ht="15" customHeight="1" x14ac:dyDescent="0.25">
      <c r="A377" s="673"/>
      <c r="B377" s="673"/>
      <c r="C377" s="664"/>
      <c r="D377" s="664" t="s">
        <v>40</v>
      </c>
      <c r="E377" s="47">
        <v>290</v>
      </c>
      <c r="F377" s="20">
        <v>1200</v>
      </c>
      <c r="G377" s="20">
        <v>1400</v>
      </c>
      <c r="H377" s="58">
        <v>2</v>
      </c>
      <c r="I377" s="20">
        <v>580</v>
      </c>
      <c r="J377" s="20">
        <v>1200</v>
      </c>
      <c r="K377" s="85">
        <v>430</v>
      </c>
      <c r="L377" s="86">
        <f t="shared" si="24"/>
        <v>348</v>
      </c>
      <c r="M377" s="22">
        <f t="shared" si="25"/>
        <v>-25.862068965517242</v>
      </c>
      <c r="N377" s="22"/>
      <c r="O377" s="22">
        <f t="shared" si="23"/>
        <v>20</v>
      </c>
      <c r="P377" s="665" t="s">
        <v>879</v>
      </c>
    </row>
    <row r="378" spans="1:16" ht="15" customHeight="1" x14ac:dyDescent="0.25">
      <c r="A378" s="673">
        <v>3</v>
      </c>
      <c r="B378" s="673" t="s">
        <v>886</v>
      </c>
      <c r="C378" s="664" t="s">
        <v>417</v>
      </c>
      <c r="D378" s="664" t="s">
        <v>887</v>
      </c>
      <c r="E378" s="47"/>
      <c r="F378" s="25">
        <v>820</v>
      </c>
      <c r="G378" s="20">
        <v>820</v>
      </c>
      <c r="H378" s="20"/>
      <c r="I378" s="20"/>
      <c r="J378" s="25">
        <v>820</v>
      </c>
      <c r="K378" s="86">
        <v>600</v>
      </c>
      <c r="L378" s="86">
        <f t="shared" si="24"/>
        <v>0</v>
      </c>
      <c r="M378" s="22"/>
      <c r="N378" s="22">
        <f t="shared" si="26"/>
        <v>-26.829268292682929</v>
      </c>
      <c r="O378" s="22" t="e">
        <f t="shared" si="23"/>
        <v>#DIV/0!</v>
      </c>
      <c r="P378" s="664" t="s">
        <v>131</v>
      </c>
    </row>
    <row r="379" spans="1:16" ht="15" customHeight="1" x14ac:dyDescent="0.25">
      <c r="A379" s="673"/>
      <c r="B379" s="673"/>
      <c r="C379" s="664" t="s">
        <v>887</v>
      </c>
      <c r="D379" s="664" t="s">
        <v>888</v>
      </c>
      <c r="E379" s="47"/>
      <c r="F379" s="25">
        <v>820</v>
      </c>
      <c r="G379" s="20">
        <v>820</v>
      </c>
      <c r="H379" s="20"/>
      <c r="I379" s="20"/>
      <c r="J379" s="25"/>
      <c r="K379" s="87">
        <v>400</v>
      </c>
      <c r="L379" s="86">
        <f t="shared" si="24"/>
        <v>0</v>
      </c>
      <c r="M379" s="22"/>
      <c r="N379" s="22"/>
      <c r="O379" s="22" t="e">
        <f t="shared" si="23"/>
        <v>#DIV/0!</v>
      </c>
      <c r="P379" s="665" t="s">
        <v>131</v>
      </c>
    </row>
    <row r="380" spans="1:16" ht="15" customHeight="1" x14ac:dyDescent="0.25">
      <c r="A380" s="673"/>
      <c r="B380" s="673"/>
      <c r="C380" s="664" t="s">
        <v>888</v>
      </c>
      <c r="D380" s="664" t="s">
        <v>889</v>
      </c>
      <c r="E380" s="47"/>
      <c r="F380" s="25">
        <v>820</v>
      </c>
      <c r="G380" s="20">
        <v>820</v>
      </c>
      <c r="H380" s="20"/>
      <c r="I380" s="20"/>
      <c r="J380" s="25"/>
      <c r="K380" s="87">
        <v>500</v>
      </c>
      <c r="L380" s="86">
        <f t="shared" si="24"/>
        <v>0</v>
      </c>
      <c r="M380" s="22"/>
      <c r="N380" s="22"/>
      <c r="O380" s="22" t="e">
        <f t="shared" si="23"/>
        <v>#DIV/0!</v>
      </c>
      <c r="P380" s="665" t="s">
        <v>131</v>
      </c>
    </row>
    <row r="381" spans="1:16" ht="15" customHeight="1" x14ac:dyDescent="0.25">
      <c r="A381" s="672"/>
      <c r="B381" s="672"/>
      <c r="C381" s="664" t="s">
        <v>889</v>
      </c>
      <c r="D381" s="664" t="s">
        <v>890</v>
      </c>
      <c r="E381" s="47"/>
      <c r="F381" s="25">
        <v>820</v>
      </c>
      <c r="G381" s="20">
        <v>820</v>
      </c>
      <c r="H381" s="20"/>
      <c r="I381" s="20"/>
      <c r="J381" s="25"/>
      <c r="K381" s="87">
        <v>400</v>
      </c>
      <c r="L381" s="86">
        <f t="shared" si="24"/>
        <v>0</v>
      </c>
      <c r="M381" s="22"/>
      <c r="N381" s="22"/>
      <c r="O381" s="22" t="e">
        <f t="shared" si="23"/>
        <v>#DIV/0!</v>
      </c>
      <c r="P381" s="664" t="s">
        <v>131</v>
      </c>
    </row>
    <row r="382" spans="1:16" ht="15" customHeight="1" x14ac:dyDescent="0.25">
      <c r="A382" s="672"/>
      <c r="B382" s="672" t="s">
        <v>891</v>
      </c>
      <c r="C382" s="664" t="s">
        <v>892</v>
      </c>
      <c r="D382" s="664" t="s">
        <v>284</v>
      </c>
      <c r="E382" s="47"/>
      <c r="F382" s="25"/>
      <c r="G382" s="20"/>
      <c r="H382" s="20"/>
      <c r="I382" s="20"/>
      <c r="J382" s="25"/>
      <c r="K382" s="87">
        <v>350</v>
      </c>
      <c r="L382" s="86">
        <f t="shared" si="24"/>
        <v>0</v>
      </c>
      <c r="M382" s="22"/>
      <c r="N382" s="22"/>
      <c r="O382" s="22" t="e">
        <f t="shared" si="23"/>
        <v>#DIV/0!</v>
      </c>
      <c r="P382" s="665" t="s">
        <v>131</v>
      </c>
    </row>
    <row r="383" spans="1:16" ht="15" customHeight="1" x14ac:dyDescent="0.25">
      <c r="A383" s="999">
        <v>3</v>
      </c>
      <c r="B383" s="998" t="s">
        <v>230</v>
      </c>
      <c r="C383" s="664" t="s">
        <v>231</v>
      </c>
      <c r="D383" s="664" t="s">
        <v>459</v>
      </c>
      <c r="E383" s="47">
        <v>280</v>
      </c>
      <c r="F383" s="25">
        <v>1200</v>
      </c>
      <c r="G383" s="20">
        <v>1600</v>
      </c>
      <c r="H383" s="58">
        <v>2</v>
      </c>
      <c r="I383" s="20">
        <v>560</v>
      </c>
      <c r="J383" s="25">
        <v>1200</v>
      </c>
      <c r="K383" s="86">
        <v>800</v>
      </c>
      <c r="L383" s="86">
        <f t="shared" si="24"/>
        <v>336</v>
      </c>
      <c r="M383" s="22">
        <f t="shared" si="25"/>
        <v>42.857142857142854</v>
      </c>
      <c r="N383" s="22">
        <f t="shared" si="26"/>
        <v>-33.333333333333329</v>
      </c>
      <c r="O383" s="22">
        <f t="shared" si="23"/>
        <v>20</v>
      </c>
      <c r="P383" s="664" t="s">
        <v>263</v>
      </c>
    </row>
    <row r="384" spans="1:16" ht="15" customHeight="1" x14ac:dyDescent="0.25">
      <c r="A384" s="999"/>
      <c r="B384" s="998"/>
      <c r="C384" s="664" t="s">
        <v>228</v>
      </c>
      <c r="D384" s="664" t="s">
        <v>232</v>
      </c>
      <c r="E384" s="47">
        <v>210</v>
      </c>
      <c r="F384" s="25">
        <v>500</v>
      </c>
      <c r="G384" s="20">
        <v>1500</v>
      </c>
      <c r="H384" s="58">
        <v>2</v>
      </c>
      <c r="I384" s="20">
        <v>420</v>
      </c>
      <c r="J384" s="25">
        <v>500</v>
      </c>
      <c r="K384" s="86">
        <v>400</v>
      </c>
      <c r="L384" s="86">
        <f t="shared" si="24"/>
        <v>252</v>
      </c>
      <c r="M384" s="22">
        <f t="shared" si="25"/>
        <v>-4.7619047619047619</v>
      </c>
      <c r="N384" s="22">
        <f t="shared" si="26"/>
        <v>-20</v>
      </c>
      <c r="O384" s="22">
        <f t="shared" si="23"/>
        <v>20</v>
      </c>
      <c r="P384" s="664" t="s">
        <v>263</v>
      </c>
    </row>
    <row r="385" spans="1:16" ht="15" customHeight="1" x14ac:dyDescent="0.25">
      <c r="A385" s="999"/>
      <c r="B385" s="998"/>
      <c r="C385" s="664" t="s">
        <v>233</v>
      </c>
      <c r="D385" s="664" t="s">
        <v>234</v>
      </c>
      <c r="E385" s="47">
        <v>210</v>
      </c>
      <c r="F385" s="25">
        <v>500</v>
      </c>
      <c r="G385" s="20">
        <v>1600</v>
      </c>
      <c r="H385" s="58">
        <v>2</v>
      </c>
      <c r="I385" s="20">
        <v>420</v>
      </c>
      <c r="J385" s="25">
        <v>500</v>
      </c>
      <c r="K385" s="86">
        <v>400</v>
      </c>
      <c r="L385" s="86">
        <f t="shared" si="24"/>
        <v>252</v>
      </c>
      <c r="M385" s="22">
        <f t="shared" si="25"/>
        <v>-4.7619047619047619</v>
      </c>
      <c r="N385" s="22">
        <f t="shared" si="26"/>
        <v>-20</v>
      </c>
      <c r="O385" s="22">
        <f t="shared" si="23"/>
        <v>20</v>
      </c>
      <c r="P385" s="664" t="s">
        <v>263</v>
      </c>
    </row>
    <row r="386" spans="1:16" ht="15" customHeight="1" x14ac:dyDescent="0.25">
      <c r="A386" s="999"/>
      <c r="B386" s="998"/>
      <c r="C386" s="998" t="s">
        <v>275</v>
      </c>
      <c r="D386" s="998"/>
      <c r="E386" s="47">
        <v>210</v>
      </c>
      <c r="F386" s="25">
        <v>400</v>
      </c>
      <c r="G386" s="20">
        <v>1000</v>
      </c>
      <c r="H386" s="58">
        <v>1.8</v>
      </c>
      <c r="I386" s="20">
        <v>378</v>
      </c>
      <c r="J386" s="25">
        <v>400</v>
      </c>
      <c r="K386" s="86">
        <v>300</v>
      </c>
      <c r="L386" s="86">
        <f t="shared" si="24"/>
        <v>252</v>
      </c>
      <c r="M386" s="22">
        <f t="shared" si="25"/>
        <v>-20.634920634920633</v>
      </c>
      <c r="N386" s="22">
        <f t="shared" si="26"/>
        <v>-25</v>
      </c>
      <c r="O386" s="22">
        <f t="shared" si="23"/>
        <v>20</v>
      </c>
      <c r="P386" s="664" t="s">
        <v>263</v>
      </c>
    </row>
    <row r="387" spans="1:16" ht="15" customHeight="1" x14ac:dyDescent="0.25">
      <c r="A387" s="999"/>
      <c r="B387" s="998"/>
      <c r="C387" s="998" t="s">
        <v>276</v>
      </c>
      <c r="D387" s="998"/>
      <c r="E387" s="47">
        <v>170</v>
      </c>
      <c r="F387" s="25">
        <v>370</v>
      </c>
      <c r="G387" s="20">
        <v>900</v>
      </c>
      <c r="H387" s="58">
        <v>2</v>
      </c>
      <c r="I387" s="20">
        <v>340</v>
      </c>
      <c r="J387" s="25">
        <v>370</v>
      </c>
      <c r="K387" s="86">
        <v>250</v>
      </c>
      <c r="L387" s="86">
        <f t="shared" si="24"/>
        <v>204</v>
      </c>
      <c r="M387" s="22">
        <f t="shared" si="25"/>
        <v>-26.47058823529412</v>
      </c>
      <c r="N387" s="22">
        <f t="shared" si="26"/>
        <v>-32.432432432432435</v>
      </c>
      <c r="O387" s="22">
        <f t="shared" si="23"/>
        <v>20</v>
      </c>
      <c r="P387" s="664" t="s">
        <v>263</v>
      </c>
    </row>
    <row r="388" spans="1:16" ht="15" customHeight="1" x14ac:dyDescent="0.25">
      <c r="A388" s="663">
        <v>4</v>
      </c>
      <c r="B388" s="998" t="s">
        <v>277</v>
      </c>
      <c r="C388" s="998"/>
      <c r="D388" s="998"/>
      <c r="E388" s="47"/>
      <c r="F388" s="25"/>
      <c r="G388" s="20"/>
      <c r="H388" s="58"/>
      <c r="I388" s="20"/>
      <c r="J388" s="25"/>
      <c r="K388" s="83"/>
      <c r="L388" s="86">
        <f t="shared" si="24"/>
        <v>0</v>
      </c>
      <c r="M388" s="22"/>
      <c r="N388" s="22"/>
      <c r="O388" s="22" t="e">
        <f t="shared" si="23"/>
        <v>#DIV/0!</v>
      </c>
      <c r="P388" s="664" t="s">
        <v>270</v>
      </c>
    </row>
    <row r="389" spans="1:16" ht="15" customHeight="1" x14ac:dyDescent="0.25">
      <c r="A389" s="663"/>
      <c r="B389" s="664"/>
      <c r="C389" s="664" t="s">
        <v>39</v>
      </c>
      <c r="D389" s="664"/>
      <c r="E389" s="47">
        <v>260</v>
      </c>
      <c r="F389" s="25">
        <v>390</v>
      </c>
      <c r="G389" s="20">
        <v>800</v>
      </c>
      <c r="H389" s="58">
        <v>1.5</v>
      </c>
      <c r="I389" s="20">
        <v>390</v>
      </c>
      <c r="J389" s="25">
        <v>390</v>
      </c>
      <c r="K389" s="83">
        <v>650</v>
      </c>
      <c r="L389" s="86">
        <f t="shared" si="24"/>
        <v>312</v>
      </c>
      <c r="M389" s="22">
        <f t="shared" si="25"/>
        <v>66.666666666666657</v>
      </c>
      <c r="N389" s="22"/>
      <c r="O389" s="22">
        <f t="shared" si="23"/>
        <v>20</v>
      </c>
      <c r="P389" s="664" t="s">
        <v>879</v>
      </c>
    </row>
    <row r="390" spans="1:16" ht="15" customHeight="1" x14ac:dyDescent="0.25">
      <c r="A390" s="663"/>
      <c r="B390" s="664"/>
      <c r="C390" s="664" t="s">
        <v>40</v>
      </c>
      <c r="D390" s="664"/>
      <c r="E390" s="47">
        <v>260</v>
      </c>
      <c r="F390" s="25">
        <v>390</v>
      </c>
      <c r="G390" s="20">
        <v>800</v>
      </c>
      <c r="H390" s="58">
        <v>1.5</v>
      </c>
      <c r="I390" s="20">
        <v>390</v>
      </c>
      <c r="J390" s="25">
        <v>390</v>
      </c>
      <c r="K390" s="83">
        <v>600</v>
      </c>
      <c r="L390" s="86">
        <f t="shared" si="24"/>
        <v>312</v>
      </c>
      <c r="M390" s="22">
        <f t="shared" si="25"/>
        <v>53.846153846153847</v>
      </c>
      <c r="N390" s="22"/>
      <c r="O390" s="22">
        <f t="shared" si="23"/>
        <v>20</v>
      </c>
      <c r="P390" s="664" t="s">
        <v>879</v>
      </c>
    </row>
    <row r="391" spans="1:16" ht="15" customHeight="1" x14ac:dyDescent="0.25">
      <c r="A391" s="663">
        <v>5</v>
      </c>
      <c r="B391" s="664" t="s">
        <v>58</v>
      </c>
      <c r="C391" s="66" t="s">
        <v>893</v>
      </c>
      <c r="D391" s="46" t="s">
        <v>894</v>
      </c>
      <c r="E391" s="47"/>
      <c r="F391" s="25"/>
      <c r="G391" s="20"/>
      <c r="H391" s="58"/>
      <c r="I391" s="20"/>
      <c r="J391" s="25"/>
      <c r="K391" s="83"/>
      <c r="L391" s="86">
        <f t="shared" si="24"/>
        <v>0</v>
      </c>
      <c r="M391" s="22"/>
      <c r="N391" s="22"/>
      <c r="O391" s="22" t="e">
        <f t="shared" si="23"/>
        <v>#DIV/0!</v>
      </c>
      <c r="P391" s="664"/>
    </row>
    <row r="392" spans="1:16" ht="15" customHeight="1" x14ac:dyDescent="0.25">
      <c r="A392" s="663"/>
      <c r="B392" s="664"/>
      <c r="C392" s="66"/>
      <c r="D392" s="664" t="s">
        <v>39</v>
      </c>
      <c r="E392" s="47">
        <v>500</v>
      </c>
      <c r="F392" s="20">
        <v>1600</v>
      </c>
      <c r="G392" s="20">
        <v>2000</v>
      </c>
      <c r="H392" s="58">
        <v>2.9</v>
      </c>
      <c r="I392" s="20">
        <v>1450</v>
      </c>
      <c r="J392" s="20">
        <v>1600</v>
      </c>
      <c r="K392" s="82">
        <v>1400</v>
      </c>
      <c r="L392" s="86">
        <f t="shared" si="24"/>
        <v>600</v>
      </c>
      <c r="M392" s="22">
        <f t="shared" si="25"/>
        <v>-3.4482758620689653</v>
      </c>
      <c r="N392" s="22">
        <f t="shared" si="26"/>
        <v>-12.5</v>
      </c>
      <c r="O392" s="22">
        <f t="shared" si="23"/>
        <v>20</v>
      </c>
      <c r="P392" s="664" t="s">
        <v>263</v>
      </c>
    </row>
    <row r="393" spans="1:16" ht="15" customHeight="1" x14ac:dyDescent="0.25">
      <c r="A393" s="66"/>
      <c r="B393" s="66"/>
      <c r="C393" s="66"/>
      <c r="D393" s="664" t="s">
        <v>40</v>
      </c>
      <c r="E393" s="47">
        <v>450</v>
      </c>
      <c r="F393" s="20">
        <v>1500</v>
      </c>
      <c r="G393" s="20">
        <v>1800</v>
      </c>
      <c r="H393" s="58">
        <v>2.8</v>
      </c>
      <c r="I393" s="20">
        <v>1260</v>
      </c>
      <c r="J393" s="20">
        <v>1500</v>
      </c>
      <c r="K393" s="82">
        <v>1200</v>
      </c>
      <c r="L393" s="86">
        <f t="shared" si="24"/>
        <v>540</v>
      </c>
      <c r="M393" s="22">
        <f t="shared" si="25"/>
        <v>-4.7619047619047619</v>
      </c>
      <c r="N393" s="22">
        <f t="shared" si="26"/>
        <v>-20</v>
      </c>
      <c r="O393" s="22">
        <f t="shared" si="23"/>
        <v>20</v>
      </c>
      <c r="P393" s="664" t="s">
        <v>263</v>
      </c>
    </row>
    <row r="394" spans="1:16" ht="15" customHeight="1" x14ac:dyDescent="0.25">
      <c r="A394" s="670"/>
      <c r="B394" s="66"/>
      <c r="C394" s="46" t="s">
        <v>894</v>
      </c>
      <c r="D394" s="46" t="s">
        <v>895</v>
      </c>
      <c r="E394" s="25"/>
      <c r="F394" s="25"/>
      <c r="G394" s="34"/>
      <c r="H394" s="69"/>
      <c r="I394" s="69"/>
      <c r="J394" s="69"/>
      <c r="K394" s="69"/>
      <c r="L394" s="86">
        <f t="shared" si="24"/>
        <v>0</v>
      </c>
      <c r="M394" s="22"/>
      <c r="N394" s="22"/>
      <c r="O394" s="22" t="e">
        <f t="shared" ref="O394:O444" si="27">(L394-E394)/E394*100</f>
        <v>#DIV/0!</v>
      </c>
      <c r="P394" s="665" t="s">
        <v>131</v>
      </c>
    </row>
    <row r="395" spans="1:16" ht="15" customHeight="1" x14ac:dyDescent="0.25">
      <c r="A395" s="670"/>
      <c r="B395" s="66"/>
      <c r="C395" s="66"/>
      <c r="D395" s="664" t="s">
        <v>39</v>
      </c>
      <c r="E395" s="25"/>
      <c r="F395" s="25"/>
      <c r="G395" s="34"/>
      <c r="H395" s="69"/>
      <c r="I395" s="69"/>
      <c r="J395" s="69"/>
      <c r="K395" s="69">
        <v>1100</v>
      </c>
      <c r="L395" s="86">
        <f t="shared" ref="L395:L444" si="28">E395*1.2</f>
        <v>0</v>
      </c>
      <c r="M395" s="22"/>
      <c r="N395" s="22"/>
      <c r="O395" s="22" t="e">
        <f t="shared" si="27"/>
        <v>#DIV/0!</v>
      </c>
      <c r="P395" s="665" t="s">
        <v>879</v>
      </c>
    </row>
    <row r="396" spans="1:16" ht="15" customHeight="1" x14ac:dyDescent="0.25">
      <c r="A396" s="670"/>
      <c r="B396" s="66"/>
      <c r="C396" s="66"/>
      <c r="D396" s="664" t="s">
        <v>40</v>
      </c>
      <c r="E396" s="25"/>
      <c r="F396" s="25"/>
      <c r="G396" s="34"/>
      <c r="H396" s="69"/>
      <c r="I396" s="69"/>
      <c r="J396" s="69"/>
      <c r="K396" s="69">
        <v>950</v>
      </c>
      <c r="L396" s="86">
        <f t="shared" si="28"/>
        <v>0</v>
      </c>
      <c r="M396" s="22"/>
      <c r="N396" s="22"/>
      <c r="O396" s="22" t="e">
        <f t="shared" si="27"/>
        <v>#DIV/0!</v>
      </c>
      <c r="P396" s="665" t="s">
        <v>879</v>
      </c>
    </row>
    <row r="397" spans="1:16" ht="15" customHeight="1" x14ac:dyDescent="0.25">
      <c r="A397" s="652" t="s">
        <v>6</v>
      </c>
      <c r="B397" s="44" t="s">
        <v>235</v>
      </c>
      <c r="C397" s="44"/>
      <c r="D397" s="44"/>
      <c r="E397" s="33"/>
      <c r="F397" s="25"/>
      <c r="G397" s="20"/>
      <c r="H397" s="20"/>
      <c r="I397" s="47"/>
      <c r="J397" s="47"/>
      <c r="K397" s="47"/>
      <c r="L397" s="86">
        <f t="shared" si="28"/>
        <v>0</v>
      </c>
      <c r="M397" s="20"/>
      <c r="N397" s="20"/>
      <c r="O397" s="22" t="e">
        <f t="shared" si="27"/>
        <v>#DIV/0!</v>
      </c>
      <c r="P397" s="664"/>
    </row>
    <row r="398" spans="1:16" ht="15" customHeight="1" x14ac:dyDescent="0.25">
      <c r="A398" s="999">
        <v>1</v>
      </c>
      <c r="B398" s="1000" t="s">
        <v>236</v>
      </c>
      <c r="C398" s="664" t="s">
        <v>278</v>
      </c>
      <c r="D398" s="664" t="s">
        <v>372</v>
      </c>
      <c r="E398" s="47">
        <v>650</v>
      </c>
      <c r="F398" s="22">
        <v>1200</v>
      </c>
      <c r="G398" s="22">
        <v>1200</v>
      </c>
      <c r="H398" s="59">
        <v>1.9</v>
      </c>
      <c r="I398" s="22">
        <f>E398*H398</f>
        <v>1235</v>
      </c>
      <c r="J398" s="22">
        <v>1200</v>
      </c>
      <c r="K398" s="49">
        <v>900</v>
      </c>
      <c r="L398" s="86">
        <f t="shared" si="28"/>
        <v>780</v>
      </c>
      <c r="M398" s="20">
        <f>(K398-I398)/I398*100</f>
        <v>-27.125506072874494</v>
      </c>
      <c r="N398" s="20">
        <f>(K398-J398)/J398*100</f>
        <v>-25</v>
      </c>
      <c r="O398" s="22">
        <f t="shared" si="27"/>
        <v>20</v>
      </c>
      <c r="P398" s="664" t="s">
        <v>270</v>
      </c>
    </row>
    <row r="399" spans="1:16" ht="15" customHeight="1" x14ac:dyDescent="0.25">
      <c r="A399" s="999"/>
      <c r="B399" s="1001"/>
      <c r="C399" s="664" t="s">
        <v>372</v>
      </c>
      <c r="D399" s="664" t="s">
        <v>384</v>
      </c>
      <c r="E399" s="47">
        <v>650</v>
      </c>
      <c r="F399" s="22">
        <v>2000</v>
      </c>
      <c r="G399" s="22">
        <v>2000</v>
      </c>
      <c r="H399" s="58">
        <v>2.1</v>
      </c>
      <c r="I399" s="22">
        <v>1365</v>
      </c>
      <c r="J399" s="22">
        <v>2000</v>
      </c>
      <c r="K399" s="49">
        <v>1100</v>
      </c>
      <c r="L399" s="86">
        <f t="shared" si="28"/>
        <v>780</v>
      </c>
      <c r="M399" s="20">
        <f t="shared" ref="M399:M443" si="29">(K399-I399)/I399*100</f>
        <v>-19.413919413919416</v>
      </c>
      <c r="N399" s="20">
        <f t="shared" ref="N399:N444" si="30">(K399-J399)/J399*100</f>
        <v>-45</v>
      </c>
      <c r="O399" s="22">
        <f t="shared" si="27"/>
        <v>20</v>
      </c>
      <c r="P399" s="664" t="s">
        <v>263</v>
      </c>
    </row>
    <row r="400" spans="1:16" ht="15" customHeight="1" x14ac:dyDescent="0.25">
      <c r="A400" s="999"/>
      <c r="B400" s="1001"/>
      <c r="C400" s="664" t="s">
        <v>384</v>
      </c>
      <c r="D400" s="664" t="s">
        <v>385</v>
      </c>
      <c r="E400" s="47">
        <v>650</v>
      </c>
      <c r="F400" s="22">
        <v>970</v>
      </c>
      <c r="G400" s="47">
        <v>970</v>
      </c>
      <c r="H400" s="58">
        <v>1.5</v>
      </c>
      <c r="I400" s="22">
        <v>975</v>
      </c>
      <c r="J400" s="22">
        <v>970</v>
      </c>
      <c r="K400" s="49">
        <v>800</v>
      </c>
      <c r="L400" s="86">
        <f t="shared" si="28"/>
        <v>780</v>
      </c>
      <c r="M400" s="20">
        <f t="shared" si="29"/>
        <v>-17.948717948717949</v>
      </c>
      <c r="N400" s="20">
        <f t="shared" si="30"/>
        <v>-17.525773195876287</v>
      </c>
      <c r="O400" s="22">
        <f t="shared" si="27"/>
        <v>20</v>
      </c>
      <c r="P400" s="664" t="s">
        <v>263</v>
      </c>
    </row>
    <row r="401" spans="1:16" ht="15" customHeight="1" x14ac:dyDescent="0.25">
      <c r="A401" s="999"/>
      <c r="B401" s="1001"/>
      <c r="C401" s="664" t="s">
        <v>385</v>
      </c>
      <c r="D401" s="664" t="s">
        <v>373</v>
      </c>
      <c r="E401" s="47">
        <v>650</v>
      </c>
      <c r="F401" s="22">
        <v>3000</v>
      </c>
      <c r="G401" s="22">
        <v>3000</v>
      </c>
      <c r="H401" s="58">
        <v>1.9</v>
      </c>
      <c r="I401" s="22">
        <v>1235</v>
      </c>
      <c r="J401" s="22">
        <v>3000</v>
      </c>
      <c r="K401" s="49">
        <v>1500</v>
      </c>
      <c r="L401" s="86">
        <f t="shared" si="28"/>
        <v>780</v>
      </c>
      <c r="M401" s="20">
        <f t="shared" si="29"/>
        <v>21.457489878542511</v>
      </c>
      <c r="N401" s="20">
        <f t="shared" si="30"/>
        <v>-50</v>
      </c>
      <c r="O401" s="22">
        <f t="shared" si="27"/>
        <v>20</v>
      </c>
      <c r="P401" s="664" t="s">
        <v>270</v>
      </c>
    </row>
    <row r="402" spans="1:16" ht="15" customHeight="1" x14ac:dyDescent="0.25">
      <c r="A402" s="999"/>
      <c r="B402" s="1001"/>
      <c r="C402" s="664" t="s">
        <v>373</v>
      </c>
      <c r="D402" s="664" t="s">
        <v>374</v>
      </c>
      <c r="E402" s="47">
        <v>400</v>
      </c>
      <c r="F402" s="22">
        <v>970</v>
      </c>
      <c r="G402" s="22">
        <v>600</v>
      </c>
      <c r="H402" s="58">
        <v>1.5</v>
      </c>
      <c r="I402" s="22">
        <v>975</v>
      </c>
      <c r="J402" s="22">
        <v>970</v>
      </c>
      <c r="K402" s="49">
        <v>700</v>
      </c>
      <c r="L402" s="86">
        <f t="shared" si="28"/>
        <v>480</v>
      </c>
      <c r="M402" s="20">
        <f t="shared" si="29"/>
        <v>-28.205128205128204</v>
      </c>
      <c r="N402" s="20">
        <f t="shared" si="30"/>
        <v>-27.835051546391753</v>
      </c>
      <c r="O402" s="22">
        <f t="shared" si="27"/>
        <v>20</v>
      </c>
      <c r="P402" s="998" t="s">
        <v>270</v>
      </c>
    </row>
    <row r="403" spans="1:16" ht="15" customHeight="1" x14ac:dyDescent="0.25">
      <c r="A403" s="999"/>
      <c r="B403" s="1001"/>
      <c r="C403" s="664" t="s">
        <v>374</v>
      </c>
      <c r="D403" s="664" t="s">
        <v>279</v>
      </c>
      <c r="E403" s="47">
        <v>400</v>
      </c>
      <c r="F403" s="22">
        <v>700</v>
      </c>
      <c r="G403" s="22">
        <v>600</v>
      </c>
      <c r="H403" s="58">
        <v>1.5</v>
      </c>
      <c r="I403" s="22">
        <v>975</v>
      </c>
      <c r="J403" s="22">
        <v>700</v>
      </c>
      <c r="K403" s="49">
        <v>500</v>
      </c>
      <c r="L403" s="86">
        <f t="shared" si="28"/>
        <v>480</v>
      </c>
      <c r="M403" s="20">
        <f t="shared" si="29"/>
        <v>-48.717948717948715</v>
      </c>
      <c r="N403" s="20">
        <f t="shared" si="30"/>
        <v>-28.571428571428569</v>
      </c>
      <c r="O403" s="22">
        <f t="shared" si="27"/>
        <v>20</v>
      </c>
      <c r="P403" s="998"/>
    </row>
    <row r="404" spans="1:16" ht="15" customHeight="1" x14ac:dyDescent="0.25">
      <c r="A404" s="999"/>
      <c r="B404" s="1002"/>
      <c r="C404" s="664" t="s">
        <v>279</v>
      </c>
      <c r="D404" s="664" t="s">
        <v>267</v>
      </c>
      <c r="E404" s="47">
        <v>400</v>
      </c>
      <c r="F404" s="22">
        <v>600</v>
      </c>
      <c r="G404" s="22">
        <v>600</v>
      </c>
      <c r="H404" s="58">
        <v>1.5</v>
      </c>
      <c r="I404" s="22">
        <v>975</v>
      </c>
      <c r="J404" s="22">
        <v>600</v>
      </c>
      <c r="K404" s="49">
        <v>400</v>
      </c>
      <c r="L404" s="86">
        <f t="shared" si="28"/>
        <v>480</v>
      </c>
      <c r="M404" s="20">
        <f t="shared" si="29"/>
        <v>-58.974358974358978</v>
      </c>
      <c r="N404" s="20">
        <f t="shared" si="30"/>
        <v>-33.333333333333329</v>
      </c>
      <c r="O404" s="22">
        <f t="shared" si="27"/>
        <v>20</v>
      </c>
      <c r="P404" s="998"/>
    </row>
    <row r="405" spans="1:16" ht="15" customHeight="1" x14ac:dyDescent="0.25">
      <c r="A405" s="663">
        <v>2</v>
      </c>
      <c r="B405" s="998" t="s">
        <v>280</v>
      </c>
      <c r="C405" s="998"/>
      <c r="D405" s="998"/>
      <c r="E405" s="47"/>
      <c r="F405" s="22"/>
      <c r="G405" s="22"/>
      <c r="H405" s="20"/>
      <c r="I405" s="22"/>
      <c r="J405" s="22"/>
      <c r="K405" s="92"/>
      <c r="L405" s="86">
        <f t="shared" si="28"/>
        <v>0</v>
      </c>
      <c r="M405" s="20"/>
      <c r="N405" s="20"/>
      <c r="O405" s="22" t="e">
        <f t="shared" si="27"/>
        <v>#DIV/0!</v>
      </c>
      <c r="P405" s="664"/>
    </row>
    <row r="406" spans="1:16" ht="15" customHeight="1" x14ac:dyDescent="0.25">
      <c r="A406" s="1003" t="s">
        <v>237</v>
      </c>
      <c r="B406" s="1000" t="s">
        <v>418</v>
      </c>
      <c r="C406" s="664" t="s">
        <v>386</v>
      </c>
      <c r="D406" s="664" t="s">
        <v>387</v>
      </c>
      <c r="E406" s="47">
        <v>270</v>
      </c>
      <c r="F406" s="22">
        <v>1000</v>
      </c>
      <c r="G406" s="22">
        <v>1000</v>
      </c>
      <c r="H406" s="58">
        <v>2.2999999999999998</v>
      </c>
      <c r="I406" s="22">
        <v>621</v>
      </c>
      <c r="J406" s="22">
        <v>1000</v>
      </c>
      <c r="K406" s="49">
        <v>700</v>
      </c>
      <c r="L406" s="86">
        <f t="shared" si="28"/>
        <v>324</v>
      </c>
      <c r="M406" s="20">
        <f t="shared" si="29"/>
        <v>12.721417069243158</v>
      </c>
      <c r="N406" s="20">
        <f t="shared" si="30"/>
        <v>-30</v>
      </c>
      <c r="O406" s="22">
        <f t="shared" si="27"/>
        <v>20</v>
      </c>
      <c r="P406" s="664" t="s">
        <v>270</v>
      </c>
    </row>
    <row r="407" spans="1:16" ht="15" customHeight="1" x14ac:dyDescent="0.25">
      <c r="A407" s="1004"/>
      <c r="B407" s="1002"/>
      <c r="C407" s="664" t="s">
        <v>387</v>
      </c>
      <c r="D407" s="664" t="s">
        <v>388</v>
      </c>
      <c r="E407" s="47">
        <v>260</v>
      </c>
      <c r="F407" s="22">
        <v>500</v>
      </c>
      <c r="G407" s="22">
        <v>500</v>
      </c>
      <c r="H407" s="58">
        <v>1.3</v>
      </c>
      <c r="I407" s="22">
        <v>338</v>
      </c>
      <c r="J407" s="22">
        <v>500</v>
      </c>
      <c r="K407" s="49">
        <v>300</v>
      </c>
      <c r="L407" s="86">
        <f t="shared" si="28"/>
        <v>312</v>
      </c>
      <c r="M407" s="20">
        <f t="shared" si="29"/>
        <v>-11.242603550295858</v>
      </c>
      <c r="N407" s="20">
        <f t="shared" si="30"/>
        <v>-40</v>
      </c>
      <c r="O407" s="22">
        <f t="shared" si="27"/>
        <v>20</v>
      </c>
      <c r="P407" s="664" t="s">
        <v>270</v>
      </c>
    </row>
    <row r="408" spans="1:16" ht="15" customHeight="1" x14ac:dyDescent="0.25">
      <c r="A408" s="1003" t="s">
        <v>238</v>
      </c>
      <c r="B408" s="1000" t="s">
        <v>281</v>
      </c>
      <c r="C408" s="664" t="s">
        <v>460</v>
      </c>
      <c r="D408" s="664" t="s">
        <v>282</v>
      </c>
      <c r="E408" s="47">
        <v>260</v>
      </c>
      <c r="F408" s="22">
        <v>800</v>
      </c>
      <c r="G408" s="22">
        <v>800</v>
      </c>
      <c r="H408" s="58">
        <v>1.5</v>
      </c>
      <c r="I408" s="22">
        <f>E408*H408</f>
        <v>390</v>
      </c>
      <c r="J408" s="22">
        <v>800</v>
      </c>
      <c r="K408" s="49">
        <v>700</v>
      </c>
      <c r="L408" s="86">
        <f t="shared" si="28"/>
        <v>312</v>
      </c>
      <c r="M408" s="20">
        <f t="shared" si="29"/>
        <v>79.487179487179489</v>
      </c>
      <c r="N408" s="20">
        <f t="shared" si="30"/>
        <v>-12.5</v>
      </c>
      <c r="O408" s="22">
        <f t="shared" si="27"/>
        <v>20</v>
      </c>
      <c r="P408" s="998" t="s">
        <v>357</v>
      </c>
    </row>
    <row r="409" spans="1:16" ht="15" customHeight="1" x14ac:dyDescent="0.25">
      <c r="A409" s="1009"/>
      <c r="B409" s="1001"/>
      <c r="C409" s="664" t="s">
        <v>282</v>
      </c>
      <c r="D409" s="664" t="s">
        <v>283</v>
      </c>
      <c r="E409" s="47">
        <v>260</v>
      </c>
      <c r="F409" s="22">
        <v>400</v>
      </c>
      <c r="G409" s="22">
        <v>400</v>
      </c>
      <c r="H409" s="58">
        <v>1.5</v>
      </c>
      <c r="I409" s="22">
        <f>E409*H409</f>
        <v>390</v>
      </c>
      <c r="J409" s="22">
        <v>400</v>
      </c>
      <c r="K409" s="49">
        <v>300</v>
      </c>
      <c r="L409" s="86">
        <f t="shared" si="28"/>
        <v>312</v>
      </c>
      <c r="M409" s="20">
        <f t="shared" si="29"/>
        <v>-23.076923076923077</v>
      </c>
      <c r="N409" s="20">
        <f t="shared" si="30"/>
        <v>-25</v>
      </c>
      <c r="O409" s="22">
        <f t="shared" si="27"/>
        <v>20</v>
      </c>
      <c r="P409" s="998"/>
    </row>
    <row r="410" spans="1:16" ht="15" customHeight="1" x14ac:dyDescent="0.25">
      <c r="A410" s="1004"/>
      <c r="B410" s="1002"/>
      <c r="C410" s="664" t="s">
        <v>283</v>
      </c>
      <c r="D410" s="664" t="s">
        <v>284</v>
      </c>
      <c r="E410" s="47">
        <v>260</v>
      </c>
      <c r="F410" s="22">
        <v>600</v>
      </c>
      <c r="G410" s="22">
        <v>600</v>
      </c>
      <c r="H410" s="58">
        <v>1.5</v>
      </c>
      <c r="I410" s="22">
        <f>E410*H410</f>
        <v>390</v>
      </c>
      <c r="J410" s="22">
        <v>600</v>
      </c>
      <c r="K410" s="22">
        <v>600</v>
      </c>
      <c r="L410" s="86">
        <f t="shared" si="28"/>
        <v>312</v>
      </c>
      <c r="M410" s="20">
        <f t="shared" si="29"/>
        <v>53.846153846153847</v>
      </c>
      <c r="N410" s="20">
        <f t="shared" si="30"/>
        <v>0</v>
      </c>
      <c r="O410" s="22">
        <f t="shared" si="27"/>
        <v>20</v>
      </c>
      <c r="P410" s="998"/>
    </row>
    <row r="411" spans="1:16" ht="15" customHeight="1" x14ac:dyDescent="0.25">
      <c r="A411" s="1003" t="s">
        <v>239</v>
      </c>
      <c r="B411" s="1000" t="s">
        <v>376</v>
      </c>
      <c r="C411" s="664" t="s">
        <v>377</v>
      </c>
      <c r="D411" s="664" t="s">
        <v>285</v>
      </c>
      <c r="E411" s="47">
        <v>300</v>
      </c>
      <c r="F411" s="22">
        <v>630</v>
      </c>
      <c r="G411" s="22">
        <v>600</v>
      </c>
      <c r="H411" s="58">
        <v>2.1</v>
      </c>
      <c r="I411" s="22">
        <v>630</v>
      </c>
      <c r="J411" s="22">
        <v>630</v>
      </c>
      <c r="K411" s="49">
        <v>400</v>
      </c>
      <c r="L411" s="86">
        <f t="shared" si="28"/>
        <v>360</v>
      </c>
      <c r="M411" s="20">
        <f t="shared" si="29"/>
        <v>-36.507936507936506</v>
      </c>
      <c r="N411" s="20">
        <f t="shared" si="30"/>
        <v>-36.507936507936506</v>
      </c>
      <c r="O411" s="22">
        <f t="shared" si="27"/>
        <v>20</v>
      </c>
      <c r="P411" s="664" t="s">
        <v>263</v>
      </c>
    </row>
    <row r="412" spans="1:16" ht="15" customHeight="1" x14ac:dyDescent="0.25">
      <c r="A412" s="1009"/>
      <c r="B412" s="1001"/>
      <c r="C412" s="664" t="s">
        <v>240</v>
      </c>
      <c r="D412" s="664" t="s">
        <v>378</v>
      </c>
      <c r="E412" s="47">
        <v>270</v>
      </c>
      <c r="F412" s="22">
        <v>600</v>
      </c>
      <c r="G412" s="22">
        <v>600</v>
      </c>
      <c r="H412" s="58">
        <v>1.5</v>
      </c>
      <c r="I412" s="22">
        <v>405</v>
      </c>
      <c r="J412" s="22">
        <v>600</v>
      </c>
      <c r="K412" s="49">
        <v>400</v>
      </c>
      <c r="L412" s="86">
        <f t="shared" si="28"/>
        <v>324</v>
      </c>
      <c r="M412" s="20">
        <f t="shared" si="29"/>
        <v>-1.2345679012345678</v>
      </c>
      <c r="N412" s="20">
        <f t="shared" si="30"/>
        <v>-33.333333333333329</v>
      </c>
      <c r="O412" s="22">
        <f t="shared" si="27"/>
        <v>20</v>
      </c>
      <c r="P412" s="664" t="s">
        <v>263</v>
      </c>
    </row>
    <row r="413" spans="1:16" ht="15" customHeight="1" x14ac:dyDescent="0.25">
      <c r="A413" s="1009"/>
      <c r="B413" s="1001"/>
      <c r="C413" s="664" t="s">
        <v>241</v>
      </c>
      <c r="D413" s="664" t="s">
        <v>286</v>
      </c>
      <c r="E413" s="47">
        <v>260</v>
      </c>
      <c r="F413" s="22">
        <v>500</v>
      </c>
      <c r="G413" s="22">
        <v>500</v>
      </c>
      <c r="H413" s="58">
        <v>1.2</v>
      </c>
      <c r="I413" s="22">
        <v>312</v>
      </c>
      <c r="J413" s="22">
        <v>500</v>
      </c>
      <c r="K413" s="49">
        <v>400</v>
      </c>
      <c r="L413" s="86">
        <f t="shared" si="28"/>
        <v>312</v>
      </c>
      <c r="M413" s="20">
        <f t="shared" si="29"/>
        <v>28.205128205128204</v>
      </c>
      <c r="N413" s="20">
        <f t="shared" si="30"/>
        <v>-20</v>
      </c>
      <c r="O413" s="22">
        <f t="shared" si="27"/>
        <v>20</v>
      </c>
      <c r="P413" s="664" t="s">
        <v>263</v>
      </c>
    </row>
    <row r="414" spans="1:16" ht="15" customHeight="1" x14ac:dyDescent="0.25">
      <c r="A414" s="1009"/>
      <c r="B414" s="1001"/>
      <c r="C414" s="664" t="s">
        <v>242</v>
      </c>
      <c r="D414" s="664" t="s">
        <v>287</v>
      </c>
      <c r="E414" s="47">
        <v>260</v>
      </c>
      <c r="F414" s="22">
        <v>500</v>
      </c>
      <c r="G414" s="22">
        <v>500</v>
      </c>
      <c r="H414" s="58">
        <v>1.3</v>
      </c>
      <c r="I414" s="22">
        <v>338</v>
      </c>
      <c r="J414" s="22">
        <v>500</v>
      </c>
      <c r="K414" s="49">
        <v>400</v>
      </c>
      <c r="L414" s="86">
        <f t="shared" si="28"/>
        <v>312</v>
      </c>
      <c r="M414" s="20">
        <f t="shared" si="29"/>
        <v>18.34319526627219</v>
      </c>
      <c r="N414" s="20">
        <f t="shared" si="30"/>
        <v>-20</v>
      </c>
      <c r="O414" s="22">
        <f t="shared" si="27"/>
        <v>20</v>
      </c>
      <c r="P414" s="664" t="s">
        <v>263</v>
      </c>
    </row>
    <row r="415" spans="1:16" ht="15" customHeight="1" x14ac:dyDescent="0.25">
      <c r="A415" s="1009"/>
      <c r="B415" s="1001"/>
      <c r="C415" s="664" t="s">
        <v>243</v>
      </c>
      <c r="D415" s="664" t="s">
        <v>266</v>
      </c>
      <c r="E415" s="47">
        <v>260</v>
      </c>
      <c r="F415" s="22">
        <v>400</v>
      </c>
      <c r="G415" s="22">
        <v>400</v>
      </c>
      <c r="H415" s="58">
        <v>1.2</v>
      </c>
      <c r="I415" s="22">
        <v>312</v>
      </c>
      <c r="J415" s="22">
        <v>400</v>
      </c>
      <c r="K415" s="49">
        <v>300</v>
      </c>
      <c r="L415" s="86">
        <f t="shared" si="28"/>
        <v>312</v>
      </c>
      <c r="M415" s="20">
        <f t="shared" si="29"/>
        <v>-3.8461538461538463</v>
      </c>
      <c r="N415" s="20">
        <f t="shared" si="30"/>
        <v>-25</v>
      </c>
      <c r="O415" s="22">
        <f t="shared" si="27"/>
        <v>20</v>
      </c>
      <c r="P415" s="664" t="s">
        <v>263</v>
      </c>
    </row>
    <row r="416" spans="1:16" ht="15" customHeight="1" x14ac:dyDescent="0.25">
      <c r="A416" s="1009"/>
      <c r="B416" s="1001"/>
      <c r="C416" s="664" t="s">
        <v>379</v>
      </c>
      <c r="D416" s="664" t="s">
        <v>461</v>
      </c>
      <c r="E416" s="47">
        <v>260</v>
      </c>
      <c r="F416" s="22">
        <v>400</v>
      </c>
      <c r="G416" s="22">
        <v>400</v>
      </c>
      <c r="H416" s="58">
        <v>1.2</v>
      </c>
      <c r="I416" s="22">
        <v>312</v>
      </c>
      <c r="J416" s="22">
        <v>400</v>
      </c>
      <c r="K416" s="49">
        <v>300</v>
      </c>
      <c r="L416" s="86">
        <f t="shared" si="28"/>
        <v>312</v>
      </c>
      <c r="M416" s="20">
        <f t="shared" si="29"/>
        <v>-3.8461538461538463</v>
      </c>
      <c r="N416" s="20">
        <f t="shared" si="30"/>
        <v>-25</v>
      </c>
      <c r="O416" s="22">
        <f t="shared" si="27"/>
        <v>20</v>
      </c>
      <c r="P416" s="664" t="s">
        <v>270</v>
      </c>
    </row>
    <row r="417" spans="1:16" ht="15" customHeight="1" x14ac:dyDescent="0.25">
      <c r="A417" s="1009"/>
      <c r="B417" s="1001"/>
      <c r="C417" s="664" t="s">
        <v>244</v>
      </c>
      <c r="D417" s="664" t="s">
        <v>33</v>
      </c>
      <c r="E417" s="47">
        <v>260</v>
      </c>
      <c r="F417" s="22">
        <v>650</v>
      </c>
      <c r="G417" s="22">
        <v>800</v>
      </c>
      <c r="H417" s="58">
        <v>1</v>
      </c>
      <c r="I417" s="22">
        <v>260</v>
      </c>
      <c r="J417" s="22">
        <v>650</v>
      </c>
      <c r="K417" s="49">
        <v>300</v>
      </c>
      <c r="L417" s="86">
        <f t="shared" si="28"/>
        <v>312</v>
      </c>
      <c r="M417" s="20">
        <f t="shared" si="29"/>
        <v>15.384615384615385</v>
      </c>
      <c r="N417" s="20">
        <f t="shared" si="30"/>
        <v>-53.846153846153847</v>
      </c>
      <c r="O417" s="22">
        <f t="shared" si="27"/>
        <v>20</v>
      </c>
      <c r="P417" s="664" t="s">
        <v>263</v>
      </c>
    </row>
    <row r="418" spans="1:16" ht="15" customHeight="1" x14ac:dyDescent="0.25">
      <c r="A418" s="1009"/>
      <c r="B418" s="1001"/>
      <c r="C418" s="664" t="s">
        <v>245</v>
      </c>
      <c r="D418" s="664" t="s">
        <v>33</v>
      </c>
      <c r="E418" s="47">
        <v>260</v>
      </c>
      <c r="F418" s="22">
        <v>550</v>
      </c>
      <c r="G418" s="22">
        <v>600</v>
      </c>
      <c r="H418" s="58">
        <v>1</v>
      </c>
      <c r="I418" s="22">
        <v>260</v>
      </c>
      <c r="J418" s="22">
        <v>550</v>
      </c>
      <c r="K418" s="49">
        <v>300</v>
      </c>
      <c r="L418" s="86">
        <f t="shared" si="28"/>
        <v>312</v>
      </c>
      <c r="M418" s="20">
        <f t="shared" si="29"/>
        <v>15.384615384615385</v>
      </c>
      <c r="N418" s="20">
        <f t="shared" si="30"/>
        <v>-45.454545454545453</v>
      </c>
      <c r="O418" s="22">
        <f t="shared" si="27"/>
        <v>20</v>
      </c>
      <c r="P418" s="664" t="s">
        <v>263</v>
      </c>
    </row>
    <row r="419" spans="1:16" ht="15" customHeight="1" x14ac:dyDescent="0.25">
      <c r="A419" s="1004"/>
      <c r="B419" s="1002"/>
      <c r="C419" s="664" t="s">
        <v>380</v>
      </c>
      <c r="D419" s="664" t="s">
        <v>246</v>
      </c>
      <c r="E419" s="47">
        <v>260</v>
      </c>
      <c r="F419" s="22">
        <v>600</v>
      </c>
      <c r="G419" s="22">
        <v>600</v>
      </c>
      <c r="H419" s="58">
        <v>1.1000000000000001</v>
      </c>
      <c r="I419" s="22">
        <v>286</v>
      </c>
      <c r="J419" s="22">
        <v>600</v>
      </c>
      <c r="K419" s="49">
        <v>400</v>
      </c>
      <c r="L419" s="86">
        <f t="shared" si="28"/>
        <v>312</v>
      </c>
      <c r="M419" s="20">
        <f t="shared" si="29"/>
        <v>39.86013986013986</v>
      </c>
      <c r="N419" s="20">
        <f t="shared" si="30"/>
        <v>-33.333333333333329</v>
      </c>
      <c r="O419" s="22">
        <f t="shared" si="27"/>
        <v>20</v>
      </c>
      <c r="P419" s="664" t="s">
        <v>263</v>
      </c>
    </row>
    <row r="420" spans="1:16" ht="15" customHeight="1" x14ac:dyDescent="0.25">
      <c r="A420" s="663">
        <v>3</v>
      </c>
      <c r="B420" s="998" t="s">
        <v>288</v>
      </c>
      <c r="C420" s="998"/>
      <c r="D420" s="998"/>
      <c r="E420" s="47">
        <v>280</v>
      </c>
      <c r="F420" s="22">
        <v>500</v>
      </c>
      <c r="G420" s="22">
        <v>800</v>
      </c>
      <c r="H420" s="58">
        <v>1.2</v>
      </c>
      <c r="I420" s="22">
        <v>336</v>
      </c>
      <c r="J420" s="22">
        <v>500</v>
      </c>
      <c r="K420" s="49">
        <v>350</v>
      </c>
      <c r="L420" s="86">
        <f t="shared" si="28"/>
        <v>336</v>
      </c>
      <c r="M420" s="20">
        <f t="shared" si="29"/>
        <v>4.1666666666666661</v>
      </c>
      <c r="N420" s="20">
        <f t="shared" si="30"/>
        <v>-30</v>
      </c>
      <c r="O420" s="22">
        <f t="shared" si="27"/>
        <v>20</v>
      </c>
      <c r="P420" s="664" t="s">
        <v>270</v>
      </c>
    </row>
    <row r="421" spans="1:16" ht="15" customHeight="1" x14ac:dyDescent="0.25">
      <c r="A421" s="1003">
        <v>4</v>
      </c>
      <c r="B421" s="1000" t="s">
        <v>289</v>
      </c>
      <c r="C421" s="664" t="s">
        <v>290</v>
      </c>
      <c r="D421" s="664"/>
      <c r="E421" s="47">
        <v>150</v>
      </c>
      <c r="F421" s="22">
        <v>250</v>
      </c>
      <c r="G421" s="22">
        <v>200</v>
      </c>
      <c r="H421" s="58">
        <v>1.9</v>
      </c>
      <c r="I421" s="22">
        <v>285</v>
      </c>
      <c r="J421" s="22">
        <v>250</v>
      </c>
      <c r="K421" s="49">
        <v>150</v>
      </c>
      <c r="L421" s="86">
        <f t="shared" si="28"/>
        <v>180</v>
      </c>
      <c r="M421" s="20">
        <f t="shared" si="29"/>
        <v>-47.368421052631575</v>
      </c>
      <c r="N421" s="20">
        <f t="shared" si="30"/>
        <v>-40</v>
      </c>
      <c r="O421" s="22">
        <f t="shared" si="27"/>
        <v>20</v>
      </c>
      <c r="P421" s="664" t="s">
        <v>270</v>
      </c>
    </row>
    <row r="422" spans="1:16" ht="15" customHeight="1" x14ac:dyDescent="0.25">
      <c r="A422" s="1004"/>
      <c r="B422" s="1002"/>
      <c r="C422" s="664" t="s">
        <v>375</v>
      </c>
      <c r="D422" s="664"/>
      <c r="E422" s="47">
        <v>150</v>
      </c>
      <c r="F422" s="22">
        <v>300</v>
      </c>
      <c r="G422" s="22">
        <v>200</v>
      </c>
      <c r="H422" s="58">
        <v>1.9</v>
      </c>
      <c r="I422" s="22">
        <v>285</v>
      </c>
      <c r="J422" s="22">
        <v>300</v>
      </c>
      <c r="K422" s="49">
        <v>200</v>
      </c>
      <c r="L422" s="86">
        <f t="shared" si="28"/>
        <v>180</v>
      </c>
      <c r="M422" s="20">
        <f t="shared" si="29"/>
        <v>-29.82456140350877</v>
      </c>
      <c r="N422" s="20">
        <f t="shared" si="30"/>
        <v>-33.333333333333329</v>
      </c>
      <c r="O422" s="22">
        <f t="shared" si="27"/>
        <v>20</v>
      </c>
      <c r="P422" s="664" t="s">
        <v>270</v>
      </c>
    </row>
    <row r="423" spans="1:16" ht="15" customHeight="1" x14ac:dyDescent="0.25">
      <c r="A423" s="663">
        <v>5</v>
      </c>
      <c r="B423" s="998" t="s">
        <v>45</v>
      </c>
      <c r="C423" s="998"/>
      <c r="D423" s="998"/>
      <c r="E423" s="47">
        <v>150</v>
      </c>
      <c r="F423" s="22">
        <v>200</v>
      </c>
      <c r="G423" s="22">
        <v>200</v>
      </c>
      <c r="H423" s="58">
        <v>1.9</v>
      </c>
      <c r="I423" s="22">
        <v>285</v>
      </c>
      <c r="J423" s="22">
        <v>200</v>
      </c>
      <c r="K423" s="49">
        <v>150</v>
      </c>
      <c r="L423" s="86">
        <f t="shared" si="28"/>
        <v>180</v>
      </c>
      <c r="M423" s="20">
        <f t="shared" si="29"/>
        <v>-47.368421052631575</v>
      </c>
      <c r="N423" s="20">
        <f t="shared" si="30"/>
        <v>-25</v>
      </c>
      <c r="O423" s="22">
        <f t="shared" si="27"/>
        <v>20</v>
      </c>
      <c r="P423" s="664" t="s">
        <v>270</v>
      </c>
    </row>
    <row r="424" spans="1:16" ht="15" customHeight="1" x14ac:dyDescent="0.25">
      <c r="A424" s="1003">
        <v>6</v>
      </c>
      <c r="B424" s="1000" t="s">
        <v>247</v>
      </c>
      <c r="C424" s="664" t="s">
        <v>39</v>
      </c>
      <c r="D424" s="664"/>
      <c r="E424" s="47">
        <v>780</v>
      </c>
      <c r="F424" s="22">
        <v>3700</v>
      </c>
      <c r="G424" s="22">
        <v>2300</v>
      </c>
      <c r="H424" s="58">
        <v>1.6</v>
      </c>
      <c r="I424" s="22">
        <v>1248</v>
      </c>
      <c r="J424" s="22">
        <v>3700</v>
      </c>
      <c r="K424" s="49">
        <v>980</v>
      </c>
      <c r="L424" s="86">
        <f t="shared" si="28"/>
        <v>936</v>
      </c>
      <c r="M424" s="20">
        <f t="shared" si="29"/>
        <v>-21.474358974358974</v>
      </c>
      <c r="N424" s="20">
        <f t="shared" si="30"/>
        <v>-73.513513513513516</v>
      </c>
      <c r="O424" s="22">
        <f t="shared" si="27"/>
        <v>20</v>
      </c>
      <c r="P424" s="664" t="s">
        <v>263</v>
      </c>
    </row>
    <row r="425" spans="1:16" ht="15" customHeight="1" x14ac:dyDescent="0.25">
      <c r="A425" s="1004"/>
      <c r="B425" s="1002"/>
      <c r="C425" s="664" t="s">
        <v>40</v>
      </c>
      <c r="D425" s="664"/>
      <c r="E425" s="47">
        <v>750</v>
      </c>
      <c r="F425" s="22">
        <v>3500</v>
      </c>
      <c r="G425" s="22">
        <v>2000</v>
      </c>
      <c r="H425" s="58">
        <v>1.3</v>
      </c>
      <c r="I425" s="22">
        <v>975</v>
      </c>
      <c r="J425" s="22">
        <v>3500</v>
      </c>
      <c r="K425" s="49">
        <v>950</v>
      </c>
      <c r="L425" s="86">
        <f t="shared" si="28"/>
        <v>900</v>
      </c>
      <c r="M425" s="20">
        <f t="shared" si="29"/>
        <v>-2.5641025641025639</v>
      </c>
      <c r="N425" s="20">
        <f t="shared" si="30"/>
        <v>-72.857142857142847</v>
      </c>
      <c r="O425" s="22">
        <f t="shared" si="27"/>
        <v>20</v>
      </c>
      <c r="P425" s="664" t="s">
        <v>263</v>
      </c>
    </row>
    <row r="426" spans="1:16" ht="15" customHeight="1" x14ac:dyDescent="0.25">
      <c r="A426" s="670">
        <v>7</v>
      </c>
      <c r="B426" s="1005" t="s">
        <v>462</v>
      </c>
      <c r="C426" s="1005"/>
      <c r="D426" s="1005"/>
      <c r="E426" s="25"/>
      <c r="F426" s="25">
        <v>300</v>
      </c>
      <c r="G426" s="20">
        <v>550</v>
      </c>
      <c r="H426" s="20"/>
      <c r="I426" s="25"/>
      <c r="J426" s="25">
        <v>300</v>
      </c>
      <c r="K426" s="25">
        <v>300</v>
      </c>
      <c r="L426" s="86">
        <f t="shared" si="28"/>
        <v>0</v>
      </c>
      <c r="M426" s="20"/>
      <c r="N426" s="20">
        <f t="shared" si="30"/>
        <v>0</v>
      </c>
      <c r="O426" s="22" t="e">
        <f t="shared" si="27"/>
        <v>#DIV/0!</v>
      </c>
      <c r="P426" s="664" t="s">
        <v>271</v>
      </c>
    </row>
    <row r="427" spans="1:16" ht="15" customHeight="1" x14ac:dyDescent="0.25">
      <c r="A427" s="670">
        <v>8</v>
      </c>
      <c r="B427" s="668" t="s">
        <v>291</v>
      </c>
      <c r="C427" s="668" t="s">
        <v>292</v>
      </c>
      <c r="D427" s="668" t="s">
        <v>293</v>
      </c>
      <c r="E427" s="25"/>
      <c r="F427" s="25">
        <v>450</v>
      </c>
      <c r="G427" s="20">
        <v>800</v>
      </c>
      <c r="H427" s="20"/>
      <c r="I427" s="25"/>
      <c r="J427" s="25">
        <v>450</v>
      </c>
      <c r="K427" s="77">
        <v>300</v>
      </c>
      <c r="L427" s="86">
        <f t="shared" si="28"/>
        <v>0</v>
      </c>
      <c r="M427" s="20"/>
      <c r="N427" s="20">
        <f t="shared" si="30"/>
        <v>-33.333333333333329</v>
      </c>
      <c r="O427" s="22" t="e">
        <f t="shared" si="27"/>
        <v>#DIV/0!</v>
      </c>
      <c r="P427" s="664" t="s">
        <v>271</v>
      </c>
    </row>
    <row r="428" spans="1:16" ht="15" customHeight="1" x14ac:dyDescent="0.25">
      <c r="A428" s="76">
        <v>9</v>
      </c>
      <c r="B428" s="1006" t="s">
        <v>125</v>
      </c>
      <c r="C428" s="1007"/>
      <c r="D428" s="1008"/>
      <c r="E428" s="77"/>
      <c r="F428" s="77"/>
      <c r="G428" s="50"/>
      <c r="H428" s="50"/>
      <c r="I428" s="77"/>
      <c r="J428" s="77"/>
      <c r="K428" s="77">
        <v>1300</v>
      </c>
      <c r="L428" s="86">
        <f t="shared" si="28"/>
        <v>0</v>
      </c>
      <c r="M428" s="20"/>
      <c r="N428" s="20"/>
      <c r="O428" s="22" t="e">
        <f t="shared" si="27"/>
        <v>#DIV/0!</v>
      </c>
      <c r="P428" s="665" t="s">
        <v>131</v>
      </c>
    </row>
    <row r="429" spans="1:16" ht="15" customHeight="1" x14ac:dyDescent="0.25">
      <c r="A429" s="652" t="s">
        <v>61</v>
      </c>
      <c r="B429" s="44" t="s">
        <v>248</v>
      </c>
      <c r="C429" s="44"/>
      <c r="D429" s="44"/>
      <c r="E429" s="33"/>
      <c r="F429" s="25"/>
      <c r="G429" s="20"/>
      <c r="H429" s="20"/>
      <c r="I429" s="20"/>
      <c r="J429" s="20"/>
      <c r="K429" s="20"/>
      <c r="L429" s="86">
        <f t="shared" si="28"/>
        <v>0</v>
      </c>
      <c r="M429" s="20"/>
      <c r="N429" s="20"/>
      <c r="O429" s="22" t="e">
        <f t="shared" si="27"/>
        <v>#DIV/0!</v>
      </c>
      <c r="P429" s="664"/>
    </row>
    <row r="430" spans="1:16" ht="15" customHeight="1" x14ac:dyDescent="0.25">
      <c r="A430" s="663">
        <v>1</v>
      </c>
      <c r="B430" s="998" t="s">
        <v>249</v>
      </c>
      <c r="C430" s="998"/>
      <c r="D430" s="998"/>
      <c r="E430" s="47">
        <v>330</v>
      </c>
      <c r="F430" s="20">
        <v>1000</v>
      </c>
      <c r="G430" s="20">
        <v>1000</v>
      </c>
      <c r="H430" s="58">
        <v>2.2999999999999998</v>
      </c>
      <c r="I430" s="20">
        <v>758.99999999999989</v>
      </c>
      <c r="J430" s="20">
        <v>1000</v>
      </c>
      <c r="K430" s="50">
        <v>400</v>
      </c>
      <c r="L430" s="86">
        <f t="shared" si="28"/>
        <v>396</v>
      </c>
      <c r="M430" s="20">
        <f t="shared" si="29"/>
        <v>-47.299077733860337</v>
      </c>
      <c r="N430" s="20">
        <f t="shared" si="30"/>
        <v>-60</v>
      </c>
      <c r="O430" s="22">
        <f t="shared" si="27"/>
        <v>20</v>
      </c>
      <c r="P430" s="664" t="s">
        <v>263</v>
      </c>
    </row>
    <row r="431" spans="1:16" ht="15" customHeight="1" x14ac:dyDescent="0.25">
      <c r="A431" s="663">
        <v>2</v>
      </c>
      <c r="B431" s="998" t="s">
        <v>250</v>
      </c>
      <c r="C431" s="998"/>
      <c r="D431" s="998"/>
      <c r="E431" s="47">
        <v>300</v>
      </c>
      <c r="F431" s="20">
        <v>900</v>
      </c>
      <c r="G431" s="20">
        <v>1200</v>
      </c>
      <c r="H431" s="58">
        <v>2.8</v>
      </c>
      <c r="I431" s="20">
        <v>840</v>
      </c>
      <c r="J431" s="20">
        <v>900</v>
      </c>
      <c r="K431" s="50">
        <v>330</v>
      </c>
      <c r="L431" s="86">
        <f t="shared" si="28"/>
        <v>360</v>
      </c>
      <c r="M431" s="20">
        <f t="shared" si="29"/>
        <v>-60.714285714285708</v>
      </c>
      <c r="N431" s="20">
        <f t="shared" si="30"/>
        <v>-63.333333333333329</v>
      </c>
      <c r="O431" s="22">
        <f t="shared" si="27"/>
        <v>20</v>
      </c>
      <c r="P431" s="664" t="s">
        <v>263</v>
      </c>
    </row>
    <row r="432" spans="1:16" ht="15" customHeight="1" x14ac:dyDescent="0.25">
      <c r="A432" s="663">
        <v>3</v>
      </c>
      <c r="B432" s="998" t="s">
        <v>51</v>
      </c>
      <c r="C432" s="998"/>
      <c r="D432" s="998"/>
      <c r="E432" s="47">
        <v>200</v>
      </c>
      <c r="F432" s="20">
        <v>300</v>
      </c>
      <c r="G432" s="20">
        <v>700</v>
      </c>
      <c r="H432" s="58">
        <v>1.6</v>
      </c>
      <c r="I432" s="20">
        <v>320</v>
      </c>
      <c r="J432" s="20">
        <v>300</v>
      </c>
      <c r="K432" s="50">
        <v>250</v>
      </c>
      <c r="L432" s="86">
        <f t="shared" si="28"/>
        <v>240</v>
      </c>
      <c r="M432" s="20">
        <f t="shared" si="29"/>
        <v>-21.875</v>
      </c>
      <c r="N432" s="20">
        <f t="shared" si="30"/>
        <v>-16.666666666666664</v>
      </c>
      <c r="O432" s="22">
        <f t="shared" si="27"/>
        <v>20</v>
      </c>
      <c r="P432" s="664" t="s">
        <v>263</v>
      </c>
    </row>
    <row r="433" spans="1:16" ht="15" customHeight="1" x14ac:dyDescent="0.25">
      <c r="A433" s="663">
        <v>4</v>
      </c>
      <c r="B433" s="998" t="s">
        <v>251</v>
      </c>
      <c r="C433" s="998"/>
      <c r="D433" s="998"/>
      <c r="E433" s="47">
        <v>150</v>
      </c>
      <c r="F433" s="20">
        <v>250</v>
      </c>
      <c r="G433" s="20">
        <v>600</v>
      </c>
      <c r="H433" s="58">
        <v>1.5</v>
      </c>
      <c r="I433" s="20">
        <v>225</v>
      </c>
      <c r="J433" s="20">
        <v>250</v>
      </c>
      <c r="K433" s="50">
        <v>200</v>
      </c>
      <c r="L433" s="86">
        <f t="shared" si="28"/>
        <v>180</v>
      </c>
      <c r="M433" s="20">
        <f t="shared" si="29"/>
        <v>-11.111111111111111</v>
      </c>
      <c r="N433" s="20">
        <f t="shared" si="30"/>
        <v>-20</v>
      </c>
      <c r="O433" s="22">
        <f t="shared" si="27"/>
        <v>20</v>
      </c>
      <c r="P433" s="664" t="s">
        <v>263</v>
      </c>
    </row>
    <row r="434" spans="1:16" ht="15" customHeight="1" x14ac:dyDescent="0.25">
      <c r="A434" s="663">
        <v>5</v>
      </c>
      <c r="B434" s="998" t="s">
        <v>294</v>
      </c>
      <c r="C434" s="998"/>
      <c r="D434" s="998"/>
      <c r="E434" s="47">
        <v>390</v>
      </c>
      <c r="F434" s="20">
        <v>1200</v>
      </c>
      <c r="G434" s="20">
        <v>1200</v>
      </c>
      <c r="H434" s="58">
        <v>1.4</v>
      </c>
      <c r="I434" s="20">
        <v>546</v>
      </c>
      <c r="J434" s="20">
        <v>1200</v>
      </c>
      <c r="K434" s="50">
        <v>600</v>
      </c>
      <c r="L434" s="86">
        <f t="shared" si="28"/>
        <v>468</v>
      </c>
      <c r="M434" s="20">
        <f t="shared" si="29"/>
        <v>9.8901098901098905</v>
      </c>
      <c r="N434" s="20">
        <f t="shared" si="30"/>
        <v>-50</v>
      </c>
      <c r="O434" s="22">
        <f t="shared" si="27"/>
        <v>20</v>
      </c>
      <c r="P434" s="664" t="s">
        <v>263</v>
      </c>
    </row>
    <row r="435" spans="1:16" ht="15" customHeight="1" x14ac:dyDescent="0.25">
      <c r="A435" s="999">
        <v>6</v>
      </c>
      <c r="B435" s="1000" t="s">
        <v>58</v>
      </c>
      <c r="C435" s="664" t="s">
        <v>295</v>
      </c>
      <c r="D435" s="664" t="s">
        <v>296</v>
      </c>
      <c r="E435" s="47"/>
      <c r="F435" s="20"/>
      <c r="G435" s="20"/>
      <c r="H435" s="58"/>
      <c r="I435" s="20"/>
      <c r="J435" s="20"/>
      <c r="K435" s="50"/>
      <c r="L435" s="86">
        <f t="shared" si="28"/>
        <v>0</v>
      </c>
      <c r="M435" s="20"/>
      <c r="N435" s="20"/>
      <c r="O435" s="22" t="e">
        <f t="shared" si="27"/>
        <v>#DIV/0!</v>
      </c>
      <c r="P435" s="664" t="s">
        <v>308</v>
      </c>
    </row>
    <row r="436" spans="1:16" ht="15" customHeight="1" x14ac:dyDescent="0.25">
      <c r="A436" s="999"/>
      <c r="B436" s="1001"/>
      <c r="C436" s="664" t="s">
        <v>39</v>
      </c>
      <c r="D436" s="664"/>
      <c r="E436" s="47">
        <v>400</v>
      </c>
      <c r="F436" s="20">
        <v>1600</v>
      </c>
      <c r="G436" s="20">
        <v>1100</v>
      </c>
      <c r="H436" s="58">
        <v>1.3</v>
      </c>
      <c r="I436" s="20">
        <v>520</v>
      </c>
      <c r="J436" s="20">
        <v>1600</v>
      </c>
      <c r="K436" s="50">
        <v>1000</v>
      </c>
      <c r="L436" s="86">
        <f t="shared" si="28"/>
        <v>480</v>
      </c>
      <c r="M436" s="20">
        <f t="shared" si="29"/>
        <v>92.307692307692307</v>
      </c>
      <c r="N436" s="20">
        <f t="shared" si="30"/>
        <v>-37.5</v>
      </c>
      <c r="O436" s="22">
        <f t="shared" si="27"/>
        <v>20</v>
      </c>
      <c r="P436" s="664" t="s">
        <v>263</v>
      </c>
    </row>
    <row r="437" spans="1:16" ht="15" customHeight="1" x14ac:dyDescent="0.25">
      <c r="A437" s="999"/>
      <c r="B437" s="1001"/>
      <c r="C437" s="664" t="s">
        <v>40</v>
      </c>
      <c r="D437" s="664"/>
      <c r="E437" s="47">
        <v>380</v>
      </c>
      <c r="F437" s="20">
        <v>1400</v>
      </c>
      <c r="G437" s="20">
        <v>900</v>
      </c>
      <c r="H437" s="58">
        <v>1.3</v>
      </c>
      <c r="I437" s="20">
        <v>494</v>
      </c>
      <c r="J437" s="20">
        <v>1400</v>
      </c>
      <c r="K437" s="50">
        <v>800</v>
      </c>
      <c r="L437" s="86">
        <f t="shared" si="28"/>
        <v>456</v>
      </c>
      <c r="M437" s="20">
        <f t="shared" si="29"/>
        <v>61.943319838056674</v>
      </c>
      <c r="N437" s="20">
        <f t="shared" si="30"/>
        <v>-42.857142857142854</v>
      </c>
      <c r="O437" s="22">
        <f t="shared" si="27"/>
        <v>20</v>
      </c>
      <c r="P437" s="664" t="s">
        <v>263</v>
      </c>
    </row>
    <row r="438" spans="1:16" ht="15" customHeight="1" x14ac:dyDescent="0.25">
      <c r="A438" s="999"/>
      <c r="B438" s="1001"/>
      <c r="C438" s="664" t="s">
        <v>296</v>
      </c>
      <c r="D438" s="664" t="s">
        <v>297</v>
      </c>
      <c r="E438" s="47"/>
      <c r="F438" s="20"/>
      <c r="G438" s="20"/>
      <c r="H438" s="58"/>
      <c r="I438" s="20"/>
      <c r="J438" s="20"/>
      <c r="K438" s="50"/>
      <c r="L438" s="86">
        <f t="shared" si="28"/>
        <v>0</v>
      </c>
      <c r="M438" s="20"/>
      <c r="N438" s="20"/>
      <c r="O438" s="22" t="e">
        <f t="shared" si="27"/>
        <v>#DIV/0!</v>
      </c>
      <c r="P438" s="664" t="s">
        <v>308</v>
      </c>
    </row>
    <row r="439" spans="1:16" ht="15" customHeight="1" x14ac:dyDescent="0.25">
      <c r="A439" s="999"/>
      <c r="B439" s="1001"/>
      <c r="C439" s="664" t="s">
        <v>39</v>
      </c>
      <c r="D439" s="664"/>
      <c r="E439" s="47">
        <v>400</v>
      </c>
      <c r="F439" s="20">
        <v>2600</v>
      </c>
      <c r="G439" s="20">
        <v>3000</v>
      </c>
      <c r="H439" s="58">
        <v>1.3</v>
      </c>
      <c r="I439" s="20">
        <v>520</v>
      </c>
      <c r="J439" s="20">
        <v>2600</v>
      </c>
      <c r="K439" s="50">
        <v>700</v>
      </c>
      <c r="L439" s="86">
        <f t="shared" si="28"/>
        <v>480</v>
      </c>
      <c r="M439" s="20">
        <f t="shared" si="29"/>
        <v>34.615384615384613</v>
      </c>
      <c r="N439" s="20">
        <f t="shared" si="30"/>
        <v>-73.076923076923066</v>
      </c>
      <c r="O439" s="22">
        <f t="shared" si="27"/>
        <v>20</v>
      </c>
      <c r="P439" s="664" t="s">
        <v>263</v>
      </c>
    </row>
    <row r="440" spans="1:16" ht="15" customHeight="1" x14ac:dyDescent="0.25">
      <c r="A440" s="999"/>
      <c r="B440" s="1001"/>
      <c r="C440" s="664" t="s">
        <v>40</v>
      </c>
      <c r="D440" s="664"/>
      <c r="E440" s="47">
        <v>380</v>
      </c>
      <c r="F440" s="20">
        <v>2400</v>
      </c>
      <c r="G440" s="20">
        <v>2800</v>
      </c>
      <c r="H440" s="58">
        <v>1.3</v>
      </c>
      <c r="I440" s="20">
        <v>494</v>
      </c>
      <c r="J440" s="20">
        <v>2400</v>
      </c>
      <c r="K440" s="50">
        <v>500</v>
      </c>
      <c r="L440" s="86">
        <f t="shared" si="28"/>
        <v>456</v>
      </c>
      <c r="M440" s="20">
        <f t="shared" si="29"/>
        <v>1.214574898785425</v>
      </c>
      <c r="N440" s="20">
        <f t="shared" si="30"/>
        <v>-79.166666666666657</v>
      </c>
      <c r="O440" s="22">
        <f t="shared" si="27"/>
        <v>20</v>
      </c>
      <c r="P440" s="664" t="s">
        <v>263</v>
      </c>
    </row>
    <row r="441" spans="1:16" ht="15" customHeight="1" x14ac:dyDescent="0.25">
      <c r="A441" s="999"/>
      <c r="B441" s="1001"/>
      <c r="C441" s="664" t="s">
        <v>297</v>
      </c>
      <c r="D441" s="664" t="s">
        <v>63</v>
      </c>
      <c r="E441" s="47"/>
      <c r="F441" s="20"/>
      <c r="G441" s="20"/>
      <c r="H441" s="58"/>
      <c r="I441" s="20"/>
      <c r="J441" s="20"/>
      <c r="K441" s="50"/>
      <c r="L441" s="86">
        <f t="shared" si="28"/>
        <v>0</v>
      </c>
      <c r="M441" s="20"/>
      <c r="N441" s="20"/>
      <c r="O441" s="22" t="e">
        <f t="shared" si="27"/>
        <v>#DIV/0!</v>
      </c>
      <c r="P441" s="664" t="s">
        <v>308</v>
      </c>
    </row>
    <row r="442" spans="1:16" ht="15" customHeight="1" x14ac:dyDescent="0.25">
      <c r="A442" s="999"/>
      <c r="B442" s="1001"/>
      <c r="C442" s="664" t="s">
        <v>39</v>
      </c>
      <c r="D442" s="664"/>
      <c r="E442" s="47">
        <v>400</v>
      </c>
      <c r="F442" s="20">
        <v>2000</v>
      </c>
      <c r="G442" s="20">
        <v>2500</v>
      </c>
      <c r="H442" s="58">
        <v>1.3</v>
      </c>
      <c r="I442" s="20">
        <v>520</v>
      </c>
      <c r="J442" s="20">
        <v>2000</v>
      </c>
      <c r="K442" s="50">
        <v>600</v>
      </c>
      <c r="L442" s="86">
        <f t="shared" si="28"/>
        <v>480</v>
      </c>
      <c r="M442" s="20">
        <f t="shared" si="29"/>
        <v>15.384615384615385</v>
      </c>
      <c r="N442" s="20">
        <f t="shared" si="30"/>
        <v>-70</v>
      </c>
      <c r="O442" s="22">
        <f t="shared" si="27"/>
        <v>20</v>
      </c>
      <c r="P442" s="664" t="s">
        <v>263</v>
      </c>
    </row>
    <row r="443" spans="1:16" ht="15" customHeight="1" x14ac:dyDescent="0.25">
      <c r="A443" s="999"/>
      <c r="B443" s="1002"/>
      <c r="C443" s="664" t="s">
        <v>40</v>
      </c>
      <c r="D443" s="664"/>
      <c r="E443" s="47">
        <v>380</v>
      </c>
      <c r="F443" s="20">
        <v>1800</v>
      </c>
      <c r="G443" s="20">
        <v>2300</v>
      </c>
      <c r="H443" s="58">
        <v>1.3</v>
      </c>
      <c r="I443" s="20">
        <v>494</v>
      </c>
      <c r="J443" s="20">
        <v>1800</v>
      </c>
      <c r="K443" s="50">
        <v>400</v>
      </c>
      <c r="L443" s="86">
        <f t="shared" si="28"/>
        <v>456</v>
      </c>
      <c r="M443" s="20">
        <f t="shared" si="29"/>
        <v>-19.02834008097166</v>
      </c>
      <c r="N443" s="20">
        <f t="shared" si="30"/>
        <v>-77.777777777777786</v>
      </c>
      <c r="O443" s="22">
        <f t="shared" si="27"/>
        <v>20</v>
      </c>
      <c r="P443" s="664" t="s">
        <v>263</v>
      </c>
    </row>
    <row r="444" spans="1:16" ht="15" customHeight="1" x14ac:dyDescent="0.25">
      <c r="A444" s="663">
        <v>7</v>
      </c>
      <c r="B444" s="998" t="s">
        <v>298</v>
      </c>
      <c r="C444" s="998"/>
      <c r="D444" s="998"/>
      <c r="E444" s="47"/>
      <c r="F444" s="20">
        <v>400</v>
      </c>
      <c r="G444" s="20">
        <v>500</v>
      </c>
      <c r="H444" s="20"/>
      <c r="I444" s="20"/>
      <c r="J444" s="20">
        <v>400</v>
      </c>
      <c r="K444" s="50">
        <v>330</v>
      </c>
      <c r="L444" s="86">
        <f t="shared" si="28"/>
        <v>0</v>
      </c>
      <c r="M444" s="20"/>
      <c r="N444" s="20">
        <f t="shared" si="30"/>
        <v>-17.5</v>
      </c>
      <c r="O444" s="22" t="e">
        <f t="shared" si="27"/>
        <v>#DIV/0!</v>
      </c>
      <c r="P444" s="664" t="s">
        <v>131</v>
      </c>
    </row>
  </sheetData>
  <mergeCells count="189">
    <mergeCell ref="B424:B425"/>
    <mergeCell ref="B433:D433"/>
    <mergeCell ref="B434:D434"/>
    <mergeCell ref="A435:A443"/>
    <mergeCell ref="B435:B443"/>
    <mergeCell ref="B444:D444"/>
    <mergeCell ref="B405:D405"/>
    <mergeCell ref="A406:A407"/>
    <mergeCell ref="B406:B407"/>
    <mergeCell ref="A408:A410"/>
    <mergeCell ref="B408:B410"/>
    <mergeCell ref="B430:D430"/>
    <mergeCell ref="B431:D431"/>
    <mergeCell ref="B432:D432"/>
    <mergeCell ref="B426:D426"/>
    <mergeCell ref="B428:D428"/>
    <mergeCell ref="A421:A422"/>
    <mergeCell ref="B421:B422"/>
    <mergeCell ref="B423:D423"/>
    <mergeCell ref="A424:A425"/>
    <mergeCell ref="A411:A419"/>
    <mergeCell ref="B411:B419"/>
    <mergeCell ref="B420:D420"/>
    <mergeCell ref="P408:P410"/>
    <mergeCell ref="A363:A365"/>
    <mergeCell ref="B363:B365"/>
    <mergeCell ref="C371:D371"/>
    <mergeCell ref="A383:A387"/>
    <mergeCell ref="B383:B387"/>
    <mergeCell ref="C386:D386"/>
    <mergeCell ref="C387:D387"/>
    <mergeCell ref="A319:A320"/>
    <mergeCell ref="B319:B320"/>
    <mergeCell ref="B330:D330"/>
    <mergeCell ref="A335:A336"/>
    <mergeCell ref="B335:B336"/>
    <mergeCell ref="C341:D341"/>
    <mergeCell ref="A398:A404"/>
    <mergeCell ref="B398:B404"/>
    <mergeCell ref="P402:P404"/>
    <mergeCell ref="B388:D388"/>
    <mergeCell ref="A350:A351"/>
    <mergeCell ref="B350:B351"/>
    <mergeCell ref="C351:D351"/>
    <mergeCell ref="A352:A353"/>
    <mergeCell ref="B352:B353"/>
    <mergeCell ref="B361:D361"/>
    <mergeCell ref="A281:A283"/>
    <mergeCell ref="B281:B283"/>
    <mergeCell ref="A284:A285"/>
    <mergeCell ref="B284:B285"/>
    <mergeCell ref="A286:A292"/>
    <mergeCell ref="B286:B292"/>
    <mergeCell ref="B252:C252"/>
    <mergeCell ref="A257:A258"/>
    <mergeCell ref="B257:B258"/>
    <mergeCell ref="C258:D258"/>
    <mergeCell ref="A260:A261"/>
    <mergeCell ref="B260:B261"/>
    <mergeCell ref="A270:A271"/>
    <mergeCell ref="B270:B271"/>
    <mergeCell ref="A272:A278"/>
    <mergeCell ref="B272:B278"/>
    <mergeCell ref="A263:A264"/>
    <mergeCell ref="B263:B264"/>
    <mergeCell ref="A253:A254"/>
    <mergeCell ref="B253:B254"/>
    <mergeCell ref="C254:D254"/>
    <mergeCell ref="A255:A256"/>
    <mergeCell ref="B255:B256"/>
    <mergeCell ref="C256:D256"/>
    <mergeCell ref="A177:A178"/>
    <mergeCell ref="B177:B178"/>
    <mergeCell ref="A134:A135"/>
    <mergeCell ref="B134:B135"/>
    <mergeCell ref="B212:B215"/>
    <mergeCell ref="A222:A223"/>
    <mergeCell ref="B222:B223"/>
    <mergeCell ref="A229:A241"/>
    <mergeCell ref="B229:B235"/>
    <mergeCell ref="B239:B241"/>
    <mergeCell ref="A143:A149"/>
    <mergeCell ref="B143:B149"/>
    <mergeCell ref="A184:A185"/>
    <mergeCell ref="B184:B185"/>
    <mergeCell ref="A190:A191"/>
    <mergeCell ref="B190:B191"/>
    <mergeCell ref="A136:A138"/>
    <mergeCell ref="B136:B138"/>
    <mergeCell ref="A57:A58"/>
    <mergeCell ref="B57:B58"/>
    <mergeCell ref="A66:A68"/>
    <mergeCell ref="B66:B68"/>
    <mergeCell ref="C184:C185"/>
    <mergeCell ref="A187:A189"/>
    <mergeCell ref="B187:B189"/>
    <mergeCell ref="B179:C179"/>
    <mergeCell ref="A108:A109"/>
    <mergeCell ref="B108:B109"/>
    <mergeCell ref="A111:A112"/>
    <mergeCell ref="B111:B112"/>
    <mergeCell ref="A115:A122"/>
    <mergeCell ref="B115:B122"/>
    <mergeCell ref="A180:A181"/>
    <mergeCell ref="B180:B181"/>
    <mergeCell ref="C180:C181"/>
    <mergeCell ref="A182:A183"/>
    <mergeCell ref="B182:B183"/>
    <mergeCell ref="C182:C183"/>
    <mergeCell ref="A173:A174"/>
    <mergeCell ref="B173:B174"/>
    <mergeCell ref="A175:A176"/>
    <mergeCell ref="B175:B176"/>
    <mergeCell ref="A33:A34"/>
    <mergeCell ref="B33:B34"/>
    <mergeCell ref="A43:A44"/>
    <mergeCell ref="B43:B44"/>
    <mergeCell ref="A45:A47"/>
    <mergeCell ref="B45:B47"/>
    <mergeCell ref="A53:A54"/>
    <mergeCell ref="B53:B54"/>
    <mergeCell ref="A55:A56"/>
    <mergeCell ref="B55:B56"/>
    <mergeCell ref="P4:P5"/>
    <mergeCell ref="B7:D7"/>
    <mergeCell ref="A9:A10"/>
    <mergeCell ref="A12:A13"/>
    <mergeCell ref="B12:B13"/>
    <mergeCell ref="A21:A22"/>
    <mergeCell ref="B21:B22"/>
    <mergeCell ref="O4:O5"/>
    <mergeCell ref="A3:A5"/>
    <mergeCell ref="B3:P3"/>
    <mergeCell ref="B4:B5"/>
    <mergeCell ref="C4:D4"/>
    <mergeCell ref="E4:E5"/>
    <mergeCell ref="F4:F5"/>
    <mergeCell ref="G4:G5"/>
    <mergeCell ref="H4:H5"/>
    <mergeCell ref="I4:I5"/>
    <mergeCell ref="J4:J5"/>
    <mergeCell ref="K4:K5"/>
    <mergeCell ref="L4:L5"/>
    <mergeCell ref="M4:M5"/>
    <mergeCell ref="N4:N5"/>
    <mergeCell ref="A346:A347"/>
    <mergeCell ref="B346:B347"/>
    <mergeCell ref="C347:D347"/>
    <mergeCell ref="A348:A349"/>
    <mergeCell ref="B348:B349"/>
    <mergeCell ref="C349:D349"/>
    <mergeCell ref="B345:C345"/>
    <mergeCell ref="A309:A310"/>
    <mergeCell ref="B309:B310"/>
    <mergeCell ref="B245:C245"/>
    <mergeCell ref="A246:A251"/>
    <mergeCell ref="B246:B251"/>
    <mergeCell ref="A210:A211"/>
    <mergeCell ref="B210:B211"/>
    <mergeCell ref="A212:A215"/>
    <mergeCell ref="A192:A193"/>
    <mergeCell ref="B192:B193"/>
    <mergeCell ref="A194:A195"/>
    <mergeCell ref="B194:B195"/>
    <mergeCell ref="A203:A205"/>
    <mergeCell ref="B203:B205"/>
    <mergeCell ref="A125:A126"/>
    <mergeCell ref="B125:B126"/>
    <mergeCell ref="A127:A129"/>
    <mergeCell ref="B127:B129"/>
    <mergeCell ref="A105:A106"/>
    <mergeCell ref="B105:B106"/>
    <mergeCell ref="B107:C107"/>
    <mergeCell ref="A101:A102"/>
    <mergeCell ref="B101:B102"/>
    <mergeCell ref="A103:A104"/>
    <mergeCell ref="B103:B104"/>
    <mergeCell ref="B99:C99"/>
    <mergeCell ref="B100:C100"/>
    <mergeCell ref="A71:A76"/>
    <mergeCell ref="B71:B76"/>
    <mergeCell ref="A78:A81"/>
    <mergeCell ref="B78:B81"/>
    <mergeCell ref="A85:A86"/>
    <mergeCell ref="B85:B86"/>
    <mergeCell ref="A89:A91"/>
    <mergeCell ref="B89:B91"/>
    <mergeCell ref="A95:A97"/>
    <mergeCell ref="B95:B9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98"/>
  <sheetViews>
    <sheetView view="pageBreakPreview" topLeftCell="A344" zoomScaleSheetLayoutView="100" workbookViewId="0">
      <selection activeCell="A358" sqref="A358:XFD358"/>
    </sheetView>
  </sheetViews>
  <sheetFormatPr defaultColWidth="9.140625" defaultRowHeight="15.75" x14ac:dyDescent="0.25"/>
  <cols>
    <col min="1" max="1" width="9.140625" style="556"/>
    <col min="2" max="2" width="30.28515625" style="556" customWidth="1"/>
    <col min="3" max="4" width="8" style="556" customWidth="1"/>
    <col min="5" max="5" width="7.28515625" style="556" customWidth="1"/>
    <col min="6" max="6" width="0.28515625" style="556" customWidth="1"/>
    <col min="7" max="7" width="7.42578125" style="556" hidden="1" customWidth="1"/>
    <col min="8" max="11" width="8.85546875" style="556" hidden="1" customWidth="1"/>
    <col min="12" max="14" width="8.7109375" style="593" hidden="1" customWidth="1"/>
    <col min="15" max="17" width="9.42578125" style="593" hidden="1" customWidth="1"/>
    <col min="18" max="18" width="0.28515625" style="593" hidden="1" customWidth="1"/>
    <col min="19" max="20" width="6.7109375" style="593" hidden="1" customWidth="1"/>
    <col min="21" max="21" width="4.85546875" style="593" hidden="1" customWidth="1"/>
    <col min="22" max="22" width="6.28515625" style="593" hidden="1" customWidth="1"/>
    <col min="23" max="23" width="6.7109375" style="593" hidden="1" customWidth="1"/>
    <col min="24" max="24" width="6.140625" style="593" hidden="1" customWidth="1"/>
    <col min="25" max="25" width="6.42578125" style="593" hidden="1" customWidth="1"/>
    <col min="26" max="26" width="8" style="593" hidden="1" customWidth="1"/>
    <col min="27" max="29" width="6.42578125" style="593" hidden="1" customWidth="1"/>
    <col min="30" max="31" width="9.42578125" style="754" customWidth="1"/>
    <col min="32" max="32" width="9.140625" style="754" customWidth="1"/>
    <col min="33" max="38" width="8.42578125" style="556" hidden="1" customWidth="1"/>
    <col min="39" max="16384" width="9.140625" style="556"/>
  </cols>
  <sheetData>
    <row r="1" spans="1:38" x14ac:dyDescent="0.25">
      <c r="A1" s="962" t="s">
        <v>3213</v>
      </c>
      <c r="B1" s="962"/>
      <c r="C1" s="962"/>
      <c r="D1" s="962"/>
      <c r="E1" s="962"/>
      <c r="F1" s="962"/>
      <c r="G1" s="962"/>
      <c r="H1" s="962"/>
      <c r="I1" s="962"/>
      <c r="J1" s="962"/>
      <c r="K1" s="962"/>
      <c r="L1" s="962"/>
      <c r="M1" s="962"/>
      <c r="N1" s="962"/>
      <c r="O1" s="962"/>
      <c r="P1" s="962"/>
      <c r="Q1" s="962"/>
      <c r="R1" s="962"/>
      <c r="S1" s="962"/>
      <c r="T1" s="962"/>
      <c r="U1" s="962"/>
      <c r="V1" s="962"/>
      <c r="W1" s="962"/>
      <c r="X1" s="962"/>
      <c r="Y1" s="962"/>
      <c r="Z1" s="962"/>
      <c r="AA1" s="962"/>
      <c r="AB1" s="962"/>
      <c r="AC1" s="962"/>
      <c r="AD1" s="962"/>
      <c r="AE1" s="962"/>
      <c r="AF1" s="962"/>
      <c r="AG1" s="962"/>
      <c r="AH1" s="962"/>
      <c r="AI1" s="962"/>
      <c r="AJ1" s="962"/>
      <c r="AK1" s="962"/>
    </row>
    <row r="2" spans="1:38" x14ac:dyDescent="0.25">
      <c r="A2" s="963" t="s">
        <v>855</v>
      </c>
      <c r="B2" s="963"/>
      <c r="C2" s="963"/>
      <c r="D2" s="963"/>
      <c r="E2" s="963"/>
      <c r="F2" s="963"/>
      <c r="G2" s="963"/>
      <c r="H2" s="963"/>
      <c r="I2" s="963"/>
      <c r="J2" s="963"/>
      <c r="K2" s="963"/>
      <c r="L2" s="963"/>
      <c r="M2" s="963"/>
      <c r="N2" s="963"/>
      <c r="O2" s="963"/>
      <c r="P2" s="963"/>
      <c r="Q2" s="963"/>
      <c r="R2" s="963"/>
      <c r="S2" s="963"/>
      <c r="T2" s="963"/>
      <c r="U2" s="963"/>
      <c r="V2" s="963"/>
      <c r="W2" s="963"/>
      <c r="X2" s="963"/>
      <c r="Y2" s="963"/>
      <c r="Z2" s="963"/>
      <c r="AA2" s="963"/>
      <c r="AB2" s="963"/>
      <c r="AC2" s="963"/>
      <c r="AD2" s="963"/>
      <c r="AE2" s="963"/>
      <c r="AF2" s="963"/>
      <c r="AG2" s="963"/>
      <c r="AH2" s="963"/>
      <c r="AI2" s="963"/>
      <c r="AJ2" s="963"/>
      <c r="AK2" s="963"/>
      <c r="AL2" s="963"/>
    </row>
    <row r="3" spans="1:38" x14ac:dyDescent="0.25">
      <c r="A3" s="964" t="s">
        <v>3216</v>
      </c>
      <c r="B3" s="964"/>
      <c r="C3" s="964"/>
      <c r="D3" s="964"/>
      <c r="E3" s="964"/>
      <c r="F3" s="964"/>
      <c r="G3" s="964"/>
      <c r="H3" s="964"/>
      <c r="I3" s="964"/>
      <c r="J3" s="964"/>
      <c r="K3" s="964"/>
      <c r="L3" s="964"/>
      <c r="M3" s="964"/>
      <c r="N3" s="964"/>
      <c r="O3" s="964"/>
      <c r="P3" s="964"/>
      <c r="Q3" s="964"/>
      <c r="R3" s="964"/>
      <c r="S3" s="964"/>
      <c r="T3" s="964"/>
      <c r="U3" s="964"/>
      <c r="V3" s="964"/>
      <c r="W3" s="964"/>
      <c r="X3" s="964"/>
      <c r="Y3" s="964"/>
      <c r="Z3" s="964"/>
      <c r="AA3" s="964"/>
      <c r="AB3" s="964"/>
      <c r="AC3" s="964"/>
      <c r="AD3" s="964"/>
      <c r="AE3" s="964"/>
      <c r="AF3" s="964"/>
      <c r="AG3" s="964"/>
      <c r="AH3" s="964"/>
      <c r="AI3" s="964"/>
      <c r="AJ3" s="964"/>
      <c r="AK3" s="964"/>
      <c r="AL3" s="964"/>
    </row>
    <row r="4" spans="1:38" x14ac:dyDescent="0.25">
      <c r="A4" s="2"/>
      <c r="B4" s="3"/>
      <c r="C4" s="2"/>
      <c r="D4" s="2"/>
      <c r="E4" s="2"/>
      <c r="F4" s="4"/>
      <c r="G4" s="4"/>
      <c r="H4" s="4"/>
      <c r="J4" s="965" t="s">
        <v>856</v>
      </c>
      <c r="K4" s="965"/>
      <c r="L4" s="965"/>
      <c r="M4" s="965"/>
      <c r="N4" s="965"/>
      <c r="O4" s="965"/>
      <c r="P4" s="965"/>
      <c r="Q4" s="965"/>
      <c r="R4" s="965"/>
      <c r="S4" s="965"/>
      <c r="T4" s="965"/>
      <c r="U4" s="965"/>
      <c r="V4" s="965"/>
      <c r="W4" s="965"/>
      <c r="X4" s="965"/>
      <c r="Y4" s="965"/>
      <c r="Z4" s="965"/>
      <c r="AA4" s="965"/>
      <c r="AB4" s="965"/>
      <c r="AC4" s="965"/>
      <c r="AD4" s="965"/>
      <c r="AE4" s="965"/>
      <c r="AF4" s="965"/>
      <c r="AG4" s="965"/>
      <c r="AH4" s="965"/>
      <c r="AI4" s="965"/>
      <c r="AJ4" s="965"/>
      <c r="AK4" s="965"/>
      <c r="AL4" s="965"/>
    </row>
    <row r="5" spans="1:38" ht="49.5" customHeight="1" x14ac:dyDescent="0.25">
      <c r="A5" s="966" t="s">
        <v>0</v>
      </c>
      <c r="B5" s="967" t="s">
        <v>857</v>
      </c>
      <c r="C5" s="970" t="s">
        <v>356</v>
      </c>
      <c r="D5" s="970"/>
      <c r="E5" s="970"/>
      <c r="F5" s="971" t="s">
        <v>305</v>
      </c>
      <c r="G5" s="972"/>
      <c r="H5" s="973"/>
      <c r="I5" s="974" t="s">
        <v>307</v>
      </c>
      <c r="J5" s="974"/>
      <c r="K5" s="974"/>
      <c r="L5" s="975" t="s">
        <v>3162</v>
      </c>
      <c r="M5" s="976"/>
      <c r="N5" s="977"/>
      <c r="O5" s="984" t="s">
        <v>3163</v>
      </c>
      <c r="P5" s="985"/>
      <c r="Q5" s="986"/>
      <c r="R5" s="984" t="s">
        <v>305</v>
      </c>
      <c r="S5" s="985"/>
      <c r="T5" s="986"/>
      <c r="U5" s="984" t="s">
        <v>898</v>
      </c>
      <c r="V5" s="985"/>
      <c r="W5" s="986"/>
      <c r="X5" s="981" t="s">
        <v>858</v>
      </c>
      <c r="Y5" s="982"/>
      <c r="Z5" s="983"/>
      <c r="AA5" s="975" t="s">
        <v>859</v>
      </c>
      <c r="AB5" s="976"/>
      <c r="AC5" s="977"/>
      <c r="AD5" s="971" t="s">
        <v>3161</v>
      </c>
      <c r="AE5" s="972"/>
      <c r="AF5" s="973"/>
      <c r="AG5" s="974" t="s">
        <v>3168</v>
      </c>
      <c r="AH5" s="974"/>
      <c r="AI5" s="974"/>
      <c r="AJ5" s="974" t="s">
        <v>3168</v>
      </c>
      <c r="AK5" s="974"/>
      <c r="AL5" s="974"/>
    </row>
    <row r="6" spans="1:38" x14ac:dyDescent="0.25">
      <c r="A6" s="966"/>
      <c r="B6" s="968"/>
      <c r="C6" s="987">
        <v>1</v>
      </c>
      <c r="D6" s="987"/>
      <c r="E6" s="987"/>
      <c r="F6" s="988">
        <v>2</v>
      </c>
      <c r="G6" s="989"/>
      <c r="H6" s="990"/>
      <c r="I6" s="988"/>
      <c r="J6" s="989"/>
      <c r="K6" s="990"/>
      <c r="L6" s="991">
        <v>1</v>
      </c>
      <c r="M6" s="991"/>
      <c r="N6" s="991"/>
      <c r="O6" s="978">
        <v>2</v>
      </c>
      <c r="P6" s="979"/>
      <c r="Q6" s="980"/>
      <c r="R6" s="978">
        <v>4</v>
      </c>
      <c r="S6" s="979"/>
      <c r="T6" s="980"/>
      <c r="U6" s="978"/>
      <c r="V6" s="979"/>
      <c r="W6" s="980"/>
      <c r="X6" s="981">
        <v>3</v>
      </c>
      <c r="Y6" s="982"/>
      <c r="Z6" s="983"/>
      <c r="AA6" s="991">
        <v>4</v>
      </c>
      <c r="AB6" s="991"/>
      <c r="AC6" s="991"/>
      <c r="AD6" s="992">
        <v>3</v>
      </c>
      <c r="AE6" s="993"/>
      <c r="AF6" s="994"/>
      <c r="AG6" s="988" t="s">
        <v>3166</v>
      </c>
      <c r="AH6" s="989"/>
      <c r="AI6" s="990"/>
      <c r="AJ6" s="995" t="s">
        <v>3167</v>
      </c>
      <c r="AK6" s="996"/>
      <c r="AL6" s="997"/>
    </row>
    <row r="7" spans="1:38" ht="19.5" customHeight="1" x14ac:dyDescent="0.25">
      <c r="A7" s="966"/>
      <c r="B7" s="969"/>
      <c r="C7" s="555" t="s">
        <v>860</v>
      </c>
      <c r="D7" s="555" t="s">
        <v>861</v>
      </c>
      <c r="E7" s="555" t="s">
        <v>862</v>
      </c>
      <c r="F7" s="555" t="s">
        <v>860</v>
      </c>
      <c r="G7" s="555" t="s">
        <v>861</v>
      </c>
      <c r="H7" s="555" t="s">
        <v>862</v>
      </c>
      <c r="I7" s="555" t="s">
        <v>860</v>
      </c>
      <c r="J7" s="555" t="s">
        <v>861</v>
      </c>
      <c r="K7" s="555" t="s">
        <v>862</v>
      </c>
      <c r="L7" s="557" t="s">
        <v>860</v>
      </c>
      <c r="M7" s="557" t="s">
        <v>861</v>
      </c>
      <c r="N7" s="557" t="s">
        <v>862</v>
      </c>
      <c r="O7" s="557" t="s">
        <v>860</v>
      </c>
      <c r="P7" s="557" t="s">
        <v>861</v>
      </c>
      <c r="Q7" s="557" t="s">
        <v>862</v>
      </c>
      <c r="R7" s="557" t="s">
        <v>860</v>
      </c>
      <c r="S7" s="557" t="s">
        <v>861</v>
      </c>
      <c r="T7" s="557" t="s">
        <v>862</v>
      </c>
      <c r="U7" s="557" t="s">
        <v>860</v>
      </c>
      <c r="V7" s="557" t="s">
        <v>861</v>
      </c>
      <c r="W7" s="557" t="s">
        <v>862</v>
      </c>
      <c r="X7" s="557" t="s">
        <v>860</v>
      </c>
      <c r="Y7" s="557" t="s">
        <v>861</v>
      </c>
      <c r="Z7" s="557" t="s">
        <v>862</v>
      </c>
      <c r="AA7" s="557" t="s">
        <v>860</v>
      </c>
      <c r="AB7" s="557" t="s">
        <v>861</v>
      </c>
      <c r="AC7" s="557" t="s">
        <v>862</v>
      </c>
      <c r="AD7" s="732" t="s">
        <v>860</v>
      </c>
      <c r="AE7" s="732" t="s">
        <v>861</v>
      </c>
      <c r="AF7" s="732" t="s">
        <v>862</v>
      </c>
      <c r="AG7" s="555" t="s">
        <v>860</v>
      </c>
      <c r="AH7" s="555" t="s">
        <v>861</v>
      </c>
      <c r="AI7" s="555" t="s">
        <v>862</v>
      </c>
      <c r="AJ7" s="555" t="s">
        <v>860</v>
      </c>
      <c r="AK7" s="555" t="s">
        <v>861</v>
      </c>
      <c r="AL7" s="555" t="s">
        <v>862</v>
      </c>
    </row>
    <row r="8" spans="1:38" x14ac:dyDescent="0.25">
      <c r="A8" s="595" t="s">
        <v>863</v>
      </c>
      <c r="B8" s="596" t="s">
        <v>3157</v>
      </c>
      <c r="C8" s="7"/>
      <c r="D8" s="7"/>
      <c r="E8" s="7"/>
      <c r="F8" s="7"/>
      <c r="G8" s="7"/>
      <c r="H8" s="7"/>
      <c r="I8" s="7"/>
      <c r="J8" s="7"/>
      <c r="K8" s="7"/>
      <c r="L8" s="558"/>
      <c r="M8" s="558"/>
      <c r="N8" s="558"/>
      <c r="O8" s="558"/>
      <c r="P8" s="558"/>
      <c r="Q8" s="558"/>
      <c r="R8" s="558"/>
      <c r="S8" s="558"/>
      <c r="T8" s="558"/>
      <c r="U8" s="558"/>
      <c r="V8" s="558"/>
      <c r="W8" s="558"/>
      <c r="X8" s="559"/>
      <c r="Y8" s="559"/>
      <c r="Z8" s="559"/>
      <c r="AA8" s="558"/>
      <c r="AB8" s="558"/>
      <c r="AC8" s="558"/>
      <c r="AD8" s="745"/>
      <c r="AE8" s="745"/>
      <c r="AF8" s="745"/>
      <c r="AG8" s="1"/>
      <c r="AH8" s="1"/>
      <c r="AI8" s="1"/>
      <c r="AJ8" s="8"/>
      <c r="AK8" s="8"/>
      <c r="AL8" s="8"/>
    </row>
    <row r="9" spans="1:38" x14ac:dyDescent="0.25">
      <c r="A9" s="5" t="s">
        <v>6</v>
      </c>
      <c r="B9" s="6" t="s">
        <v>864</v>
      </c>
      <c r="C9" s="9"/>
      <c r="D9" s="9"/>
      <c r="E9" s="9"/>
      <c r="F9" s="10"/>
      <c r="G9" s="10"/>
      <c r="H9" s="10"/>
      <c r="I9" s="11"/>
      <c r="J9" s="11"/>
      <c r="K9" s="11"/>
      <c r="L9" s="560"/>
      <c r="M9" s="560"/>
      <c r="N9" s="560"/>
      <c r="O9" s="560"/>
      <c r="P9" s="560"/>
      <c r="Q9" s="560"/>
      <c r="R9" s="560"/>
      <c r="S9" s="560"/>
      <c r="T9" s="560"/>
      <c r="U9" s="560"/>
      <c r="V9" s="560"/>
      <c r="W9" s="560"/>
      <c r="X9" s="561"/>
      <c r="Y9" s="561"/>
      <c r="Z9" s="561"/>
      <c r="AA9" s="560"/>
      <c r="AB9" s="560"/>
      <c r="AC9" s="560"/>
      <c r="AD9" s="746"/>
      <c r="AE9" s="746"/>
      <c r="AF9" s="746"/>
      <c r="AG9" s="1"/>
      <c r="AH9" s="1"/>
      <c r="AI9" s="1"/>
      <c r="AJ9" s="8"/>
      <c r="AK9" s="8"/>
      <c r="AL9" s="8"/>
    </row>
    <row r="10" spans="1:38" x14ac:dyDescent="0.25">
      <c r="A10" s="13">
        <v>1</v>
      </c>
      <c r="B10" s="14" t="s">
        <v>865</v>
      </c>
      <c r="C10" s="9">
        <v>0</v>
      </c>
      <c r="D10" s="9">
        <v>0</v>
      </c>
      <c r="E10" s="9">
        <v>20</v>
      </c>
      <c r="F10" s="10"/>
      <c r="G10" s="10"/>
      <c r="H10" s="10">
        <v>140</v>
      </c>
      <c r="I10" s="11"/>
      <c r="J10" s="11"/>
      <c r="K10" s="11">
        <v>21</v>
      </c>
      <c r="L10" s="88"/>
      <c r="M10" s="88"/>
      <c r="N10" s="88">
        <v>20</v>
      </c>
      <c r="O10" s="88"/>
      <c r="P10" s="88"/>
      <c r="Q10" s="88">
        <v>30</v>
      </c>
      <c r="R10" s="88"/>
      <c r="S10" s="88"/>
      <c r="T10" s="88">
        <v>30</v>
      </c>
      <c r="U10" s="88"/>
      <c r="V10" s="88"/>
      <c r="W10" s="88">
        <v>30</v>
      </c>
      <c r="X10" s="562"/>
      <c r="Y10" s="563"/>
      <c r="Z10" s="564">
        <v>1</v>
      </c>
      <c r="AA10" s="88"/>
      <c r="AB10" s="88"/>
      <c r="AC10" s="88">
        <v>20</v>
      </c>
      <c r="AD10" s="8"/>
      <c r="AE10" s="8"/>
      <c r="AF10" s="8">
        <v>30</v>
      </c>
      <c r="AG10" s="12"/>
      <c r="AH10" s="12"/>
      <c r="AI10" s="12">
        <v>50</v>
      </c>
      <c r="AJ10" s="8"/>
      <c r="AK10" s="8"/>
      <c r="AL10" s="8">
        <v>50</v>
      </c>
    </row>
    <row r="11" spans="1:38" x14ac:dyDescent="0.25">
      <c r="A11" s="5" t="s">
        <v>61</v>
      </c>
      <c r="B11" s="15" t="s">
        <v>866</v>
      </c>
      <c r="C11" s="9"/>
      <c r="D11" s="9"/>
      <c r="E11" s="9"/>
      <c r="F11" s="10"/>
      <c r="G11" s="10"/>
      <c r="H11" s="10"/>
      <c r="I11" s="16"/>
      <c r="J11" s="16"/>
      <c r="K11" s="11"/>
      <c r="L11" s="88"/>
      <c r="M11" s="88"/>
      <c r="N11" s="88"/>
      <c r="O11" s="88"/>
      <c r="P11" s="88"/>
      <c r="Q11" s="88"/>
      <c r="R11" s="88"/>
      <c r="S11" s="88"/>
      <c r="T11" s="88"/>
      <c r="U11" s="88"/>
      <c r="V11" s="88"/>
      <c r="W11" s="88"/>
      <c r="X11" s="565"/>
      <c r="Y11" s="565"/>
      <c r="Z11" s="565"/>
      <c r="AA11" s="88"/>
      <c r="AB11" s="88"/>
      <c r="AC11" s="88"/>
      <c r="AD11" s="8"/>
      <c r="AE11" s="8"/>
      <c r="AF11" s="8"/>
      <c r="AG11" s="12"/>
      <c r="AH11" s="12"/>
      <c r="AI11" s="12"/>
      <c r="AJ11" s="8"/>
      <c r="AK11" s="8"/>
      <c r="AL11" s="8"/>
    </row>
    <row r="12" spans="1:38" x14ac:dyDescent="0.25">
      <c r="A12" s="13">
        <v>1</v>
      </c>
      <c r="B12" s="17" t="s">
        <v>7</v>
      </c>
      <c r="C12" s="9">
        <v>25</v>
      </c>
      <c r="D12" s="9">
        <v>23</v>
      </c>
      <c r="E12" s="9">
        <v>20</v>
      </c>
      <c r="F12" s="10">
        <v>175</v>
      </c>
      <c r="G12" s="10">
        <v>138</v>
      </c>
      <c r="H12" s="10">
        <v>80</v>
      </c>
      <c r="I12" s="11">
        <v>70</v>
      </c>
      <c r="J12" s="11">
        <v>60</v>
      </c>
      <c r="K12" s="11">
        <v>40</v>
      </c>
      <c r="L12" s="88">
        <f>AD12</f>
        <v>50</v>
      </c>
      <c r="M12" s="88">
        <f>AE12</f>
        <v>42.5</v>
      </c>
      <c r="N12" s="88">
        <f>AF12</f>
        <v>31.5</v>
      </c>
      <c r="O12" s="566">
        <v>60</v>
      </c>
      <c r="P12" s="566">
        <v>45</v>
      </c>
      <c r="Q12" s="566">
        <v>30</v>
      </c>
      <c r="R12" s="567">
        <v>65</v>
      </c>
      <c r="S12" s="567">
        <v>55</v>
      </c>
      <c r="T12" s="567">
        <v>45</v>
      </c>
      <c r="U12" s="567">
        <v>65</v>
      </c>
      <c r="V12" s="567">
        <v>55</v>
      </c>
      <c r="W12" s="567">
        <v>45</v>
      </c>
      <c r="X12" s="568">
        <v>1</v>
      </c>
      <c r="Y12" s="569">
        <v>1.0869565217391304</v>
      </c>
      <c r="Z12" s="569">
        <v>1.05</v>
      </c>
      <c r="AA12" s="88">
        <v>25</v>
      </c>
      <c r="AB12" s="88">
        <v>25</v>
      </c>
      <c r="AC12" s="88">
        <v>21</v>
      </c>
      <c r="AD12" s="8">
        <f>AA12*2</f>
        <v>50</v>
      </c>
      <c r="AE12" s="8">
        <f>AB12*1.7</f>
        <v>42.5</v>
      </c>
      <c r="AF12" s="8">
        <f>AC12*1.5</f>
        <v>31.5</v>
      </c>
      <c r="AG12" s="12">
        <f>(AD12-L12)/L12*100</f>
        <v>0</v>
      </c>
      <c r="AH12" s="12">
        <f>(AE12-M12)/M12*100</f>
        <v>0</v>
      </c>
      <c r="AI12" s="12">
        <f>(AF12-N12)/N12*100</f>
        <v>0</v>
      </c>
      <c r="AJ12" s="8">
        <f>(AD12-O12)/O12*100</f>
        <v>-16.666666666666664</v>
      </c>
      <c r="AK12" s="8">
        <f>(AE12-P12)/P12*100</f>
        <v>-5.5555555555555554</v>
      </c>
      <c r="AL12" s="8">
        <f>(AF12-Q12)/Q12*100</f>
        <v>5</v>
      </c>
    </row>
    <row r="13" spans="1:38" x14ac:dyDescent="0.25">
      <c r="A13" s="13">
        <v>2</v>
      </c>
      <c r="B13" s="18" t="s">
        <v>62</v>
      </c>
      <c r="C13" s="9">
        <v>25</v>
      </c>
      <c r="D13" s="9">
        <v>23</v>
      </c>
      <c r="E13" s="9">
        <v>20</v>
      </c>
      <c r="F13" s="10">
        <v>175</v>
      </c>
      <c r="G13" s="10">
        <v>138</v>
      </c>
      <c r="H13" s="10">
        <v>80</v>
      </c>
      <c r="I13" s="11">
        <v>65</v>
      </c>
      <c r="J13" s="11">
        <v>50</v>
      </c>
      <c r="K13" s="11">
        <v>40</v>
      </c>
      <c r="L13" s="88">
        <f t="shared" ref="L13:N17" si="0">AD13</f>
        <v>54</v>
      </c>
      <c r="M13" s="88">
        <f t="shared" si="0"/>
        <v>40.799999999999997</v>
      </c>
      <c r="N13" s="88">
        <f t="shared" si="0"/>
        <v>31.5</v>
      </c>
      <c r="O13" s="566">
        <v>58</v>
      </c>
      <c r="P13" s="566">
        <v>43</v>
      </c>
      <c r="Q13" s="566">
        <v>28</v>
      </c>
      <c r="R13" s="567">
        <v>65</v>
      </c>
      <c r="S13" s="567">
        <v>55</v>
      </c>
      <c r="T13" s="567">
        <v>50</v>
      </c>
      <c r="U13" s="567">
        <v>65</v>
      </c>
      <c r="V13" s="567">
        <v>55</v>
      </c>
      <c r="W13" s="567">
        <v>50</v>
      </c>
      <c r="X13" s="569">
        <v>1.08</v>
      </c>
      <c r="Y13" s="569">
        <v>1.0434782608695652</v>
      </c>
      <c r="Z13" s="569">
        <v>1.05</v>
      </c>
      <c r="AA13" s="88">
        <v>27</v>
      </c>
      <c r="AB13" s="88">
        <v>24</v>
      </c>
      <c r="AC13" s="88">
        <v>21</v>
      </c>
      <c r="AD13" s="8">
        <f t="shared" ref="AD13:AD16" si="1">AA13*2</f>
        <v>54</v>
      </c>
      <c r="AE13" s="8">
        <f t="shared" ref="AE13:AE16" si="2">AB13*1.7</f>
        <v>40.799999999999997</v>
      </c>
      <c r="AF13" s="8">
        <f t="shared" ref="AF13:AF16" si="3">AC13*1.5</f>
        <v>31.5</v>
      </c>
      <c r="AG13" s="12">
        <f t="shared" ref="AG13:AI76" si="4">(AD13-L13)/L13*100</f>
        <v>0</v>
      </c>
      <c r="AH13" s="12">
        <f t="shared" si="4"/>
        <v>0</v>
      </c>
      <c r="AI13" s="12">
        <f t="shared" si="4"/>
        <v>0</v>
      </c>
      <c r="AJ13" s="8">
        <f t="shared" ref="AJ13:AL76" si="5">(AD13-O13)/O13*100</f>
        <v>-6.8965517241379306</v>
      </c>
      <c r="AK13" s="8">
        <f t="shared" si="5"/>
        <v>-5.1162790697674492</v>
      </c>
      <c r="AL13" s="8">
        <f t="shared" si="5"/>
        <v>12.5</v>
      </c>
    </row>
    <row r="14" spans="1:38" x14ac:dyDescent="0.25">
      <c r="A14" s="13">
        <v>3</v>
      </c>
      <c r="B14" s="18" t="s">
        <v>92</v>
      </c>
      <c r="C14" s="9">
        <v>25</v>
      </c>
      <c r="D14" s="9">
        <v>23</v>
      </c>
      <c r="E14" s="9">
        <v>20</v>
      </c>
      <c r="F14" s="10">
        <v>175</v>
      </c>
      <c r="G14" s="10">
        <v>138</v>
      </c>
      <c r="H14" s="10">
        <v>80</v>
      </c>
      <c r="I14" s="11">
        <v>60</v>
      </c>
      <c r="J14" s="11">
        <v>55</v>
      </c>
      <c r="K14" s="11">
        <v>40</v>
      </c>
      <c r="L14" s="88">
        <f t="shared" si="0"/>
        <v>53</v>
      </c>
      <c r="M14" s="88">
        <f t="shared" si="0"/>
        <v>41.65</v>
      </c>
      <c r="N14" s="88">
        <f t="shared" si="0"/>
        <v>31.5</v>
      </c>
      <c r="O14" s="566">
        <v>56</v>
      </c>
      <c r="P14" s="566">
        <v>41</v>
      </c>
      <c r="Q14" s="566">
        <v>26</v>
      </c>
      <c r="R14" s="567">
        <v>65</v>
      </c>
      <c r="S14" s="567">
        <v>55</v>
      </c>
      <c r="T14" s="567">
        <v>45</v>
      </c>
      <c r="U14" s="567">
        <v>65</v>
      </c>
      <c r="V14" s="567">
        <v>55</v>
      </c>
      <c r="W14" s="567">
        <v>45</v>
      </c>
      <c r="X14" s="569">
        <v>1.06</v>
      </c>
      <c r="Y14" s="569">
        <v>1.0652173913043479</v>
      </c>
      <c r="Z14" s="569">
        <v>1.05</v>
      </c>
      <c r="AA14" s="88">
        <v>26.5</v>
      </c>
      <c r="AB14" s="88">
        <v>24.5</v>
      </c>
      <c r="AC14" s="88">
        <v>21</v>
      </c>
      <c r="AD14" s="8">
        <f t="shared" si="1"/>
        <v>53</v>
      </c>
      <c r="AE14" s="8">
        <f t="shared" si="2"/>
        <v>41.65</v>
      </c>
      <c r="AF14" s="8">
        <f t="shared" si="3"/>
        <v>31.5</v>
      </c>
      <c r="AG14" s="12">
        <f t="shared" si="4"/>
        <v>0</v>
      </c>
      <c r="AH14" s="12">
        <f t="shared" si="4"/>
        <v>0</v>
      </c>
      <c r="AI14" s="12">
        <f t="shared" si="4"/>
        <v>0</v>
      </c>
      <c r="AJ14" s="8">
        <f t="shared" si="5"/>
        <v>-5.3571428571428568</v>
      </c>
      <c r="AK14" s="8">
        <f t="shared" si="5"/>
        <v>1.5853658536585331</v>
      </c>
      <c r="AL14" s="8">
        <f t="shared" si="5"/>
        <v>21.153846153846153</v>
      </c>
    </row>
    <row r="15" spans="1:38" x14ac:dyDescent="0.25">
      <c r="A15" s="13">
        <v>4</v>
      </c>
      <c r="B15" s="18" t="s">
        <v>132</v>
      </c>
      <c r="C15" s="9">
        <v>30</v>
      </c>
      <c r="D15" s="9">
        <v>27</v>
      </c>
      <c r="E15" s="9">
        <v>25</v>
      </c>
      <c r="F15" s="10">
        <v>210</v>
      </c>
      <c r="G15" s="10">
        <v>162</v>
      </c>
      <c r="H15" s="10">
        <v>87.5</v>
      </c>
      <c r="I15" s="11">
        <v>140</v>
      </c>
      <c r="J15" s="11">
        <v>120</v>
      </c>
      <c r="K15" s="11">
        <v>90</v>
      </c>
      <c r="L15" s="88">
        <f t="shared" si="0"/>
        <v>60</v>
      </c>
      <c r="M15" s="88">
        <f>AE15</f>
        <v>45.9</v>
      </c>
      <c r="N15" s="88">
        <f t="shared" si="0"/>
        <v>37.5</v>
      </c>
      <c r="O15" s="88">
        <v>105</v>
      </c>
      <c r="P15" s="88">
        <v>85</v>
      </c>
      <c r="Q15" s="88">
        <v>70</v>
      </c>
      <c r="R15" s="88">
        <v>105</v>
      </c>
      <c r="S15" s="91">
        <v>90</v>
      </c>
      <c r="T15" s="88"/>
      <c r="U15" s="88">
        <v>105</v>
      </c>
      <c r="V15" s="91">
        <v>90</v>
      </c>
      <c r="W15" s="88"/>
      <c r="X15" s="569">
        <v>1</v>
      </c>
      <c r="Y15" s="569">
        <v>1</v>
      </c>
      <c r="Z15" s="569">
        <v>1</v>
      </c>
      <c r="AA15" s="88">
        <v>30</v>
      </c>
      <c r="AB15" s="88">
        <v>27</v>
      </c>
      <c r="AC15" s="88">
        <v>25</v>
      </c>
      <c r="AD15" s="8">
        <f t="shared" si="1"/>
        <v>60</v>
      </c>
      <c r="AE15" s="8">
        <f t="shared" si="2"/>
        <v>45.9</v>
      </c>
      <c r="AF15" s="8">
        <f t="shared" si="3"/>
        <v>37.5</v>
      </c>
      <c r="AG15" s="12">
        <f t="shared" si="4"/>
        <v>0</v>
      </c>
      <c r="AH15" s="12">
        <f t="shared" si="4"/>
        <v>0</v>
      </c>
      <c r="AI15" s="12">
        <f t="shared" si="4"/>
        <v>0</v>
      </c>
      <c r="AJ15" s="8">
        <f t="shared" si="5"/>
        <v>-42.857142857142854</v>
      </c>
      <c r="AK15" s="8">
        <f t="shared" si="5"/>
        <v>-46</v>
      </c>
      <c r="AL15" s="8">
        <f t="shared" si="5"/>
        <v>-46.428571428571431</v>
      </c>
    </row>
    <row r="16" spans="1:38" x14ac:dyDescent="0.25">
      <c r="A16" s="13">
        <v>5</v>
      </c>
      <c r="B16" s="18" t="s">
        <v>178</v>
      </c>
      <c r="C16" s="9">
        <v>25</v>
      </c>
      <c r="D16" s="9">
        <v>23</v>
      </c>
      <c r="E16" s="9">
        <v>20</v>
      </c>
      <c r="F16" s="10">
        <v>175</v>
      </c>
      <c r="G16" s="10">
        <v>138</v>
      </c>
      <c r="H16" s="10">
        <v>80</v>
      </c>
      <c r="I16" s="11">
        <v>65</v>
      </c>
      <c r="J16" s="11">
        <v>58</v>
      </c>
      <c r="K16" s="11">
        <v>42</v>
      </c>
      <c r="L16" s="88">
        <f t="shared" si="0"/>
        <v>52</v>
      </c>
      <c r="M16" s="88">
        <f t="shared" si="0"/>
        <v>40.799999999999997</v>
      </c>
      <c r="N16" s="88">
        <f t="shared" si="0"/>
        <v>31.5</v>
      </c>
      <c r="O16" s="566">
        <v>58</v>
      </c>
      <c r="P16" s="566">
        <v>43</v>
      </c>
      <c r="Q16" s="566">
        <v>28</v>
      </c>
      <c r="R16" s="567">
        <v>65</v>
      </c>
      <c r="S16" s="567">
        <v>55</v>
      </c>
      <c r="T16" s="567">
        <v>45</v>
      </c>
      <c r="U16" s="567">
        <v>65</v>
      </c>
      <c r="V16" s="567">
        <v>55</v>
      </c>
      <c r="W16" s="567">
        <v>45</v>
      </c>
      <c r="X16" s="569">
        <v>1.04</v>
      </c>
      <c r="Y16" s="569">
        <v>1.0434782608695652</v>
      </c>
      <c r="Z16" s="569">
        <v>1.05</v>
      </c>
      <c r="AA16" s="88">
        <v>26</v>
      </c>
      <c r="AB16" s="88">
        <v>24</v>
      </c>
      <c r="AC16" s="88">
        <v>21</v>
      </c>
      <c r="AD16" s="8">
        <f t="shared" si="1"/>
        <v>52</v>
      </c>
      <c r="AE16" s="8">
        <f t="shared" si="2"/>
        <v>40.799999999999997</v>
      </c>
      <c r="AF16" s="8">
        <f t="shared" si="3"/>
        <v>31.5</v>
      </c>
      <c r="AG16" s="12">
        <f t="shared" si="4"/>
        <v>0</v>
      </c>
      <c r="AH16" s="12">
        <f t="shared" si="4"/>
        <v>0</v>
      </c>
      <c r="AI16" s="12">
        <f t="shared" si="4"/>
        <v>0</v>
      </c>
      <c r="AJ16" s="8">
        <f t="shared" si="5"/>
        <v>-10.344827586206897</v>
      </c>
      <c r="AK16" s="8">
        <f t="shared" si="5"/>
        <v>-5.1162790697674492</v>
      </c>
      <c r="AL16" s="8">
        <f t="shared" si="5"/>
        <v>12.5</v>
      </c>
    </row>
    <row r="17" spans="1:38" x14ac:dyDescent="0.25">
      <c r="A17" s="13">
        <v>6</v>
      </c>
      <c r="B17" s="18" t="s">
        <v>872</v>
      </c>
      <c r="C17" s="9">
        <v>20</v>
      </c>
      <c r="D17" s="9">
        <v>18</v>
      </c>
      <c r="E17" s="9">
        <v>16</v>
      </c>
      <c r="F17" s="10">
        <v>140</v>
      </c>
      <c r="G17" s="10">
        <v>120</v>
      </c>
      <c r="H17" s="10">
        <v>65</v>
      </c>
      <c r="I17" s="11">
        <v>28</v>
      </c>
      <c r="J17" s="11">
        <v>25</v>
      </c>
      <c r="K17" s="11">
        <v>20</v>
      </c>
      <c r="L17" s="88">
        <f t="shared" si="0"/>
        <v>35</v>
      </c>
      <c r="M17" s="88">
        <f t="shared" si="0"/>
        <v>30</v>
      </c>
      <c r="N17" s="88">
        <f t="shared" si="0"/>
        <v>25</v>
      </c>
      <c r="O17" s="566">
        <v>35</v>
      </c>
      <c r="P17" s="566">
        <v>30</v>
      </c>
      <c r="Q17" s="566">
        <v>25</v>
      </c>
      <c r="R17" s="566">
        <v>35</v>
      </c>
      <c r="S17" s="566">
        <v>30</v>
      </c>
      <c r="T17" s="566">
        <v>25</v>
      </c>
      <c r="U17" s="566">
        <v>35</v>
      </c>
      <c r="V17" s="566">
        <v>30</v>
      </c>
      <c r="W17" s="566">
        <v>25</v>
      </c>
      <c r="X17" s="569">
        <v>1.1499999999999999</v>
      </c>
      <c r="Y17" s="569">
        <v>1.1666666666666667</v>
      </c>
      <c r="Z17" s="569">
        <v>1.0625</v>
      </c>
      <c r="AA17" s="88">
        <v>23</v>
      </c>
      <c r="AB17" s="88">
        <v>21</v>
      </c>
      <c r="AC17" s="88">
        <v>17</v>
      </c>
      <c r="AD17" s="747">
        <v>35</v>
      </c>
      <c r="AE17" s="747">
        <v>30</v>
      </c>
      <c r="AF17" s="747">
        <v>25</v>
      </c>
      <c r="AG17" s="12">
        <f t="shared" si="4"/>
        <v>0</v>
      </c>
      <c r="AH17" s="12">
        <f t="shared" si="4"/>
        <v>0</v>
      </c>
      <c r="AI17" s="12">
        <f t="shared" si="4"/>
        <v>0</v>
      </c>
      <c r="AJ17" s="8">
        <f t="shared" si="5"/>
        <v>0</v>
      </c>
      <c r="AK17" s="8">
        <f t="shared" si="5"/>
        <v>0</v>
      </c>
      <c r="AL17" s="8">
        <f t="shared" si="5"/>
        <v>0</v>
      </c>
    </row>
    <row r="18" spans="1:38" x14ac:dyDescent="0.25">
      <c r="A18" s="13">
        <v>7</v>
      </c>
      <c r="B18" s="18" t="s">
        <v>3148</v>
      </c>
      <c r="C18" s="9">
        <v>20</v>
      </c>
      <c r="D18" s="9">
        <v>18</v>
      </c>
      <c r="E18" s="9">
        <v>16</v>
      </c>
      <c r="F18" s="10">
        <v>140</v>
      </c>
      <c r="G18" s="10">
        <v>108</v>
      </c>
      <c r="H18" s="10">
        <v>64</v>
      </c>
      <c r="I18" s="11">
        <v>25</v>
      </c>
      <c r="J18" s="11">
        <v>20</v>
      </c>
      <c r="K18" s="11">
        <v>18</v>
      </c>
      <c r="L18" s="88">
        <v>22</v>
      </c>
      <c r="M18" s="88">
        <v>20</v>
      </c>
      <c r="N18" s="88">
        <v>16</v>
      </c>
      <c r="O18" s="566">
        <v>33</v>
      </c>
      <c r="P18" s="566">
        <v>28</v>
      </c>
      <c r="Q18" s="566">
        <v>23</v>
      </c>
      <c r="R18" s="566">
        <v>33</v>
      </c>
      <c r="S18" s="566">
        <v>28</v>
      </c>
      <c r="T18" s="566">
        <v>23</v>
      </c>
      <c r="U18" s="566">
        <v>33</v>
      </c>
      <c r="V18" s="566">
        <v>28</v>
      </c>
      <c r="W18" s="566">
        <v>23</v>
      </c>
      <c r="X18" s="569">
        <v>1.1000000000000001</v>
      </c>
      <c r="Y18" s="569">
        <v>1.1111111111111112</v>
      </c>
      <c r="Z18" s="569">
        <v>1</v>
      </c>
      <c r="AA18" s="88">
        <v>22</v>
      </c>
      <c r="AB18" s="88">
        <v>20</v>
      </c>
      <c r="AC18" s="88">
        <v>16</v>
      </c>
      <c r="AD18" s="748">
        <v>33</v>
      </c>
      <c r="AE18" s="748">
        <v>28</v>
      </c>
      <c r="AF18" s="748">
        <v>23</v>
      </c>
      <c r="AG18" s="12">
        <f t="shared" si="4"/>
        <v>50</v>
      </c>
      <c r="AH18" s="12">
        <f t="shared" si="4"/>
        <v>40</v>
      </c>
      <c r="AI18" s="12">
        <f t="shared" si="4"/>
        <v>43.75</v>
      </c>
      <c r="AJ18" s="8">
        <f t="shared" si="5"/>
        <v>0</v>
      </c>
      <c r="AK18" s="8">
        <f t="shared" si="5"/>
        <v>0</v>
      </c>
      <c r="AL18" s="8">
        <f t="shared" si="5"/>
        <v>0</v>
      </c>
    </row>
    <row r="19" spans="1:38" x14ac:dyDescent="0.25">
      <c r="A19" s="13">
        <v>8</v>
      </c>
      <c r="B19" s="18" t="s">
        <v>3149</v>
      </c>
      <c r="C19" s="9">
        <v>20</v>
      </c>
      <c r="D19" s="9">
        <v>18</v>
      </c>
      <c r="E19" s="9">
        <v>16</v>
      </c>
      <c r="F19" s="10">
        <v>120</v>
      </c>
      <c r="G19" s="10">
        <v>100</v>
      </c>
      <c r="H19" s="10">
        <v>65</v>
      </c>
      <c r="I19" s="11">
        <v>22</v>
      </c>
      <c r="J19" s="11">
        <v>21</v>
      </c>
      <c r="K19" s="11">
        <v>19</v>
      </c>
      <c r="L19" s="88">
        <v>23</v>
      </c>
      <c r="M19" s="88">
        <v>22</v>
      </c>
      <c r="N19" s="88">
        <v>18</v>
      </c>
      <c r="O19" s="566">
        <v>33</v>
      </c>
      <c r="P19" s="566">
        <v>28</v>
      </c>
      <c r="Q19" s="566">
        <v>23</v>
      </c>
      <c r="R19" s="566">
        <v>33</v>
      </c>
      <c r="S19" s="566">
        <v>28</v>
      </c>
      <c r="T19" s="566">
        <v>23</v>
      </c>
      <c r="U19" s="566">
        <v>33</v>
      </c>
      <c r="V19" s="566">
        <v>28</v>
      </c>
      <c r="W19" s="566">
        <v>23</v>
      </c>
      <c r="X19" s="569">
        <v>1.1499999999999999</v>
      </c>
      <c r="Y19" s="569">
        <v>1.2222222222222223</v>
      </c>
      <c r="Z19" s="569">
        <v>1.125</v>
      </c>
      <c r="AA19" s="88">
        <v>23</v>
      </c>
      <c r="AB19" s="88">
        <v>22</v>
      </c>
      <c r="AC19" s="88">
        <v>18</v>
      </c>
      <c r="AD19" s="748">
        <v>33</v>
      </c>
      <c r="AE19" s="748">
        <v>28</v>
      </c>
      <c r="AF19" s="748">
        <v>23</v>
      </c>
      <c r="AG19" s="12">
        <f t="shared" si="4"/>
        <v>43.478260869565219</v>
      </c>
      <c r="AH19" s="12">
        <f t="shared" si="4"/>
        <v>27.27272727272727</v>
      </c>
      <c r="AI19" s="12">
        <f t="shared" si="4"/>
        <v>27.777777777777779</v>
      </c>
      <c r="AJ19" s="8">
        <f t="shared" si="5"/>
        <v>0</v>
      </c>
      <c r="AK19" s="8">
        <f t="shared" si="5"/>
        <v>0</v>
      </c>
      <c r="AL19" s="8">
        <f t="shared" si="5"/>
        <v>0</v>
      </c>
    </row>
    <row r="20" spans="1:38" x14ac:dyDescent="0.25">
      <c r="A20" s="5" t="s">
        <v>91</v>
      </c>
      <c r="B20" s="6" t="s">
        <v>867</v>
      </c>
      <c r="C20" s="19"/>
      <c r="D20" s="19"/>
      <c r="E20" s="9"/>
      <c r="F20" s="10"/>
      <c r="G20" s="10"/>
      <c r="H20" s="10"/>
      <c r="I20" s="11"/>
      <c r="J20" s="11"/>
      <c r="K20" s="11"/>
      <c r="L20" s="88"/>
      <c r="M20" s="88"/>
      <c r="N20" s="88"/>
      <c r="O20" s="88"/>
      <c r="P20" s="88"/>
      <c r="Q20" s="88"/>
      <c r="R20" s="88"/>
      <c r="S20" s="88"/>
      <c r="T20" s="88"/>
      <c r="U20" s="88"/>
      <c r="V20" s="88"/>
      <c r="W20" s="88"/>
      <c r="X20" s="565"/>
      <c r="Y20" s="565"/>
      <c r="Z20" s="565"/>
      <c r="AA20" s="88"/>
      <c r="AB20" s="88"/>
      <c r="AC20" s="88"/>
      <c r="AD20" s="8"/>
      <c r="AE20" s="8"/>
      <c r="AF20" s="8"/>
      <c r="AG20" s="12"/>
      <c r="AH20" s="12"/>
      <c r="AI20" s="12"/>
      <c r="AJ20" s="8"/>
      <c r="AK20" s="8"/>
      <c r="AL20" s="8"/>
    </row>
    <row r="21" spans="1:38" x14ac:dyDescent="0.25">
      <c r="A21" s="13">
        <v>1</v>
      </c>
      <c r="B21" s="17" t="s">
        <v>7</v>
      </c>
      <c r="C21" s="9">
        <v>33</v>
      </c>
      <c r="D21" s="9">
        <v>29</v>
      </c>
      <c r="E21" s="9">
        <v>25</v>
      </c>
      <c r="F21" s="10">
        <v>227.70000000000002</v>
      </c>
      <c r="G21" s="10">
        <v>153.69999999999999</v>
      </c>
      <c r="H21" s="10">
        <v>112.5</v>
      </c>
      <c r="I21" s="11">
        <v>75</v>
      </c>
      <c r="J21" s="11">
        <v>65</v>
      </c>
      <c r="K21" s="11">
        <v>45</v>
      </c>
      <c r="L21" s="88">
        <f>AD21</f>
        <v>70</v>
      </c>
      <c r="M21" s="88">
        <f>AE21</f>
        <v>54.4</v>
      </c>
      <c r="N21" s="88">
        <f>AF21</f>
        <v>37.5</v>
      </c>
      <c r="O21" s="566">
        <v>70</v>
      </c>
      <c r="P21" s="566">
        <v>55</v>
      </c>
      <c r="Q21" s="566">
        <v>40</v>
      </c>
      <c r="R21" s="567">
        <v>95</v>
      </c>
      <c r="S21" s="567">
        <v>75</v>
      </c>
      <c r="T21" s="567">
        <v>55</v>
      </c>
      <c r="U21" s="567">
        <v>95</v>
      </c>
      <c r="V21" s="567">
        <v>75</v>
      </c>
      <c r="W21" s="567">
        <v>55</v>
      </c>
      <c r="X21" s="569">
        <v>1.0606060606060606</v>
      </c>
      <c r="Y21" s="569">
        <v>1.103448275862069</v>
      </c>
      <c r="Z21" s="569">
        <v>1</v>
      </c>
      <c r="AA21" s="88">
        <v>35</v>
      </c>
      <c r="AB21" s="88">
        <v>32</v>
      </c>
      <c r="AC21" s="88">
        <v>25</v>
      </c>
      <c r="AD21" s="8">
        <f>AA21*2</f>
        <v>70</v>
      </c>
      <c r="AE21" s="8">
        <f>AB21*1.7</f>
        <v>54.4</v>
      </c>
      <c r="AF21" s="8">
        <f>AC21*1.5</f>
        <v>37.5</v>
      </c>
      <c r="AG21" s="12">
        <f t="shared" si="4"/>
        <v>0</v>
      </c>
      <c r="AH21" s="12">
        <f t="shared" si="4"/>
        <v>0</v>
      </c>
      <c r="AI21" s="12">
        <f t="shared" si="4"/>
        <v>0</v>
      </c>
      <c r="AJ21" s="8">
        <f t="shared" si="5"/>
        <v>0</v>
      </c>
      <c r="AK21" s="8">
        <f t="shared" si="5"/>
        <v>-1.0909090909090935</v>
      </c>
      <c r="AL21" s="8">
        <f t="shared" si="5"/>
        <v>-6.25</v>
      </c>
    </row>
    <row r="22" spans="1:38" x14ac:dyDescent="0.25">
      <c r="A22" s="13">
        <v>2</v>
      </c>
      <c r="B22" s="18" t="s">
        <v>62</v>
      </c>
      <c r="C22" s="9">
        <v>29</v>
      </c>
      <c r="D22" s="9">
        <v>25</v>
      </c>
      <c r="E22" s="9">
        <v>22</v>
      </c>
      <c r="F22" s="10">
        <v>200.10000000000002</v>
      </c>
      <c r="G22" s="10">
        <v>132.5</v>
      </c>
      <c r="H22" s="10">
        <v>99</v>
      </c>
      <c r="I22" s="11">
        <v>70</v>
      </c>
      <c r="J22" s="11">
        <v>60</v>
      </c>
      <c r="K22" s="11">
        <v>45</v>
      </c>
      <c r="L22" s="88">
        <f t="shared" ref="L22:N26" si="6">AD22</f>
        <v>64</v>
      </c>
      <c r="M22" s="88">
        <f t="shared" si="6"/>
        <v>52.699999999999996</v>
      </c>
      <c r="N22" s="88">
        <f t="shared" si="6"/>
        <v>33</v>
      </c>
      <c r="O22" s="566">
        <v>68</v>
      </c>
      <c r="P22" s="566">
        <v>53</v>
      </c>
      <c r="Q22" s="566">
        <v>38</v>
      </c>
      <c r="R22" s="567">
        <v>95</v>
      </c>
      <c r="S22" s="567">
        <v>75</v>
      </c>
      <c r="T22" s="567">
        <v>60</v>
      </c>
      <c r="U22" s="567">
        <v>95</v>
      </c>
      <c r="V22" s="567">
        <v>75</v>
      </c>
      <c r="W22" s="567">
        <v>60</v>
      </c>
      <c r="X22" s="569">
        <v>1.103448275862069</v>
      </c>
      <c r="Y22" s="569">
        <v>1.24</v>
      </c>
      <c r="Z22" s="569">
        <v>1</v>
      </c>
      <c r="AA22" s="88">
        <v>32</v>
      </c>
      <c r="AB22" s="88">
        <v>31</v>
      </c>
      <c r="AC22" s="88">
        <v>22</v>
      </c>
      <c r="AD22" s="8">
        <f t="shared" ref="AD22:AD25" si="7">AA22*2</f>
        <v>64</v>
      </c>
      <c r="AE22" s="8">
        <f t="shared" ref="AE22:AE25" si="8">AB22*1.7</f>
        <v>52.699999999999996</v>
      </c>
      <c r="AF22" s="8">
        <f t="shared" ref="AF22:AF25" si="9">AC22*1.5</f>
        <v>33</v>
      </c>
      <c r="AG22" s="12">
        <f t="shared" si="4"/>
        <v>0</v>
      </c>
      <c r="AH22" s="12">
        <f t="shared" si="4"/>
        <v>0</v>
      </c>
      <c r="AI22" s="12">
        <f t="shared" si="4"/>
        <v>0</v>
      </c>
      <c r="AJ22" s="8">
        <f t="shared" si="5"/>
        <v>-5.8823529411764701</v>
      </c>
      <c r="AK22" s="8">
        <f t="shared" si="5"/>
        <v>-0.56603773584906458</v>
      </c>
      <c r="AL22" s="8">
        <f t="shared" si="5"/>
        <v>-13.157894736842104</v>
      </c>
    </row>
    <row r="23" spans="1:38" x14ac:dyDescent="0.25">
      <c r="A23" s="13">
        <v>3</v>
      </c>
      <c r="B23" s="18" t="s">
        <v>92</v>
      </c>
      <c r="C23" s="9">
        <v>33</v>
      </c>
      <c r="D23" s="9">
        <v>29</v>
      </c>
      <c r="E23" s="9">
        <v>25</v>
      </c>
      <c r="F23" s="10">
        <v>227.70000000000002</v>
      </c>
      <c r="G23" s="10">
        <v>153.69999999999999</v>
      </c>
      <c r="H23" s="10">
        <v>112.5</v>
      </c>
      <c r="I23" s="11">
        <v>65</v>
      </c>
      <c r="J23" s="11">
        <v>55</v>
      </c>
      <c r="K23" s="11">
        <v>45</v>
      </c>
      <c r="L23" s="88">
        <f t="shared" si="6"/>
        <v>70</v>
      </c>
      <c r="M23" s="88">
        <f t="shared" si="6"/>
        <v>54.4</v>
      </c>
      <c r="N23" s="88">
        <f t="shared" si="6"/>
        <v>37.5</v>
      </c>
      <c r="O23" s="566">
        <v>68</v>
      </c>
      <c r="P23" s="566">
        <v>53</v>
      </c>
      <c r="Q23" s="566">
        <v>38</v>
      </c>
      <c r="R23" s="567">
        <v>95</v>
      </c>
      <c r="S23" s="567">
        <v>75</v>
      </c>
      <c r="T23" s="567">
        <v>55</v>
      </c>
      <c r="U23" s="567">
        <v>95</v>
      </c>
      <c r="V23" s="567">
        <v>75</v>
      </c>
      <c r="W23" s="567">
        <v>55</v>
      </c>
      <c r="X23" s="569">
        <v>1.0606060606060606</v>
      </c>
      <c r="Y23" s="569">
        <v>1.103448275862069</v>
      </c>
      <c r="Z23" s="569">
        <v>1</v>
      </c>
      <c r="AA23" s="88">
        <v>35</v>
      </c>
      <c r="AB23" s="88">
        <v>32</v>
      </c>
      <c r="AC23" s="88">
        <v>25</v>
      </c>
      <c r="AD23" s="8">
        <f t="shared" si="7"/>
        <v>70</v>
      </c>
      <c r="AE23" s="8">
        <f t="shared" si="8"/>
        <v>54.4</v>
      </c>
      <c r="AF23" s="8">
        <f t="shared" si="9"/>
        <v>37.5</v>
      </c>
      <c r="AG23" s="12">
        <f t="shared" si="4"/>
        <v>0</v>
      </c>
      <c r="AH23" s="12">
        <f t="shared" si="4"/>
        <v>0</v>
      </c>
      <c r="AI23" s="12">
        <f t="shared" si="4"/>
        <v>0</v>
      </c>
      <c r="AJ23" s="8">
        <f t="shared" si="5"/>
        <v>2.9411764705882351</v>
      </c>
      <c r="AK23" s="8">
        <f t="shared" si="5"/>
        <v>2.6415094339622613</v>
      </c>
      <c r="AL23" s="8">
        <f t="shared" si="5"/>
        <v>-1.3157894736842104</v>
      </c>
    </row>
    <row r="24" spans="1:38" x14ac:dyDescent="0.25">
      <c r="A24" s="13">
        <v>4</v>
      </c>
      <c r="B24" s="18" t="s">
        <v>132</v>
      </c>
      <c r="C24" s="9">
        <v>35</v>
      </c>
      <c r="D24" s="9">
        <v>33</v>
      </c>
      <c r="E24" s="9">
        <v>30</v>
      </c>
      <c r="F24" s="10">
        <v>241.5</v>
      </c>
      <c r="G24" s="10">
        <v>174.9</v>
      </c>
      <c r="H24" s="10">
        <v>114</v>
      </c>
      <c r="I24" s="11">
        <v>170</v>
      </c>
      <c r="J24" s="11">
        <v>150</v>
      </c>
      <c r="K24" s="11">
        <v>110</v>
      </c>
      <c r="L24" s="88">
        <f t="shared" si="6"/>
        <v>72</v>
      </c>
      <c r="M24" s="88">
        <f t="shared" si="6"/>
        <v>57.8</v>
      </c>
      <c r="N24" s="88">
        <f t="shared" si="6"/>
        <v>46.500000000000007</v>
      </c>
      <c r="O24" s="570">
        <v>135</v>
      </c>
      <c r="P24" s="570">
        <v>115</v>
      </c>
      <c r="Q24" s="570">
        <v>90</v>
      </c>
      <c r="R24" s="570">
        <v>135</v>
      </c>
      <c r="S24" s="570">
        <v>115</v>
      </c>
      <c r="T24" s="570"/>
      <c r="U24" s="570">
        <v>135</v>
      </c>
      <c r="V24" s="570">
        <v>115</v>
      </c>
      <c r="W24" s="570"/>
      <c r="X24" s="569">
        <v>1.0285714285714285</v>
      </c>
      <c r="Y24" s="569">
        <v>1.0303030303030303</v>
      </c>
      <c r="Z24" s="569">
        <v>1.0333333333333334</v>
      </c>
      <c r="AA24" s="88">
        <v>36</v>
      </c>
      <c r="AB24" s="88">
        <v>34</v>
      </c>
      <c r="AC24" s="88">
        <v>31.000000000000004</v>
      </c>
      <c r="AD24" s="8">
        <f t="shared" si="7"/>
        <v>72</v>
      </c>
      <c r="AE24" s="8">
        <f t="shared" si="8"/>
        <v>57.8</v>
      </c>
      <c r="AF24" s="8">
        <f t="shared" si="9"/>
        <v>46.500000000000007</v>
      </c>
      <c r="AG24" s="12">
        <f t="shared" si="4"/>
        <v>0</v>
      </c>
      <c r="AH24" s="12">
        <f t="shared" si="4"/>
        <v>0</v>
      </c>
      <c r="AI24" s="12">
        <f t="shared" si="4"/>
        <v>0</v>
      </c>
      <c r="AJ24" s="8">
        <f t="shared" si="5"/>
        <v>-46.666666666666664</v>
      </c>
      <c r="AK24" s="8">
        <f t="shared" si="5"/>
        <v>-49.739130434782616</v>
      </c>
      <c r="AL24" s="8">
        <f t="shared" si="5"/>
        <v>-48.333333333333329</v>
      </c>
    </row>
    <row r="25" spans="1:38" x14ac:dyDescent="0.25">
      <c r="A25" s="13">
        <v>5</v>
      </c>
      <c r="B25" s="18" t="s">
        <v>178</v>
      </c>
      <c r="C25" s="9">
        <v>29</v>
      </c>
      <c r="D25" s="9">
        <v>25</v>
      </c>
      <c r="E25" s="9">
        <v>22</v>
      </c>
      <c r="F25" s="10">
        <v>200.10000000000002</v>
      </c>
      <c r="G25" s="10">
        <v>132.5</v>
      </c>
      <c r="H25" s="10">
        <v>99</v>
      </c>
      <c r="I25" s="11">
        <v>75</v>
      </c>
      <c r="J25" s="11">
        <v>68</v>
      </c>
      <c r="K25" s="11">
        <v>50</v>
      </c>
      <c r="L25" s="88">
        <f t="shared" si="6"/>
        <v>60.000000000000007</v>
      </c>
      <c r="M25" s="88">
        <f t="shared" si="6"/>
        <v>49.29999999999999</v>
      </c>
      <c r="N25" s="88">
        <f t="shared" si="6"/>
        <v>33</v>
      </c>
      <c r="O25" s="566">
        <v>68</v>
      </c>
      <c r="P25" s="566">
        <v>53</v>
      </c>
      <c r="Q25" s="566">
        <v>38</v>
      </c>
      <c r="R25" s="567">
        <v>95</v>
      </c>
      <c r="S25" s="567">
        <v>75</v>
      </c>
      <c r="T25" s="567">
        <v>55</v>
      </c>
      <c r="U25" s="567">
        <v>95</v>
      </c>
      <c r="V25" s="567">
        <v>75</v>
      </c>
      <c r="W25" s="567">
        <v>55</v>
      </c>
      <c r="X25" s="569">
        <v>1.0344827586206897</v>
      </c>
      <c r="Y25" s="569">
        <v>1.1599999999999999</v>
      </c>
      <c r="Z25" s="569">
        <v>1</v>
      </c>
      <c r="AA25" s="88">
        <v>30.000000000000004</v>
      </c>
      <c r="AB25" s="88">
        <v>28.999999999999996</v>
      </c>
      <c r="AC25" s="88">
        <v>22</v>
      </c>
      <c r="AD25" s="8">
        <f t="shared" si="7"/>
        <v>60.000000000000007</v>
      </c>
      <c r="AE25" s="8">
        <f t="shared" si="8"/>
        <v>49.29999999999999</v>
      </c>
      <c r="AF25" s="8">
        <f t="shared" si="9"/>
        <v>33</v>
      </c>
      <c r="AG25" s="12">
        <f t="shared" si="4"/>
        <v>0</v>
      </c>
      <c r="AH25" s="12">
        <f t="shared" si="4"/>
        <v>0</v>
      </c>
      <c r="AI25" s="12">
        <f t="shared" si="4"/>
        <v>0</v>
      </c>
      <c r="AJ25" s="8">
        <f t="shared" si="5"/>
        <v>-11.764705882352931</v>
      </c>
      <c r="AK25" s="8">
        <f t="shared" si="5"/>
        <v>-6.9811320754717174</v>
      </c>
      <c r="AL25" s="8">
        <f t="shared" si="5"/>
        <v>-13.157894736842104</v>
      </c>
    </row>
    <row r="26" spans="1:38" x14ac:dyDescent="0.25">
      <c r="A26" s="13">
        <v>6</v>
      </c>
      <c r="B26" s="18" t="s">
        <v>872</v>
      </c>
      <c r="C26" s="9">
        <v>26</v>
      </c>
      <c r="D26" s="9">
        <v>24</v>
      </c>
      <c r="E26" s="9">
        <v>22</v>
      </c>
      <c r="F26" s="10">
        <v>160</v>
      </c>
      <c r="G26" s="10">
        <v>140</v>
      </c>
      <c r="H26" s="10">
        <v>120</v>
      </c>
      <c r="I26" s="11">
        <v>40</v>
      </c>
      <c r="J26" s="11">
        <v>33</v>
      </c>
      <c r="K26" s="11">
        <v>25</v>
      </c>
      <c r="L26" s="88">
        <f t="shared" si="6"/>
        <v>50</v>
      </c>
      <c r="M26" s="88">
        <f t="shared" si="6"/>
        <v>38</v>
      </c>
      <c r="N26" s="88">
        <f t="shared" si="6"/>
        <v>33</v>
      </c>
      <c r="O26" s="566">
        <v>52</v>
      </c>
      <c r="P26" s="566">
        <v>40</v>
      </c>
      <c r="Q26" s="566">
        <v>35</v>
      </c>
      <c r="R26" s="566">
        <v>52</v>
      </c>
      <c r="S26" s="566">
        <v>40</v>
      </c>
      <c r="T26" s="566">
        <v>35</v>
      </c>
      <c r="U26" s="566">
        <v>52</v>
      </c>
      <c r="V26" s="566">
        <v>40</v>
      </c>
      <c r="W26" s="566">
        <v>35</v>
      </c>
      <c r="X26" s="569">
        <v>1</v>
      </c>
      <c r="Y26" s="569">
        <v>1.0416666666666667</v>
      </c>
      <c r="Z26" s="569">
        <v>1</v>
      </c>
      <c r="AA26" s="88">
        <v>26</v>
      </c>
      <c r="AB26" s="88">
        <v>25</v>
      </c>
      <c r="AC26" s="88">
        <v>22</v>
      </c>
      <c r="AD26" s="747">
        <v>50</v>
      </c>
      <c r="AE26" s="747">
        <v>38</v>
      </c>
      <c r="AF26" s="747">
        <v>33</v>
      </c>
      <c r="AG26" s="12">
        <f t="shared" si="4"/>
        <v>0</v>
      </c>
      <c r="AH26" s="12">
        <f t="shared" si="4"/>
        <v>0</v>
      </c>
      <c r="AI26" s="12">
        <f t="shared" si="4"/>
        <v>0</v>
      </c>
      <c r="AJ26" s="8">
        <f t="shared" si="5"/>
        <v>-3.8461538461538463</v>
      </c>
      <c r="AK26" s="8">
        <f t="shared" si="5"/>
        <v>-5</v>
      </c>
      <c r="AL26" s="8">
        <f t="shared" si="5"/>
        <v>-5.7142857142857144</v>
      </c>
    </row>
    <row r="27" spans="1:38" x14ac:dyDescent="0.25">
      <c r="A27" s="13">
        <v>7</v>
      </c>
      <c r="B27" s="18" t="s">
        <v>3148</v>
      </c>
      <c r="C27" s="9">
        <v>26</v>
      </c>
      <c r="D27" s="9">
        <v>24</v>
      </c>
      <c r="E27" s="9">
        <v>22</v>
      </c>
      <c r="F27" s="10">
        <v>179.4</v>
      </c>
      <c r="G27" s="10">
        <v>127.19999999999999</v>
      </c>
      <c r="H27" s="10">
        <v>99</v>
      </c>
      <c r="I27" s="11">
        <v>30</v>
      </c>
      <c r="J27" s="11">
        <v>26</v>
      </c>
      <c r="K27" s="11">
        <v>23</v>
      </c>
      <c r="L27" s="88">
        <v>29.999999999999996</v>
      </c>
      <c r="M27" s="88">
        <v>26.911103065890771</v>
      </c>
      <c r="N27" s="88">
        <v>22</v>
      </c>
      <c r="O27" s="566">
        <v>50</v>
      </c>
      <c r="P27" s="566">
        <v>38</v>
      </c>
      <c r="Q27" s="566">
        <v>33</v>
      </c>
      <c r="R27" s="566">
        <v>50</v>
      </c>
      <c r="S27" s="566">
        <v>38</v>
      </c>
      <c r="T27" s="566">
        <v>33</v>
      </c>
      <c r="U27" s="566">
        <v>50</v>
      </c>
      <c r="V27" s="566">
        <v>38</v>
      </c>
      <c r="W27" s="566">
        <v>33</v>
      </c>
      <c r="X27" s="569">
        <v>1.1538461538461537</v>
      </c>
      <c r="Y27" s="569">
        <v>1.121295961078782</v>
      </c>
      <c r="Z27" s="569">
        <v>1</v>
      </c>
      <c r="AA27" s="88">
        <v>29.999999999999996</v>
      </c>
      <c r="AB27" s="88">
        <v>26.911103065890771</v>
      </c>
      <c r="AC27" s="88">
        <v>22</v>
      </c>
      <c r="AD27" s="748">
        <v>50</v>
      </c>
      <c r="AE27" s="748">
        <v>38</v>
      </c>
      <c r="AF27" s="748">
        <v>33</v>
      </c>
      <c r="AG27" s="12">
        <f t="shared" si="4"/>
        <v>66.666666666666686</v>
      </c>
      <c r="AH27" s="12">
        <f t="shared" si="4"/>
        <v>41.205657408239652</v>
      </c>
      <c r="AI27" s="12">
        <f t="shared" si="4"/>
        <v>50</v>
      </c>
      <c r="AJ27" s="8">
        <f t="shared" si="5"/>
        <v>0</v>
      </c>
      <c r="AK27" s="8">
        <f t="shared" si="5"/>
        <v>0</v>
      </c>
      <c r="AL27" s="8">
        <f t="shared" si="5"/>
        <v>0</v>
      </c>
    </row>
    <row r="28" spans="1:38" x14ac:dyDescent="0.25">
      <c r="A28" s="13">
        <v>8</v>
      </c>
      <c r="B28" s="18" t="s">
        <v>3149</v>
      </c>
      <c r="C28" s="9">
        <v>26</v>
      </c>
      <c r="D28" s="9">
        <v>24</v>
      </c>
      <c r="E28" s="9">
        <v>22</v>
      </c>
      <c r="F28" s="10">
        <v>150</v>
      </c>
      <c r="G28" s="10">
        <v>130</v>
      </c>
      <c r="H28" s="10">
        <v>80</v>
      </c>
      <c r="I28" s="11">
        <v>30</v>
      </c>
      <c r="J28" s="11">
        <v>28</v>
      </c>
      <c r="K28" s="11">
        <v>24</v>
      </c>
      <c r="L28" s="88">
        <v>27.000000000000004</v>
      </c>
      <c r="M28" s="88">
        <v>25</v>
      </c>
      <c r="N28" s="88">
        <v>22</v>
      </c>
      <c r="O28" s="566">
        <v>50</v>
      </c>
      <c r="P28" s="566">
        <v>38</v>
      </c>
      <c r="Q28" s="566">
        <v>33</v>
      </c>
      <c r="R28" s="566">
        <v>50</v>
      </c>
      <c r="S28" s="566">
        <v>38</v>
      </c>
      <c r="T28" s="566">
        <v>33</v>
      </c>
      <c r="U28" s="566">
        <v>50</v>
      </c>
      <c r="V28" s="566">
        <v>38</v>
      </c>
      <c r="W28" s="566">
        <v>33</v>
      </c>
      <c r="X28" s="569">
        <v>1.0384615384615385</v>
      </c>
      <c r="Y28" s="569">
        <v>1.0416666666666667</v>
      </c>
      <c r="Z28" s="569">
        <v>1</v>
      </c>
      <c r="AA28" s="88">
        <v>27.000000000000004</v>
      </c>
      <c r="AB28" s="88">
        <v>25</v>
      </c>
      <c r="AC28" s="88">
        <v>22</v>
      </c>
      <c r="AD28" s="748">
        <v>50</v>
      </c>
      <c r="AE28" s="748">
        <v>38</v>
      </c>
      <c r="AF28" s="748">
        <v>33</v>
      </c>
      <c r="AG28" s="12">
        <f t="shared" si="4"/>
        <v>85.185185185185162</v>
      </c>
      <c r="AH28" s="12">
        <f t="shared" si="4"/>
        <v>52</v>
      </c>
      <c r="AI28" s="12">
        <f t="shared" si="4"/>
        <v>50</v>
      </c>
      <c r="AJ28" s="8">
        <f t="shared" si="5"/>
        <v>0</v>
      </c>
      <c r="AK28" s="8">
        <f t="shared" si="5"/>
        <v>0</v>
      </c>
      <c r="AL28" s="8">
        <f t="shared" si="5"/>
        <v>0</v>
      </c>
    </row>
    <row r="29" spans="1:38" x14ac:dyDescent="0.25">
      <c r="A29" s="5" t="s">
        <v>701</v>
      </c>
      <c r="B29" s="6" t="s">
        <v>868</v>
      </c>
      <c r="C29" s="19"/>
      <c r="D29" s="19"/>
      <c r="E29" s="9"/>
      <c r="F29" s="10"/>
      <c r="G29" s="10"/>
      <c r="H29" s="10"/>
      <c r="I29" s="11"/>
      <c r="J29" s="11"/>
      <c r="K29" s="11"/>
      <c r="L29" s="88"/>
      <c r="M29" s="88"/>
      <c r="N29" s="88"/>
      <c r="O29" s="88"/>
      <c r="P29" s="88"/>
      <c r="Q29" s="88"/>
      <c r="R29" s="88"/>
      <c r="S29" s="88"/>
      <c r="T29" s="88"/>
      <c r="U29" s="88"/>
      <c r="V29" s="88"/>
      <c r="W29" s="88"/>
      <c r="X29" s="565"/>
      <c r="Y29" s="565"/>
      <c r="Z29" s="565"/>
      <c r="AA29" s="88"/>
      <c r="AB29" s="88"/>
      <c r="AC29" s="88"/>
      <c r="AD29" s="8"/>
      <c r="AE29" s="8"/>
      <c r="AF29" s="8"/>
      <c r="AG29" s="12"/>
      <c r="AH29" s="12"/>
      <c r="AI29" s="12"/>
      <c r="AJ29" s="8"/>
      <c r="AK29" s="8"/>
      <c r="AL29" s="8"/>
    </row>
    <row r="30" spans="1:38" x14ac:dyDescent="0.25">
      <c r="A30" s="13">
        <v>1</v>
      </c>
      <c r="B30" s="17" t="s">
        <v>7</v>
      </c>
      <c r="C30" s="9">
        <v>24</v>
      </c>
      <c r="D30" s="9">
        <v>20</v>
      </c>
      <c r="E30" s="9">
        <v>19</v>
      </c>
      <c r="F30" s="10">
        <v>144</v>
      </c>
      <c r="G30" s="10">
        <v>80</v>
      </c>
      <c r="H30" s="10">
        <v>57</v>
      </c>
      <c r="I30" s="11">
        <v>65</v>
      </c>
      <c r="J30" s="11">
        <v>42</v>
      </c>
      <c r="K30" s="11">
        <v>37</v>
      </c>
      <c r="L30" s="88">
        <f>AD30</f>
        <v>48</v>
      </c>
      <c r="M30" s="88">
        <f>AE30</f>
        <v>35.699999999999996</v>
      </c>
      <c r="N30" s="88">
        <f>AF30</f>
        <v>28.5</v>
      </c>
      <c r="O30" s="88">
        <v>55</v>
      </c>
      <c r="P30" s="88">
        <v>50</v>
      </c>
      <c r="Q30" s="88">
        <v>45</v>
      </c>
      <c r="R30" s="91">
        <v>50</v>
      </c>
      <c r="S30" s="91">
        <v>42</v>
      </c>
      <c r="T30" s="91">
        <v>35</v>
      </c>
      <c r="U30" s="91">
        <v>50</v>
      </c>
      <c r="V30" s="91">
        <v>42</v>
      </c>
      <c r="W30" s="91">
        <v>35</v>
      </c>
      <c r="X30" s="569">
        <v>1</v>
      </c>
      <c r="Y30" s="569">
        <v>1.05</v>
      </c>
      <c r="Z30" s="569">
        <v>1</v>
      </c>
      <c r="AA30" s="88">
        <v>24</v>
      </c>
      <c r="AB30" s="88">
        <v>21</v>
      </c>
      <c r="AC30" s="88">
        <v>19</v>
      </c>
      <c r="AD30" s="8">
        <f>AA30*2</f>
        <v>48</v>
      </c>
      <c r="AE30" s="8">
        <f>AB30*1.7</f>
        <v>35.699999999999996</v>
      </c>
      <c r="AF30" s="8">
        <f>AC30*1.5</f>
        <v>28.5</v>
      </c>
      <c r="AG30" s="12">
        <f t="shared" si="4"/>
        <v>0</v>
      </c>
      <c r="AH30" s="12">
        <f t="shared" si="4"/>
        <v>0</v>
      </c>
      <c r="AI30" s="12">
        <f t="shared" si="4"/>
        <v>0</v>
      </c>
      <c r="AJ30" s="8">
        <f t="shared" si="5"/>
        <v>-12.727272727272727</v>
      </c>
      <c r="AK30" s="8">
        <f t="shared" si="5"/>
        <v>-28.600000000000009</v>
      </c>
      <c r="AL30" s="8">
        <f t="shared" si="5"/>
        <v>-36.666666666666664</v>
      </c>
    </row>
    <row r="31" spans="1:38" x14ac:dyDescent="0.25">
      <c r="A31" s="13">
        <v>2</v>
      </c>
      <c r="B31" s="18" t="s">
        <v>62</v>
      </c>
      <c r="C31" s="9">
        <v>24</v>
      </c>
      <c r="D31" s="9">
        <v>20</v>
      </c>
      <c r="E31" s="9">
        <v>19</v>
      </c>
      <c r="F31" s="10">
        <v>144</v>
      </c>
      <c r="G31" s="10">
        <v>80</v>
      </c>
      <c r="H31" s="10">
        <v>57</v>
      </c>
      <c r="I31" s="11">
        <v>60</v>
      </c>
      <c r="J31" s="11">
        <v>44</v>
      </c>
      <c r="K31" s="11">
        <v>35</v>
      </c>
      <c r="L31" s="88">
        <f t="shared" ref="L31:N35" si="10">AD31</f>
        <v>48</v>
      </c>
      <c r="M31" s="88">
        <f t="shared" si="10"/>
        <v>35.699999999999996</v>
      </c>
      <c r="N31" s="88">
        <f t="shared" si="10"/>
        <v>28.5</v>
      </c>
      <c r="O31" s="88">
        <v>53</v>
      </c>
      <c r="P31" s="88">
        <v>48</v>
      </c>
      <c r="Q31" s="88">
        <v>43</v>
      </c>
      <c r="R31" s="91">
        <v>50</v>
      </c>
      <c r="S31" s="91">
        <v>42</v>
      </c>
      <c r="T31" s="91">
        <v>35</v>
      </c>
      <c r="U31" s="91">
        <v>50</v>
      </c>
      <c r="V31" s="91">
        <v>42</v>
      </c>
      <c r="W31" s="91">
        <v>35</v>
      </c>
      <c r="X31" s="569">
        <v>1</v>
      </c>
      <c r="Y31" s="569">
        <v>1.05</v>
      </c>
      <c r="Z31" s="569">
        <v>1</v>
      </c>
      <c r="AA31" s="88">
        <v>24</v>
      </c>
      <c r="AB31" s="88">
        <v>21</v>
      </c>
      <c r="AC31" s="88">
        <v>19</v>
      </c>
      <c r="AD31" s="8">
        <f t="shared" ref="AD31:AD34" si="11">AA31*2</f>
        <v>48</v>
      </c>
      <c r="AE31" s="8">
        <f t="shared" ref="AE31:AE34" si="12">AB31*1.7</f>
        <v>35.699999999999996</v>
      </c>
      <c r="AF31" s="8">
        <f t="shared" ref="AF31:AF34" si="13">AC31*1.5</f>
        <v>28.5</v>
      </c>
      <c r="AG31" s="12">
        <f t="shared" si="4"/>
        <v>0</v>
      </c>
      <c r="AH31" s="12">
        <f t="shared" si="4"/>
        <v>0</v>
      </c>
      <c r="AI31" s="12">
        <f t="shared" si="4"/>
        <v>0</v>
      </c>
      <c r="AJ31" s="8">
        <f t="shared" si="5"/>
        <v>-9.433962264150944</v>
      </c>
      <c r="AK31" s="8">
        <f t="shared" si="5"/>
        <v>-25.625000000000007</v>
      </c>
      <c r="AL31" s="8">
        <f t="shared" si="5"/>
        <v>-33.720930232558139</v>
      </c>
    </row>
    <row r="32" spans="1:38" x14ac:dyDescent="0.25">
      <c r="A32" s="13">
        <v>3</v>
      </c>
      <c r="B32" s="18" t="s">
        <v>92</v>
      </c>
      <c r="C32" s="9">
        <v>24</v>
      </c>
      <c r="D32" s="9">
        <v>20</v>
      </c>
      <c r="E32" s="9">
        <v>19</v>
      </c>
      <c r="F32" s="10">
        <v>144</v>
      </c>
      <c r="G32" s="10">
        <v>80</v>
      </c>
      <c r="H32" s="10">
        <v>57</v>
      </c>
      <c r="I32" s="11">
        <v>55</v>
      </c>
      <c r="J32" s="11">
        <v>45</v>
      </c>
      <c r="K32" s="11">
        <v>38</v>
      </c>
      <c r="L32" s="88">
        <f t="shared" si="10"/>
        <v>48</v>
      </c>
      <c r="M32" s="88">
        <f t="shared" si="10"/>
        <v>35.699999999999996</v>
      </c>
      <c r="N32" s="88">
        <f t="shared" si="10"/>
        <v>28.5</v>
      </c>
      <c r="O32" s="88">
        <v>53</v>
      </c>
      <c r="P32" s="88">
        <v>48</v>
      </c>
      <c r="Q32" s="88">
        <v>43</v>
      </c>
      <c r="R32" s="91">
        <v>50</v>
      </c>
      <c r="S32" s="91">
        <v>42</v>
      </c>
      <c r="T32" s="91">
        <v>35</v>
      </c>
      <c r="U32" s="91">
        <v>50</v>
      </c>
      <c r="V32" s="91">
        <v>42</v>
      </c>
      <c r="W32" s="91">
        <v>35</v>
      </c>
      <c r="X32" s="569">
        <v>1</v>
      </c>
      <c r="Y32" s="569">
        <v>1.05</v>
      </c>
      <c r="Z32" s="569">
        <v>1</v>
      </c>
      <c r="AA32" s="88">
        <v>24</v>
      </c>
      <c r="AB32" s="88">
        <v>21</v>
      </c>
      <c r="AC32" s="88">
        <v>19</v>
      </c>
      <c r="AD32" s="8">
        <f t="shared" si="11"/>
        <v>48</v>
      </c>
      <c r="AE32" s="8">
        <f t="shared" si="12"/>
        <v>35.699999999999996</v>
      </c>
      <c r="AF32" s="8">
        <f t="shared" si="13"/>
        <v>28.5</v>
      </c>
      <c r="AG32" s="12">
        <f t="shared" si="4"/>
        <v>0</v>
      </c>
      <c r="AH32" s="12">
        <f t="shared" si="4"/>
        <v>0</v>
      </c>
      <c r="AI32" s="12">
        <f t="shared" si="4"/>
        <v>0</v>
      </c>
      <c r="AJ32" s="8">
        <f t="shared" si="5"/>
        <v>-9.433962264150944</v>
      </c>
      <c r="AK32" s="8">
        <f t="shared" si="5"/>
        <v>-25.625000000000007</v>
      </c>
      <c r="AL32" s="8">
        <f t="shared" si="5"/>
        <v>-33.720930232558139</v>
      </c>
    </row>
    <row r="33" spans="1:38" x14ac:dyDescent="0.25">
      <c r="A33" s="13">
        <v>4</v>
      </c>
      <c r="B33" s="18" t="s">
        <v>132</v>
      </c>
      <c r="C33" s="9">
        <v>24</v>
      </c>
      <c r="D33" s="9">
        <v>20</v>
      </c>
      <c r="E33" s="9">
        <v>19</v>
      </c>
      <c r="F33" s="10">
        <v>144</v>
      </c>
      <c r="G33" s="10">
        <v>80</v>
      </c>
      <c r="H33" s="10">
        <v>57</v>
      </c>
      <c r="I33" s="11">
        <v>75</v>
      </c>
      <c r="J33" s="11">
        <v>65</v>
      </c>
      <c r="K33" s="11">
        <v>50</v>
      </c>
      <c r="L33" s="88">
        <f t="shared" si="10"/>
        <v>48</v>
      </c>
      <c r="M33" s="88">
        <f t="shared" si="10"/>
        <v>35.699999999999996</v>
      </c>
      <c r="N33" s="88">
        <f t="shared" si="10"/>
        <v>28.5</v>
      </c>
      <c r="O33" s="88">
        <v>60</v>
      </c>
      <c r="P33" s="88">
        <v>55</v>
      </c>
      <c r="Q33" s="88">
        <v>50</v>
      </c>
      <c r="R33" s="91">
        <v>85</v>
      </c>
      <c r="S33" s="91">
        <v>70</v>
      </c>
      <c r="T33" s="88"/>
      <c r="U33" s="91">
        <v>60</v>
      </c>
      <c r="V33" s="91">
        <v>55</v>
      </c>
      <c r="W33" s="88"/>
      <c r="X33" s="569">
        <v>1</v>
      </c>
      <c r="Y33" s="569">
        <v>1.05</v>
      </c>
      <c r="Z33" s="569">
        <v>1</v>
      </c>
      <c r="AA33" s="88">
        <v>24</v>
      </c>
      <c r="AB33" s="88">
        <v>21</v>
      </c>
      <c r="AC33" s="88">
        <v>19</v>
      </c>
      <c r="AD33" s="8">
        <f t="shared" si="11"/>
        <v>48</v>
      </c>
      <c r="AE33" s="8">
        <f t="shared" si="12"/>
        <v>35.699999999999996</v>
      </c>
      <c r="AF33" s="8">
        <f t="shared" si="13"/>
        <v>28.5</v>
      </c>
      <c r="AG33" s="12">
        <f t="shared" si="4"/>
        <v>0</v>
      </c>
      <c r="AH33" s="12">
        <f t="shared" si="4"/>
        <v>0</v>
      </c>
      <c r="AI33" s="12">
        <f t="shared" si="4"/>
        <v>0</v>
      </c>
      <c r="AJ33" s="8">
        <f t="shared" si="5"/>
        <v>-20</v>
      </c>
      <c r="AK33" s="8">
        <f t="shared" si="5"/>
        <v>-35.090909090909101</v>
      </c>
      <c r="AL33" s="8">
        <f t="shared" si="5"/>
        <v>-43</v>
      </c>
    </row>
    <row r="34" spans="1:38" x14ac:dyDescent="0.25">
      <c r="A34" s="13">
        <v>5</v>
      </c>
      <c r="B34" s="18" t="s">
        <v>178</v>
      </c>
      <c r="C34" s="9">
        <v>24</v>
      </c>
      <c r="D34" s="9">
        <v>20</v>
      </c>
      <c r="E34" s="9">
        <v>19</v>
      </c>
      <c r="F34" s="10">
        <v>144</v>
      </c>
      <c r="G34" s="10">
        <v>80</v>
      </c>
      <c r="H34" s="10">
        <v>57</v>
      </c>
      <c r="I34" s="11">
        <v>60</v>
      </c>
      <c r="J34" s="11">
        <v>52</v>
      </c>
      <c r="K34" s="11">
        <v>40</v>
      </c>
      <c r="L34" s="88">
        <f t="shared" si="10"/>
        <v>48</v>
      </c>
      <c r="M34" s="88">
        <f t="shared" si="10"/>
        <v>35.699999999999996</v>
      </c>
      <c r="N34" s="88">
        <f t="shared" si="10"/>
        <v>28.5</v>
      </c>
      <c r="O34" s="88">
        <v>53</v>
      </c>
      <c r="P34" s="88">
        <v>48</v>
      </c>
      <c r="Q34" s="88">
        <v>43</v>
      </c>
      <c r="R34" s="91">
        <v>50</v>
      </c>
      <c r="S34" s="91">
        <v>42</v>
      </c>
      <c r="T34" s="91">
        <v>35</v>
      </c>
      <c r="U34" s="91">
        <v>50</v>
      </c>
      <c r="V34" s="91">
        <v>42</v>
      </c>
      <c r="W34" s="91">
        <v>35</v>
      </c>
      <c r="X34" s="569">
        <v>1</v>
      </c>
      <c r="Y34" s="569">
        <v>1.05</v>
      </c>
      <c r="Z34" s="569">
        <v>1</v>
      </c>
      <c r="AA34" s="88">
        <v>24</v>
      </c>
      <c r="AB34" s="88">
        <v>21</v>
      </c>
      <c r="AC34" s="88">
        <v>19</v>
      </c>
      <c r="AD34" s="8">
        <f t="shared" si="11"/>
        <v>48</v>
      </c>
      <c r="AE34" s="8">
        <f t="shared" si="12"/>
        <v>35.699999999999996</v>
      </c>
      <c r="AF34" s="8">
        <f t="shared" si="13"/>
        <v>28.5</v>
      </c>
      <c r="AG34" s="12">
        <f t="shared" si="4"/>
        <v>0</v>
      </c>
      <c r="AH34" s="12">
        <f t="shared" si="4"/>
        <v>0</v>
      </c>
      <c r="AI34" s="12">
        <f t="shared" si="4"/>
        <v>0</v>
      </c>
      <c r="AJ34" s="8">
        <f t="shared" si="5"/>
        <v>-9.433962264150944</v>
      </c>
      <c r="AK34" s="8">
        <f t="shared" si="5"/>
        <v>-25.625000000000007</v>
      </c>
      <c r="AL34" s="8">
        <f t="shared" si="5"/>
        <v>-33.720930232558139</v>
      </c>
    </row>
    <row r="35" spans="1:38" x14ac:dyDescent="0.25">
      <c r="A35" s="13">
        <v>6</v>
      </c>
      <c r="B35" s="18" t="s">
        <v>872</v>
      </c>
      <c r="C35" s="9">
        <v>16</v>
      </c>
      <c r="D35" s="9">
        <v>15</v>
      </c>
      <c r="E35" s="9">
        <v>14</v>
      </c>
      <c r="F35" s="10">
        <v>130</v>
      </c>
      <c r="G35" s="10">
        <v>100</v>
      </c>
      <c r="H35" s="10">
        <v>65</v>
      </c>
      <c r="I35" s="11">
        <v>30</v>
      </c>
      <c r="J35" s="11">
        <v>24</v>
      </c>
      <c r="K35" s="11">
        <v>18</v>
      </c>
      <c r="L35" s="88">
        <f t="shared" si="10"/>
        <v>32</v>
      </c>
      <c r="M35" s="88">
        <f t="shared" si="10"/>
        <v>28</v>
      </c>
      <c r="N35" s="88">
        <f t="shared" si="10"/>
        <v>23</v>
      </c>
      <c r="O35" s="566">
        <v>35</v>
      </c>
      <c r="P35" s="566">
        <v>30</v>
      </c>
      <c r="Q35" s="566">
        <v>25</v>
      </c>
      <c r="R35" s="566">
        <v>35</v>
      </c>
      <c r="S35" s="566">
        <v>30</v>
      </c>
      <c r="T35" s="566">
        <v>25</v>
      </c>
      <c r="U35" s="566">
        <v>35</v>
      </c>
      <c r="V35" s="566">
        <v>30</v>
      </c>
      <c r="W35" s="566">
        <v>25</v>
      </c>
      <c r="X35" s="569">
        <v>1</v>
      </c>
      <c r="Y35" s="569">
        <v>1</v>
      </c>
      <c r="Z35" s="569">
        <v>1</v>
      </c>
      <c r="AA35" s="88">
        <v>16</v>
      </c>
      <c r="AB35" s="88">
        <v>15</v>
      </c>
      <c r="AC35" s="88">
        <v>14</v>
      </c>
      <c r="AD35" s="747">
        <v>32</v>
      </c>
      <c r="AE35" s="747">
        <v>28</v>
      </c>
      <c r="AF35" s="747">
        <v>23</v>
      </c>
      <c r="AG35" s="12">
        <f t="shared" si="4"/>
        <v>0</v>
      </c>
      <c r="AH35" s="12">
        <f t="shared" si="4"/>
        <v>0</v>
      </c>
      <c r="AI35" s="12">
        <f t="shared" si="4"/>
        <v>0</v>
      </c>
      <c r="AJ35" s="8">
        <f t="shared" si="5"/>
        <v>-8.5714285714285712</v>
      </c>
      <c r="AK35" s="8">
        <f t="shared" si="5"/>
        <v>-6.666666666666667</v>
      </c>
      <c r="AL35" s="8">
        <f t="shared" si="5"/>
        <v>-8</v>
      </c>
    </row>
    <row r="36" spans="1:38" x14ac:dyDescent="0.25">
      <c r="A36" s="13">
        <v>7</v>
      </c>
      <c r="B36" s="18" t="s">
        <v>3148</v>
      </c>
      <c r="C36" s="9">
        <v>15</v>
      </c>
      <c r="D36" s="9">
        <v>14</v>
      </c>
      <c r="E36" s="9">
        <v>13</v>
      </c>
      <c r="F36" s="10">
        <v>105</v>
      </c>
      <c r="G36" s="10">
        <v>56</v>
      </c>
      <c r="H36" s="10">
        <v>39</v>
      </c>
      <c r="I36" s="11">
        <v>18</v>
      </c>
      <c r="J36" s="11">
        <v>16</v>
      </c>
      <c r="K36" s="11">
        <v>15</v>
      </c>
      <c r="L36" s="88">
        <v>15</v>
      </c>
      <c r="M36" s="88">
        <v>14</v>
      </c>
      <c r="N36" s="88">
        <v>13</v>
      </c>
      <c r="O36" s="566">
        <v>32</v>
      </c>
      <c r="P36" s="566">
        <v>28</v>
      </c>
      <c r="Q36" s="566">
        <v>23</v>
      </c>
      <c r="R36" s="566">
        <v>32</v>
      </c>
      <c r="S36" s="566">
        <v>28</v>
      </c>
      <c r="T36" s="566">
        <v>23</v>
      </c>
      <c r="U36" s="566">
        <v>32</v>
      </c>
      <c r="V36" s="566">
        <v>28</v>
      </c>
      <c r="W36" s="566">
        <v>23</v>
      </c>
      <c r="X36" s="569">
        <v>1</v>
      </c>
      <c r="Y36" s="569">
        <v>1</v>
      </c>
      <c r="Z36" s="569">
        <v>1</v>
      </c>
      <c r="AA36" s="88">
        <v>15</v>
      </c>
      <c r="AB36" s="88">
        <v>14</v>
      </c>
      <c r="AC36" s="88">
        <v>13</v>
      </c>
      <c r="AD36" s="748">
        <v>32</v>
      </c>
      <c r="AE36" s="748">
        <v>28</v>
      </c>
      <c r="AF36" s="748">
        <v>23</v>
      </c>
      <c r="AG36" s="12">
        <f t="shared" si="4"/>
        <v>113.33333333333333</v>
      </c>
      <c r="AH36" s="12">
        <f t="shared" si="4"/>
        <v>100</v>
      </c>
      <c r="AI36" s="12">
        <f t="shared" si="4"/>
        <v>76.923076923076934</v>
      </c>
      <c r="AJ36" s="8">
        <f t="shared" si="5"/>
        <v>0</v>
      </c>
      <c r="AK36" s="8">
        <f t="shared" si="5"/>
        <v>0</v>
      </c>
      <c r="AL36" s="8">
        <f t="shared" si="5"/>
        <v>0</v>
      </c>
    </row>
    <row r="37" spans="1:38" x14ac:dyDescent="0.25">
      <c r="A37" s="13">
        <v>8</v>
      </c>
      <c r="B37" s="18" t="s">
        <v>3149</v>
      </c>
      <c r="C37" s="9">
        <v>15</v>
      </c>
      <c r="D37" s="9">
        <v>14</v>
      </c>
      <c r="E37" s="9">
        <v>13</v>
      </c>
      <c r="F37" s="10">
        <v>110</v>
      </c>
      <c r="G37" s="10">
        <v>90</v>
      </c>
      <c r="H37" s="10">
        <v>60</v>
      </c>
      <c r="I37" s="11">
        <v>17</v>
      </c>
      <c r="J37" s="11">
        <v>16</v>
      </c>
      <c r="K37" s="11">
        <v>15</v>
      </c>
      <c r="L37" s="88">
        <v>15</v>
      </c>
      <c r="M37" s="88">
        <v>14</v>
      </c>
      <c r="N37" s="88">
        <v>13</v>
      </c>
      <c r="O37" s="566">
        <v>32</v>
      </c>
      <c r="P37" s="566">
        <v>28</v>
      </c>
      <c r="Q37" s="566">
        <v>23</v>
      </c>
      <c r="R37" s="566">
        <v>32</v>
      </c>
      <c r="S37" s="566">
        <v>28</v>
      </c>
      <c r="T37" s="566">
        <v>23</v>
      </c>
      <c r="U37" s="566">
        <v>32</v>
      </c>
      <c r="V37" s="566">
        <v>28</v>
      </c>
      <c r="W37" s="566">
        <v>23</v>
      </c>
      <c r="X37" s="569">
        <v>1</v>
      </c>
      <c r="Y37" s="569">
        <v>1</v>
      </c>
      <c r="Z37" s="569">
        <v>1</v>
      </c>
      <c r="AA37" s="88">
        <v>15</v>
      </c>
      <c r="AB37" s="88">
        <v>14</v>
      </c>
      <c r="AC37" s="88">
        <v>13</v>
      </c>
      <c r="AD37" s="748">
        <v>32</v>
      </c>
      <c r="AE37" s="748">
        <v>28</v>
      </c>
      <c r="AF37" s="748">
        <v>23</v>
      </c>
      <c r="AG37" s="12">
        <f t="shared" si="4"/>
        <v>113.33333333333333</v>
      </c>
      <c r="AH37" s="12">
        <f t="shared" si="4"/>
        <v>100</v>
      </c>
      <c r="AI37" s="12">
        <f t="shared" si="4"/>
        <v>76.923076923076934</v>
      </c>
      <c r="AJ37" s="8">
        <f t="shared" si="5"/>
        <v>0</v>
      </c>
      <c r="AK37" s="8">
        <f t="shared" si="5"/>
        <v>0</v>
      </c>
      <c r="AL37" s="8">
        <f t="shared" si="5"/>
        <v>0</v>
      </c>
    </row>
    <row r="38" spans="1:38" x14ac:dyDescent="0.25">
      <c r="A38" s="5" t="s">
        <v>869</v>
      </c>
      <c r="B38" s="6" t="s">
        <v>870</v>
      </c>
      <c r="C38" s="9"/>
      <c r="D38" s="9"/>
      <c r="E38" s="9"/>
      <c r="F38" s="10"/>
      <c r="G38" s="10"/>
      <c r="H38" s="10"/>
      <c r="I38" s="11"/>
      <c r="J38" s="11"/>
      <c r="K38" s="11"/>
      <c r="L38" s="88"/>
      <c r="M38" s="88"/>
      <c r="N38" s="88"/>
      <c r="O38" s="88"/>
      <c r="P38" s="88"/>
      <c r="Q38" s="88"/>
      <c r="R38" s="88"/>
      <c r="S38" s="88"/>
      <c r="T38" s="88"/>
      <c r="U38" s="88"/>
      <c r="V38" s="88"/>
      <c r="W38" s="88"/>
      <c r="X38" s="565"/>
      <c r="Y38" s="565"/>
      <c r="Z38" s="565"/>
      <c r="AA38" s="88"/>
      <c r="AB38" s="88"/>
      <c r="AC38" s="88"/>
      <c r="AD38" s="8"/>
      <c r="AE38" s="8"/>
      <c r="AF38" s="8"/>
      <c r="AG38" s="12"/>
      <c r="AH38" s="12"/>
      <c r="AI38" s="12"/>
      <c r="AJ38" s="8"/>
      <c r="AK38" s="8"/>
      <c r="AL38" s="8"/>
    </row>
    <row r="39" spans="1:38" x14ac:dyDescent="0.25">
      <c r="A39" s="13">
        <v>1</v>
      </c>
      <c r="B39" s="18" t="s">
        <v>872</v>
      </c>
      <c r="C39" s="9">
        <v>9</v>
      </c>
      <c r="D39" s="9"/>
      <c r="E39" s="9"/>
      <c r="F39" s="10">
        <v>15</v>
      </c>
      <c r="G39" s="10"/>
      <c r="H39" s="10"/>
      <c r="I39" s="11">
        <v>15</v>
      </c>
      <c r="J39" s="11"/>
      <c r="K39" s="11"/>
      <c r="L39" s="88">
        <v>9</v>
      </c>
      <c r="M39" s="88"/>
      <c r="N39" s="88"/>
      <c r="O39" s="88">
        <v>15</v>
      </c>
      <c r="P39" s="88"/>
      <c r="Q39" s="88"/>
      <c r="R39" s="88">
        <v>15</v>
      </c>
      <c r="S39" s="88"/>
      <c r="T39" s="88"/>
      <c r="U39" s="88">
        <v>15</v>
      </c>
      <c r="V39" s="88"/>
      <c r="W39" s="88"/>
      <c r="X39" s="571">
        <v>1</v>
      </c>
      <c r="Y39" s="565"/>
      <c r="Z39" s="565"/>
      <c r="AA39" s="88">
        <v>9</v>
      </c>
      <c r="AB39" s="88"/>
      <c r="AC39" s="88"/>
      <c r="AD39" s="8">
        <v>12</v>
      </c>
      <c r="AE39" s="8"/>
      <c r="AF39" s="8"/>
      <c r="AG39" s="12">
        <f t="shared" si="4"/>
        <v>33.333333333333329</v>
      </c>
      <c r="AH39" s="12"/>
      <c r="AI39" s="12"/>
      <c r="AJ39" s="8">
        <f t="shared" si="5"/>
        <v>-20</v>
      </c>
      <c r="AK39" s="8"/>
      <c r="AL39" s="8"/>
    </row>
    <row r="40" spans="1:38" x14ac:dyDescent="0.25">
      <c r="A40" s="13">
        <v>2</v>
      </c>
      <c r="B40" s="18" t="s">
        <v>3148</v>
      </c>
      <c r="C40" s="9">
        <v>9</v>
      </c>
      <c r="D40" s="9"/>
      <c r="E40" s="9"/>
      <c r="F40" s="10">
        <v>9</v>
      </c>
      <c r="G40" s="10"/>
      <c r="H40" s="10"/>
      <c r="I40" s="11">
        <v>9</v>
      </c>
      <c r="J40" s="11"/>
      <c r="K40" s="11"/>
      <c r="L40" s="88">
        <v>9</v>
      </c>
      <c r="M40" s="88"/>
      <c r="N40" s="88"/>
      <c r="O40" s="88">
        <v>12</v>
      </c>
      <c r="P40" s="88"/>
      <c r="Q40" s="88"/>
      <c r="R40" s="88">
        <v>12</v>
      </c>
      <c r="S40" s="88"/>
      <c r="T40" s="88"/>
      <c r="U40" s="88">
        <v>12</v>
      </c>
      <c r="V40" s="88"/>
      <c r="W40" s="88"/>
      <c r="X40" s="571">
        <v>1</v>
      </c>
      <c r="Y40" s="565"/>
      <c r="Z40" s="565"/>
      <c r="AA40" s="88">
        <v>9</v>
      </c>
      <c r="AB40" s="88"/>
      <c r="AC40" s="88"/>
      <c r="AD40" s="8">
        <v>12</v>
      </c>
      <c r="AE40" s="8"/>
      <c r="AF40" s="8"/>
      <c r="AG40" s="12">
        <f t="shared" si="4"/>
        <v>33.333333333333329</v>
      </c>
      <c r="AH40" s="12"/>
      <c r="AI40" s="12"/>
      <c r="AJ40" s="8">
        <f t="shared" si="5"/>
        <v>0</v>
      </c>
      <c r="AK40" s="8"/>
      <c r="AL40" s="8"/>
    </row>
    <row r="41" spans="1:38" x14ac:dyDescent="0.25">
      <c r="A41" s="13">
        <v>3</v>
      </c>
      <c r="B41" s="18" t="s">
        <v>3149</v>
      </c>
      <c r="C41" s="9">
        <v>9</v>
      </c>
      <c r="D41" s="9"/>
      <c r="E41" s="9"/>
      <c r="F41" s="10">
        <v>9</v>
      </c>
      <c r="G41" s="10"/>
      <c r="H41" s="10"/>
      <c r="I41" s="11">
        <v>9</v>
      </c>
      <c r="J41" s="11"/>
      <c r="K41" s="11"/>
      <c r="L41" s="88">
        <v>9</v>
      </c>
      <c r="M41" s="88"/>
      <c r="N41" s="88"/>
      <c r="O41" s="88">
        <v>12</v>
      </c>
      <c r="P41" s="88"/>
      <c r="Q41" s="88"/>
      <c r="R41" s="88">
        <v>12</v>
      </c>
      <c r="S41" s="88"/>
      <c r="T41" s="88"/>
      <c r="U41" s="88">
        <v>12</v>
      </c>
      <c r="V41" s="88"/>
      <c r="W41" s="88"/>
      <c r="X41" s="571">
        <v>1</v>
      </c>
      <c r="Y41" s="565"/>
      <c r="Z41" s="565"/>
      <c r="AA41" s="88">
        <v>9</v>
      </c>
      <c r="AB41" s="88"/>
      <c r="AC41" s="88"/>
      <c r="AD41" s="8">
        <v>12</v>
      </c>
      <c r="AE41" s="8"/>
      <c r="AF41" s="8"/>
      <c r="AG41" s="12">
        <f t="shared" si="4"/>
        <v>33.333333333333329</v>
      </c>
      <c r="AH41" s="12"/>
      <c r="AI41" s="12"/>
      <c r="AJ41" s="8">
        <f t="shared" si="5"/>
        <v>0</v>
      </c>
      <c r="AK41" s="8"/>
      <c r="AL41" s="8"/>
    </row>
    <row r="42" spans="1:38" s="179" customFormat="1" x14ac:dyDescent="0.25">
      <c r="A42" s="176" t="s">
        <v>264</v>
      </c>
      <c r="B42" s="14" t="s">
        <v>899</v>
      </c>
      <c r="C42" s="177"/>
      <c r="D42" s="177"/>
      <c r="E42" s="177"/>
      <c r="F42" s="178"/>
      <c r="G42" s="178"/>
      <c r="H42" s="178"/>
      <c r="I42" s="11"/>
      <c r="J42" s="11"/>
      <c r="K42" s="11"/>
      <c r="L42" s="88"/>
      <c r="M42" s="88"/>
      <c r="N42" s="88"/>
      <c r="O42" s="572"/>
      <c r="P42" s="572"/>
      <c r="Q42" s="572"/>
      <c r="R42" s="572"/>
      <c r="S42" s="572"/>
      <c r="T42" s="572"/>
      <c r="U42" s="572"/>
      <c r="V42" s="572"/>
      <c r="W42" s="572"/>
      <c r="X42" s="565"/>
      <c r="Y42" s="565"/>
      <c r="Z42" s="565"/>
      <c r="AA42" s="88"/>
      <c r="AB42" s="88"/>
      <c r="AC42" s="88"/>
      <c r="AD42" s="8"/>
      <c r="AE42" s="8"/>
      <c r="AF42" s="8"/>
      <c r="AG42" s="12"/>
      <c r="AH42" s="12"/>
      <c r="AI42" s="12"/>
      <c r="AJ42" s="8"/>
      <c r="AK42" s="8"/>
      <c r="AL42" s="8"/>
    </row>
    <row r="43" spans="1:38" s="179" customFormat="1" x14ac:dyDescent="0.25">
      <c r="A43" s="180" t="s">
        <v>252</v>
      </c>
      <c r="B43" s="181" t="s">
        <v>864</v>
      </c>
      <c r="C43" s="9"/>
      <c r="D43" s="9"/>
      <c r="E43" s="9"/>
      <c r="F43" s="10"/>
      <c r="G43" s="10"/>
      <c r="H43" s="10"/>
      <c r="I43" s="11"/>
      <c r="J43" s="11"/>
      <c r="K43" s="11"/>
      <c r="L43" s="88"/>
      <c r="M43" s="88"/>
      <c r="N43" s="88"/>
      <c r="O43" s="572"/>
      <c r="P43" s="572"/>
      <c r="Q43" s="572"/>
      <c r="R43" s="572"/>
      <c r="S43" s="572"/>
      <c r="T43" s="572"/>
      <c r="U43" s="572"/>
      <c r="V43" s="572"/>
      <c r="W43" s="572"/>
      <c r="X43" s="565"/>
      <c r="Y43" s="565"/>
      <c r="Z43" s="565"/>
      <c r="AA43" s="88"/>
      <c r="AB43" s="88"/>
      <c r="AC43" s="88"/>
      <c r="AD43" s="8"/>
      <c r="AE43" s="8"/>
      <c r="AF43" s="8"/>
      <c r="AG43" s="12"/>
      <c r="AH43" s="12"/>
      <c r="AI43" s="12"/>
      <c r="AJ43" s="8"/>
      <c r="AK43" s="8"/>
      <c r="AL43" s="8"/>
    </row>
    <row r="44" spans="1:38" s="179" customFormat="1" x14ac:dyDescent="0.25">
      <c r="A44" s="182">
        <v>1</v>
      </c>
      <c r="B44" s="183" t="s">
        <v>900</v>
      </c>
      <c r="C44" s="9">
        <v>21</v>
      </c>
      <c r="D44" s="9">
        <v>20</v>
      </c>
      <c r="E44" s="9">
        <v>19</v>
      </c>
      <c r="F44" s="10">
        <v>21</v>
      </c>
      <c r="G44" s="10">
        <v>20</v>
      </c>
      <c r="H44" s="10">
        <v>19</v>
      </c>
      <c r="I44" s="10">
        <v>24</v>
      </c>
      <c r="J44" s="10">
        <v>23</v>
      </c>
      <c r="K44" s="10">
        <v>21</v>
      </c>
      <c r="L44" s="573">
        <v>21</v>
      </c>
      <c r="M44" s="573">
        <v>20</v>
      </c>
      <c r="N44" s="573">
        <v>19</v>
      </c>
      <c r="O44" s="574">
        <v>22</v>
      </c>
      <c r="P44" s="574">
        <v>21</v>
      </c>
      <c r="Q44" s="574">
        <v>20</v>
      </c>
      <c r="R44" s="574">
        <v>22</v>
      </c>
      <c r="S44" s="574">
        <v>21</v>
      </c>
      <c r="T44" s="574">
        <v>20</v>
      </c>
      <c r="U44" s="575">
        <v>25</v>
      </c>
      <c r="V44" s="575">
        <v>24</v>
      </c>
      <c r="W44" s="575">
        <v>23</v>
      </c>
      <c r="X44" s="564">
        <v>1</v>
      </c>
      <c r="Y44" s="563">
        <v>1</v>
      </c>
      <c r="Z44" s="564">
        <v>1</v>
      </c>
      <c r="AA44" s="573">
        <v>21</v>
      </c>
      <c r="AB44" s="573">
        <v>20</v>
      </c>
      <c r="AC44" s="573">
        <v>19</v>
      </c>
      <c r="AD44" s="749">
        <v>22</v>
      </c>
      <c r="AE44" s="749">
        <v>21</v>
      </c>
      <c r="AF44" s="749">
        <v>20</v>
      </c>
      <c r="AG44" s="12">
        <f t="shared" si="4"/>
        <v>4.7619047619047619</v>
      </c>
      <c r="AH44" s="12">
        <f t="shared" si="4"/>
        <v>5</v>
      </c>
      <c r="AI44" s="12">
        <f t="shared" si="4"/>
        <v>5.2631578947368416</v>
      </c>
      <c r="AJ44" s="8">
        <f t="shared" si="5"/>
        <v>0</v>
      </c>
      <c r="AK44" s="8">
        <f t="shared" si="5"/>
        <v>0</v>
      </c>
      <c r="AL44" s="8">
        <f t="shared" si="5"/>
        <v>0</v>
      </c>
    </row>
    <row r="45" spans="1:38" s="179" customFormat="1" x14ac:dyDescent="0.25">
      <c r="A45" s="182">
        <v>2</v>
      </c>
      <c r="B45" s="184" t="s">
        <v>992</v>
      </c>
      <c r="C45" s="9">
        <v>18</v>
      </c>
      <c r="D45" s="9">
        <v>17</v>
      </c>
      <c r="E45" s="9">
        <v>16</v>
      </c>
      <c r="F45" s="10">
        <v>18</v>
      </c>
      <c r="G45" s="10">
        <v>17</v>
      </c>
      <c r="H45" s="10">
        <v>16</v>
      </c>
      <c r="I45" s="10">
        <v>22</v>
      </c>
      <c r="J45" s="10">
        <v>21</v>
      </c>
      <c r="K45" s="10">
        <v>19</v>
      </c>
      <c r="L45" s="573">
        <v>18</v>
      </c>
      <c r="M45" s="573">
        <v>17</v>
      </c>
      <c r="N45" s="573">
        <v>16</v>
      </c>
      <c r="O45" s="574">
        <v>19</v>
      </c>
      <c r="P45" s="574">
        <v>18</v>
      </c>
      <c r="Q45" s="574">
        <v>17</v>
      </c>
      <c r="R45" s="574">
        <v>19</v>
      </c>
      <c r="S45" s="574">
        <v>18</v>
      </c>
      <c r="T45" s="574">
        <v>17</v>
      </c>
      <c r="U45" s="575">
        <v>22</v>
      </c>
      <c r="V45" s="575">
        <v>20</v>
      </c>
      <c r="W45" s="575">
        <v>19</v>
      </c>
      <c r="X45" s="564">
        <v>1</v>
      </c>
      <c r="Y45" s="563">
        <v>1</v>
      </c>
      <c r="Z45" s="564">
        <v>1</v>
      </c>
      <c r="AA45" s="573">
        <v>18</v>
      </c>
      <c r="AB45" s="573">
        <v>17</v>
      </c>
      <c r="AC45" s="573">
        <v>16</v>
      </c>
      <c r="AD45" s="749">
        <v>19</v>
      </c>
      <c r="AE45" s="749">
        <v>18</v>
      </c>
      <c r="AF45" s="749">
        <v>17</v>
      </c>
      <c r="AG45" s="12">
        <f t="shared" si="4"/>
        <v>5.5555555555555554</v>
      </c>
      <c r="AH45" s="12">
        <f t="shared" si="4"/>
        <v>5.8823529411764701</v>
      </c>
      <c r="AI45" s="12">
        <f t="shared" si="4"/>
        <v>6.25</v>
      </c>
      <c r="AJ45" s="8">
        <f t="shared" si="5"/>
        <v>0</v>
      </c>
      <c r="AK45" s="8">
        <f t="shared" si="5"/>
        <v>0</v>
      </c>
      <c r="AL45" s="8">
        <f t="shared" si="5"/>
        <v>0</v>
      </c>
    </row>
    <row r="46" spans="1:38" s="179" customFormat="1" x14ac:dyDescent="0.25">
      <c r="A46" s="182">
        <v>3</v>
      </c>
      <c r="B46" s="184" t="s">
        <v>478</v>
      </c>
      <c r="C46" s="9">
        <v>18</v>
      </c>
      <c r="D46" s="9">
        <v>17</v>
      </c>
      <c r="E46" s="9">
        <v>16</v>
      </c>
      <c r="F46" s="10">
        <v>18</v>
      </c>
      <c r="G46" s="10">
        <v>17</v>
      </c>
      <c r="H46" s="10">
        <v>16</v>
      </c>
      <c r="I46" s="10">
        <v>25</v>
      </c>
      <c r="J46" s="10">
        <v>23</v>
      </c>
      <c r="K46" s="10">
        <v>22</v>
      </c>
      <c r="L46" s="573">
        <v>18</v>
      </c>
      <c r="M46" s="573">
        <v>17</v>
      </c>
      <c r="N46" s="573">
        <v>16</v>
      </c>
      <c r="O46" s="574">
        <v>19</v>
      </c>
      <c r="P46" s="574">
        <v>18</v>
      </c>
      <c r="Q46" s="574">
        <v>17</v>
      </c>
      <c r="R46" s="574">
        <v>19</v>
      </c>
      <c r="S46" s="574">
        <v>18</v>
      </c>
      <c r="T46" s="574">
        <v>17</v>
      </c>
      <c r="U46" s="575">
        <v>22</v>
      </c>
      <c r="V46" s="575">
        <v>20</v>
      </c>
      <c r="W46" s="575">
        <v>19</v>
      </c>
      <c r="X46" s="564">
        <v>1</v>
      </c>
      <c r="Y46" s="563">
        <v>1</v>
      </c>
      <c r="Z46" s="564">
        <v>1</v>
      </c>
      <c r="AA46" s="573">
        <v>18</v>
      </c>
      <c r="AB46" s="573">
        <v>17</v>
      </c>
      <c r="AC46" s="573">
        <v>16</v>
      </c>
      <c r="AD46" s="749">
        <v>19</v>
      </c>
      <c r="AE46" s="749">
        <v>18</v>
      </c>
      <c r="AF46" s="749">
        <v>17</v>
      </c>
      <c r="AG46" s="12">
        <f t="shared" si="4"/>
        <v>5.5555555555555554</v>
      </c>
      <c r="AH46" s="12">
        <f t="shared" si="4"/>
        <v>5.8823529411764701</v>
      </c>
      <c r="AI46" s="12">
        <f t="shared" si="4"/>
        <v>6.25</v>
      </c>
      <c r="AJ46" s="8">
        <f t="shared" si="5"/>
        <v>0</v>
      </c>
      <c r="AK46" s="8">
        <f t="shared" si="5"/>
        <v>0</v>
      </c>
      <c r="AL46" s="8">
        <f t="shared" si="5"/>
        <v>0</v>
      </c>
    </row>
    <row r="47" spans="1:38" s="179" customFormat="1" x14ac:dyDescent="0.25">
      <c r="A47" s="182">
        <v>4</v>
      </c>
      <c r="B47" s="184" t="s">
        <v>3201</v>
      </c>
      <c r="C47" s="9">
        <v>18</v>
      </c>
      <c r="D47" s="9">
        <v>17</v>
      </c>
      <c r="E47" s="9">
        <v>16</v>
      </c>
      <c r="F47" s="10">
        <v>18</v>
      </c>
      <c r="G47" s="10">
        <v>17</v>
      </c>
      <c r="H47" s="10">
        <v>16</v>
      </c>
      <c r="I47" s="10">
        <v>30</v>
      </c>
      <c r="J47" s="10">
        <v>26</v>
      </c>
      <c r="K47" s="10">
        <v>25</v>
      </c>
      <c r="L47" s="573">
        <v>18</v>
      </c>
      <c r="M47" s="573">
        <v>17</v>
      </c>
      <c r="N47" s="573">
        <v>16</v>
      </c>
      <c r="O47" s="574">
        <v>19</v>
      </c>
      <c r="P47" s="574">
        <v>18</v>
      </c>
      <c r="Q47" s="574">
        <v>17</v>
      </c>
      <c r="R47" s="574">
        <v>19</v>
      </c>
      <c r="S47" s="574">
        <v>18</v>
      </c>
      <c r="T47" s="574">
        <v>17</v>
      </c>
      <c r="U47" s="575">
        <v>22</v>
      </c>
      <c r="V47" s="575">
        <v>20</v>
      </c>
      <c r="W47" s="575">
        <v>19</v>
      </c>
      <c r="X47" s="564">
        <v>1</v>
      </c>
      <c r="Y47" s="563">
        <v>1</v>
      </c>
      <c r="Z47" s="564">
        <v>1</v>
      </c>
      <c r="AA47" s="573">
        <v>18</v>
      </c>
      <c r="AB47" s="573">
        <v>17</v>
      </c>
      <c r="AC47" s="573">
        <v>16</v>
      </c>
      <c r="AD47" s="749">
        <v>19</v>
      </c>
      <c r="AE47" s="749">
        <v>18</v>
      </c>
      <c r="AF47" s="749">
        <v>17</v>
      </c>
      <c r="AG47" s="12">
        <f t="shared" si="4"/>
        <v>5.5555555555555554</v>
      </c>
      <c r="AH47" s="12">
        <f t="shared" si="4"/>
        <v>5.8823529411764701</v>
      </c>
      <c r="AI47" s="12">
        <f t="shared" si="4"/>
        <v>6.25</v>
      </c>
      <c r="AJ47" s="8">
        <f t="shared" si="5"/>
        <v>0</v>
      </c>
      <c r="AK47" s="8">
        <f t="shared" si="5"/>
        <v>0</v>
      </c>
      <c r="AL47" s="8">
        <f t="shared" si="5"/>
        <v>0</v>
      </c>
    </row>
    <row r="48" spans="1:38" s="179" customFormat="1" x14ac:dyDescent="0.25">
      <c r="A48" s="182">
        <v>5</v>
      </c>
      <c r="B48" s="184" t="s">
        <v>702</v>
      </c>
      <c r="C48" s="9">
        <v>18</v>
      </c>
      <c r="D48" s="9">
        <v>17</v>
      </c>
      <c r="E48" s="9">
        <v>16</v>
      </c>
      <c r="F48" s="45">
        <v>15</v>
      </c>
      <c r="G48" s="45">
        <v>14</v>
      </c>
      <c r="H48" s="45">
        <v>13</v>
      </c>
      <c r="I48" s="10">
        <v>21</v>
      </c>
      <c r="J48" s="10">
        <v>19</v>
      </c>
      <c r="K48" s="10">
        <v>17</v>
      </c>
      <c r="L48" s="573">
        <v>18</v>
      </c>
      <c r="M48" s="573">
        <v>17</v>
      </c>
      <c r="N48" s="573">
        <v>16</v>
      </c>
      <c r="O48" s="574">
        <v>16</v>
      </c>
      <c r="P48" s="574">
        <v>15</v>
      </c>
      <c r="Q48" s="574">
        <v>14</v>
      </c>
      <c r="R48" s="574">
        <v>16</v>
      </c>
      <c r="S48" s="574">
        <v>15</v>
      </c>
      <c r="T48" s="574">
        <v>14</v>
      </c>
      <c r="U48" s="575">
        <v>19</v>
      </c>
      <c r="V48" s="575">
        <v>17</v>
      </c>
      <c r="W48" s="575">
        <v>16</v>
      </c>
      <c r="X48" s="564">
        <v>1</v>
      </c>
      <c r="Y48" s="563">
        <v>1</v>
      </c>
      <c r="Z48" s="564">
        <v>1</v>
      </c>
      <c r="AA48" s="573">
        <v>18</v>
      </c>
      <c r="AB48" s="573">
        <v>17</v>
      </c>
      <c r="AC48" s="573">
        <v>16</v>
      </c>
      <c r="AD48" s="749">
        <v>16</v>
      </c>
      <c r="AE48" s="749">
        <v>15</v>
      </c>
      <c r="AF48" s="749">
        <v>14</v>
      </c>
      <c r="AG48" s="12">
        <f t="shared" si="4"/>
        <v>-11.111111111111111</v>
      </c>
      <c r="AH48" s="12">
        <f t="shared" si="4"/>
        <v>-11.76470588235294</v>
      </c>
      <c r="AI48" s="12">
        <f t="shared" si="4"/>
        <v>-12.5</v>
      </c>
      <c r="AJ48" s="8">
        <f t="shared" si="5"/>
        <v>0</v>
      </c>
      <c r="AK48" s="8">
        <f t="shared" si="5"/>
        <v>0</v>
      </c>
      <c r="AL48" s="8">
        <f t="shared" si="5"/>
        <v>0</v>
      </c>
    </row>
    <row r="49" spans="1:38" s="179" customFormat="1" x14ac:dyDescent="0.25">
      <c r="A49" s="182">
        <v>6</v>
      </c>
      <c r="B49" s="184" t="s">
        <v>3202</v>
      </c>
      <c r="C49" s="9">
        <v>18</v>
      </c>
      <c r="D49" s="9">
        <v>17</v>
      </c>
      <c r="E49" s="9">
        <v>16</v>
      </c>
      <c r="F49" s="10">
        <v>18</v>
      </c>
      <c r="G49" s="10">
        <v>17</v>
      </c>
      <c r="H49" s="10">
        <v>16</v>
      </c>
      <c r="I49" s="10">
        <v>20</v>
      </c>
      <c r="J49" s="10">
        <v>19</v>
      </c>
      <c r="K49" s="10">
        <v>17</v>
      </c>
      <c r="L49" s="573">
        <v>18</v>
      </c>
      <c r="M49" s="573">
        <v>17</v>
      </c>
      <c r="N49" s="573">
        <v>16</v>
      </c>
      <c r="O49" s="574">
        <v>19</v>
      </c>
      <c r="P49" s="574">
        <v>18</v>
      </c>
      <c r="Q49" s="574">
        <v>17</v>
      </c>
      <c r="R49" s="574">
        <v>19</v>
      </c>
      <c r="S49" s="574">
        <v>18</v>
      </c>
      <c r="T49" s="574">
        <v>17</v>
      </c>
      <c r="U49" s="575">
        <v>22</v>
      </c>
      <c r="V49" s="575">
        <v>20</v>
      </c>
      <c r="W49" s="575">
        <v>19</v>
      </c>
      <c r="X49" s="564">
        <v>1</v>
      </c>
      <c r="Y49" s="563">
        <v>1</v>
      </c>
      <c r="Z49" s="564">
        <v>1</v>
      </c>
      <c r="AA49" s="573">
        <v>18</v>
      </c>
      <c r="AB49" s="573">
        <v>17</v>
      </c>
      <c r="AC49" s="573">
        <v>16</v>
      </c>
      <c r="AD49" s="749">
        <v>19</v>
      </c>
      <c r="AE49" s="749">
        <v>18</v>
      </c>
      <c r="AF49" s="749">
        <v>17</v>
      </c>
      <c r="AG49" s="12">
        <f t="shared" si="4"/>
        <v>5.5555555555555554</v>
      </c>
      <c r="AH49" s="12">
        <f t="shared" si="4"/>
        <v>5.8823529411764701</v>
      </c>
      <c r="AI49" s="12">
        <f t="shared" si="4"/>
        <v>6.25</v>
      </c>
      <c r="AJ49" s="8">
        <f t="shared" si="5"/>
        <v>0</v>
      </c>
      <c r="AK49" s="8">
        <f t="shared" si="5"/>
        <v>0</v>
      </c>
      <c r="AL49" s="8">
        <f t="shared" si="5"/>
        <v>0</v>
      </c>
    </row>
    <row r="50" spans="1:38" s="179" customFormat="1" x14ac:dyDescent="0.25">
      <c r="A50" s="182">
        <v>7</v>
      </c>
      <c r="B50" s="184" t="s">
        <v>1134</v>
      </c>
      <c r="C50" s="9">
        <v>18</v>
      </c>
      <c r="D50" s="9">
        <v>17</v>
      </c>
      <c r="E50" s="9">
        <v>16</v>
      </c>
      <c r="F50" s="10">
        <v>0</v>
      </c>
      <c r="G50" s="10">
        <v>0</v>
      </c>
      <c r="H50" s="10">
        <v>0</v>
      </c>
      <c r="I50" s="10">
        <v>0</v>
      </c>
      <c r="J50" s="10">
        <v>0</v>
      </c>
      <c r="K50" s="10">
        <v>0</v>
      </c>
      <c r="L50" s="573">
        <v>18</v>
      </c>
      <c r="M50" s="573">
        <v>17</v>
      </c>
      <c r="N50" s="573">
        <v>16</v>
      </c>
      <c r="O50" s="574"/>
      <c r="P50" s="574"/>
      <c r="Q50" s="574"/>
      <c r="R50" s="574"/>
      <c r="S50" s="574"/>
      <c r="T50" s="574"/>
      <c r="U50" s="575"/>
      <c r="V50" s="575"/>
      <c r="W50" s="575"/>
      <c r="X50" s="564">
        <v>1</v>
      </c>
      <c r="Y50" s="563">
        <v>1</v>
      </c>
      <c r="Z50" s="564">
        <v>1</v>
      </c>
      <c r="AA50" s="573">
        <v>18</v>
      </c>
      <c r="AB50" s="573">
        <v>17</v>
      </c>
      <c r="AC50" s="573">
        <v>16</v>
      </c>
      <c r="AD50" s="749"/>
      <c r="AE50" s="749"/>
      <c r="AF50" s="749"/>
      <c r="AG50" s="12"/>
      <c r="AH50" s="12"/>
      <c r="AI50" s="12"/>
      <c r="AJ50" s="8"/>
      <c r="AK50" s="8"/>
      <c r="AL50" s="8"/>
    </row>
    <row r="51" spans="1:38" s="179" customFormat="1" x14ac:dyDescent="0.25">
      <c r="A51" s="182">
        <v>8</v>
      </c>
      <c r="B51" s="184" t="s">
        <v>1166</v>
      </c>
      <c r="C51" s="9">
        <v>18</v>
      </c>
      <c r="D51" s="9">
        <v>17</v>
      </c>
      <c r="E51" s="9">
        <v>16</v>
      </c>
      <c r="F51" s="10">
        <v>18</v>
      </c>
      <c r="G51" s="10">
        <v>17</v>
      </c>
      <c r="H51" s="10">
        <v>16</v>
      </c>
      <c r="I51" s="10">
        <v>22</v>
      </c>
      <c r="J51" s="10">
        <v>18</v>
      </c>
      <c r="K51" s="10">
        <v>17</v>
      </c>
      <c r="L51" s="573">
        <v>18</v>
      </c>
      <c r="M51" s="573">
        <v>17</v>
      </c>
      <c r="N51" s="573">
        <v>16</v>
      </c>
      <c r="O51" s="574">
        <v>19</v>
      </c>
      <c r="P51" s="574">
        <v>18</v>
      </c>
      <c r="Q51" s="574">
        <v>17</v>
      </c>
      <c r="R51" s="574">
        <v>19</v>
      </c>
      <c r="S51" s="574">
        <v>18</v>
      </c>
      <c r="T51" s="574">
        <v>17</v>
      </c>
      <c r="U51" s="575">
        <v>22</v>
      </c>
      <c r="V51" s="575">
        <v>20</v>
      </c>
      <c r="W51" s="575">
        <v>19</v>
      </c>
      <c r="X51" s="564">
        <v>1</v>
      </c>
      <c r="Y51" s="563">
        <v>1</v>
      </c>
      <c r="Z51" s="564">
        <v>1</v>
      </c>
      <c r="AA51" s="573">
        <v>18</v>
      </c>
      <c r="AB51" s="573">
        <v>17</v>
      </c>
      <c r="AC51" s="573">
        <v>16</v>
      </c>
      <c r="AD51" s="749">
        <v>19</v>
      </c>
      <c r="AE51" s="749">
        <v>18</v>
      </c>
      <c r="AF51" s="749">
        <v>17</v>
      </c>
      <c r="AG51" s="12">
        <f t="shared" si="4"/>
        <v>5.5555555555555554</v>
      </c>
      <c r="AH51" s="12">
        <f t="shared" si="4"/>
        <v>5.8823529411764701</v>
      </c>
      <c r="AI51" s="12">
        <f t="shared" si="4"/>
        <v>6.25</v>
      </c>
      <c r="AJ51" s="8">
        <f t="shared" si="5"/>
        <v>0</v>
      </c>
      <c r="AK51" s="8">
        <f t="shared" si="5"/>
        <v>0</v>
      </c>
      <c r="AL51" s="8">
        <f t="shared" si="5"/>
        <v>0</v>
      </c>
    </row>
    <row r="52" spans="1:38" s="179" customFormat="1" x14ac:dyDescent="0.25">
      <c r="A52" s="182">
        <v>9</v>
      </c>
      <c r="B52" s="184" t="s">
        <v>1062</v>
      </c>
      <c r="C52" s="9">
        <v>18</v>
      </c>
      <c r="D52" s="9">
        <v>17</v>
      </c>
      <c r="E52" s="9">
        <v>16</v>
      </c>
      <c r="F52" s="10">
        <v>18</v>
      </c>
      <c r="G52" s="10">
        <v>17</v>
      </c>
      <c r="H52" s="10">
        <v>16</v>
      </c>
      <c r="I52" s="10">
        <v>24</v>
      </c>
      <c r="J52" s="10">
        <v>21</v>
      </c>
      <c r="K52" s="10">
        <v>19</v>
      </c>
      <c r="L52" s="573">
        <v>18</v>
      </c>
      <c r="M52" s="573">
        <v>17</v>
      </c>
      <c r="N52" s="573">
        <v>16</v>
      </c>
      <c r="O52" s="574">
        <v>19</v>
      </c>
      <c r="P52" s="574">
        <v>18</v>
      </c>
      <c r="Q52" s="574">
        <v>17</v>
      </c>
      <c r="R52" s="574">
        <v>19</v>
      </c>
      <c r="S52" s="574">
        <v>18</v>
      </c>
      <c r="T52" s="574">
        <v>17</v>
      </c>
      <c r="U52" s="575">
        <v>22</v>
      </c>
      <c r="V52" s="575">
        <v>20</v>
      </c>
      <c r="W52" s="575">
        <v>19</v>
      </c>
      <c r="X52" s="564">
        <v>1</v>
      </c>
      <c r="Y52" s="563">
        <v>1</v>
      </c>
      <c r="Z52" s="564">
        <v>1</v>
      </c>
      <c r="AA52" s="573">
        <v>18</v>
      </c>
      <c r="AB52" s="573">
        <v>17</v>
      </c>
      <c r="AC52" s="573">
        <v>16</v>
      </c>
      <c r="AD52" s="749">
        <v>19</v>
      </c>
      <c r="AE52" s="749">
        <v>18</v>
      </c>
      <c r="AF52" s="749">
        <v>17</v>
      </c>
      <c r="AG52" s="12">
        <f t="shared" si="4"/>
        <v>5.5555555555555554</v>
      </c>
      <c r="AH52" s="12">
        <f t="shared" si="4"/>
        <v>5.8823529411764701</v>
      </c>
      <c r="AI52" s="12">
        <f t="shared" si="4"/>
        <v>6.25</v>
      </c>
      <c r="AJ52" s="8">
        <f t="shared" si="5"/>
        <v>0</v>
      </c>
      <c r="AK52" s="8">
        <f t="shared" si="5"/>
        <v>0</v>
      </c>
      <c r="AL52" s="8">
        <f t="shared" si="5"/>
        <v>0</v>
      </c>
    </row>
    <row r="53" spans="1:38" s="179" customFormat="1" x14ac:dyDescent="0.25">
      <c r="A53" s="182">
        <v>10</v>
      </c>
      <c r="B53" s="184" t="s">
        <v>1224</v>
      </c>
      <c r="C53" s="9">
        <v>18</v>
      </c>
      <c r="D53" s="9">
        <v>17</v>
      </c>
      <c r="E53" s="9">
        <v>16</v>
      </c>
      <c r="F53" s="10">
        <v>18</v>
      </c>
      <c r="G53" s="10">
        <v>17</v>
      </c>
      <c r="H53" s="10">
        <v>16</v>
      </c>
      <c r="I53" s="10">
        <v>19</v>
      </c>
      <c r="J53" s="10">
        <v>18</v>
      </c>
      <c r="K53" s="10">
        <v>17</v>
      </c>
      <c r="L53" s="573">
        <v>18</v>
      </c>
      <c r="M53" s="573">
        <v>17</v>
      </c>
      <c r="N53" s="573">
        <v>16</v>
      </c>
      <c r="O53" s="574">
        <v>19</v>
      </c>
      <c r="P53" s="574">
        <v>18</v>
      </c>
      <c r="Q53" s="574">
        <v>17</v>
      </c>
      <c r="R53" s="574">
        <v>19</v>
      </c>
      <c r="S53" s="574">
        <v>18</v>
      </c>
      <c r="T53" s="574">
        <v>17</v>
      </c>
      <c r="U53" s="575">
        <v>22</v>
      </c>
      <c r="V53" s="575">
        <v>20</v>
      </c>
      <c r="W53" s="575">
        <v>19</v>
      </c>
      <c r="X53" s="564">
        <v>1</v>
      </c>
      <c r="Y53" s="563">
        <v>1</v>
      </c>
      <c r="Z53" s="564">
        <v>1</v>
      </c>
      <c r="AA53" s="573">
        <v>18</v>
      </c>
      <c r="AB53" s="573">
        <v>17</v>
      </c>
      <c r="AC53" s="573">
        <v>16</v>
      </c>
      <c r="AD53" s="749">
        <v>19</v>
      </c>
      <c r="AE53" s="749">
        <v>18</v>
      </c>
      <c r="AF53" s="749">
        <v>17</v>
      </c>
      <c r="AG53" s="12">
        <f t="shared" si="4"/>
        <v>5.5555555555555554</v>
      </c>
      <c r="AH53" s="12">
        <f t="shared" si="4"/>
        <v>5.8823529411764701</v>
      </c>
      <c r="AI53" s="12">
        <f t="shared" si="4"/>
        <v>6.25</v>
      </c>
      <c r="AJ53" s="8">
        <f t="shared" si="5"/>
        <v>0</v>
      </c>
      <c r="AK53" s="8">
        <f t="shared" si="5"/>
        <v>0</v>
      </c>
      <c r="AL53" s="8">
        <f t="shared" si="5"/>
        <v>0</v>
      </c>
    </row>
    <row r="54" spans="1:38" s="179" customFormat="1" x14ac:dyDescent="0.25">
      <c r="A54" s="182">
        <v>11</v>
      </c>
      <c r="B54" s="184" t="s">
        <v>3203</v>
      </c>
      <c r="C54" s="9">
        <v>18</v>
      </c>
      <c r="D54" s="9">
        <v>17</v>
      </c>
      <c r="E54" s="9">
        <v>16</v>
      </c>
      <c r="F54" s="10">
        <v>18</v>
      </c>
      <c r="G54" s="10">
        <v>17</v>
      </c>
      <c r="H54" s="10">
        <v>16</v>
      </c>
      <c r="I54" s="10">
        <v>25</v>
      </c>
      <c r="J54" s="10">
        <v>20</v>
      </c>
      <c r="K54" s="10">
        <v>18</v>
      </c>
      <c r="L54" s="573">
        <v>18</v>
      </c>
      <c r="M54" s="573">
        <v>17</v>
      </c>
      <c r="N54" s="573">
        <v>16</v>
      </c>
      <c r="O54" s="574">
        <v>19</v>
      </c>
      <c r="P54" s="574">
        <v>18</v>
      </c>
      <c r="Q54" s="574">
        <v>17</v>
      </c>
      <c r="R54" s="574">
        <v>19</v>
      </c>
      <c r="S54" s="574">
        <v>18</v>
      </c>
      <c r="T54" s="574">
        <v>17</v>
      </c>
      <c r="U54" s="575">
        <v>22</v>
      </c>
      <c r="V54" s="575">
        <v>20</v>
      </c>
      <c r="W54" s="575">
        <v>19</v>
      </c>
      <c r="X54" s="564">
        <v>1</v>
      </c>
      <c r="Y54" s="563">
        <v>1</v>
      </c>
      <c r="Z54" s="564">
        <v>1</v>
      </c>
      <c r="AA54" s="573">
        <v>18</v>
      </c>
      <c r="AB54" s="573">
        <v>17</v>
      </c>
      <c r="AC54" s="573">
        <v>16</v>
      </c>
      <c r="AD54" s="749">
        <v>19</v>
      </c>
      <c r="AE54" s="749">
        <v>18</v>
      </c>
      <c r="AF54" s="749">
        <v>17</v>
      </c>
      <c r="AG54" s="12">
        <f t="shared" si="4"/>
        <v>5.5555555555555554</v>
      </c>
      <c r="AH54" s="12">
        <f t="shared" si="4"/>
        <v>5.8823529411764701</v>
      </c>
      <c r="AI54" s="12">
        <f t="shared" si="4"/>
        <v>6.25</v>
      </c>
      <c r="AJ54" s="8">
        <f t="shared" si="5"/>
        <v>0</v>
      </c>
      <c r="AK54" s="8">
        <f t="shared" si="5"/>
        <v>0</v>
      </c>
      <c r="AL54" s="8">
        <f t="shared" si="5"/>
        <v>0</v>
      </c>
    </row>
    <row r="55" spans="1:38" s="179" customFormat="1" x14ac:dyDescent="0.25">
      <c r="A55" s="180" t="s">
        <v>255</v>
      </c>
      <c r="B55" s="185" t="s">
        <v>1312</v>
      </c>
      <c r="C55" s="9"/>
      <c r="D55" s="9"/>
      <c r="E55" s="9"/>
      <c r="F55" s="10"/>
      <c r="G55" s="10"/>
      <c r="H55" s="10"/>
      <c r="I55" s="11"/>
      <c r="J55" s="11"/>
      <c r="K55" s="11"/>
      <c r="L55" s="88"/>
      <c r="M55" s="88"/>
      <c r="N55" s="88"/>
      <c r="O55" s="88"/>
      <c r="P55" s="88"/>
      <c r="Q55" s="88"/>
      <c r="R55" s="88"/>
      <c r="S55" s="88"/>
      <c r="T55" s="88"/>
      <c r="U55" s="576"/>
      <c r="V55" s="576"/>
      <c r="W55" s="576"/>
      <c r="X55" s="565"/>
      <c r="Y55" s="565"/>
      <c r="Z55" s="565"/>
      <c r="AA55" s="88"/>
      <c r="AB55" s="88"/>
      <c r="AC55" s="88"/>
      <c r="AD55" s="8"/>
      <c r="AE55" s="8"/>
      <c r="AF55" s="8"/>
      <c r="AG55" s="12"/>
      <c r="AH55" s="12"/>
      <c r="AI55" s="12"/>
      <c r="AJ55" s="8"/>
      <c r="AK55" s="8"/>
      <c r="AL55" s="8"/>
    </row>
    <row r="56" spans="1:38" s="179" customFormat="1" x14ac:dyDescent="0.25">
      <c r="A56" s="182">
        <v>1</v>
      </c>
      <c r="B56" s="183" t="s">
        <v>900</v>
      </c>
      <c r="C56" s="9">
        <v>15</v>
      </c>
      <c r="D56" s="9">
        <v>14</v>
      </c>
      <c r="E56" s="9">
        <v>13</v>
      </c>
      <c r="F56" s="10">
        <v>19</v>
      </c>
      <c r="G56" s="10">
        <v>18</v>
      </c>
      <c r="H56" s="10">
        <v>14</v>
      </c>
      <c r="I56" s="11">
        <v>25</v>
      </c>
      <c r="J56" s="11">
        <v>22</v>
      </c>
      <c r="K56" s="11">
        <v>18</v>
      </c>
      <c r="L56" s="88">
        <v>18</v>
      </c>
      <c r="M56" s="88">
        <v>16</v>
      </c>
      <c r="N56" s="88">
        <v>14</v>
      </c>
      <c r="O56" s="574">
        <v>20</v>
      </c>
      <c r="P56" s="574">
        <v>19</v>
      </c>
      <c r="Q56" s="88">
        <v>15</v>
      </c>
      <c r="R56" s="574">
        <v>20</v>
      </c>
      <c r="S56" s="574">
        <v>19</v>
      </c>
      <c r="T56" s="88">
        <v>15</v>
      </c>
      <c r="U56" s="575">
        <v>26</v>
      </c>
      <c r="V56" s="575">
        <v>22</v>
      </c>
      <c r="W56" s="576">
        <v>17</v>
      </c>
      <c r="X56" s="569">
        <v>1.2</v>
      </c>
      <c r="Y56" s="569">
        <v>1.1428571428571428</v>
      </c>
      <c r="Z56" s="569">
        <v>1.0769230769230769</v>
      </c>
      <c r="AA56" s="88">
        <v>18</v>
      </c>
      <c r="AB56" s="88">
        <v>16</v>
      </c>
      <c r="AC56" s="88">
        <v>14</v>
      </c>
      <c r="AD56" s="749">
        <v>20</v>
      </c>
      <c r="AE56" s="749">
        <v>19</v>
      </c>
      <c r="AF56" s="8">
        <v>15</v>
      </c>
      <c r="AG56" s="12">
        <f t="shared" si="4"/>
        <v>11.111111111111111</v>
      </c>
      <c r="AH56" s="12">
        <f t="shared" si="4"/>
        <v>18.75</v>
      </c>
      <c r="AI56" s="12">
        <f t="shared" si="4"/>
        <v>7.1428571428571423</v>
      </c>
      <c r="AJ56" s="8">
        <f t="shared" si="5"/>
        <v>0</v>
      </c>
      <c r="AK56" s="8">
        <f t="shared" si="5"/>
        <v>0</v>
      </c>
      <c r="AL56" s="8">
        <f t="shared" si="5"/>
        <v>0</v>
      </c>
    </row>
    <row r="57" spans="1:38" s="179" customFormat="1" x14ac:dyDescent="0.25">
      <c r="A57" s="182">
        <v>2</v>
      </c>
      <c r="B57" s="184" t="s">
        <v>992</v>
      </c>
      <c r="C57" s="9">
        <v>13</v>
      </c>
      <c r="D57" s="9">
        <v>12</v>
      </c>
      <c r="E57" s="9">
        <v>11</v>
      </c>
      <c r="F57" s="10">
        <v>17.55</v>
      </c>
      <c r="G57" s="10">
        <v>15</v>
      </c>
      <c r="H57" s="10">
        <v>11.99</v>
      </c>
      <c r="I57" s="11">
        <v>30</v>
      </c>
      <c r="J57" s="11">
        <v>29</v>
      </c>
      <c r="K57" s="11">
        <v>25</v>
      </c>
      <c r="L57" s="88">
        <v>14.999999999999998</v>
      </c>
      <c r="M57" s="88">
        <v>14</v>
      </c>
      <c r="N57" s="88">
        <v>10.771219302024988</v>
      </c>
      <c r="O57" s="574">
        <v>18.55</v>
      </c>
      <c r="P57" s="574">
        <v>16</v>
      </c>
      <c r="Q57" s="88">
        <v>12.99</v>
      </c>
      <c r="R57" s="574">
        <v>18.55</v>
      </c>
      <c r="S57" s="574">
        <v>16</v>
      </c>
      <c r="T57" s="88">
        <v>12.99</v>
      </c>
      <c r="U57" s="575">
        <v>20</v>
      </c>
      <c r="V57" s="575">
        <v>18</v>
      </c>
      <c r="W57" s="576">
        <v>15</v>
      </c>
      <c r="X57" s="569">
        <v>1.1538461538461537</v>
      </c>
      <c r="Y57" s="569">
        <v>1.1666666666666667</v>
      </c>
      <c r="Z57" s="569">
        <v>0.9792017547295444</v>
      </c>
      <c r="AA57" s="88">
        <v>14.999999999999998</v>
      </c>
      <c r="AB57" s="88">
        <v>14</v>
      </c>
      <c r="AC57" s="88">
        <v>10.771219302024988</v>
      </c>
      <c r="AD57" s="749">
        <v>18.55</v>
      </c>
      <c r="AE57" s="749">
        <v>16</v>
      </c>
      <c r="AF57" s="8">
        <v>12.99</v>
      </c>
      <c r="AG57" s="12">
        <f t="shared" si="4"/>
        <v>23.666666666666686</v>
      </c>
      <c r="AH57" s="12">
        <f t="shared" si="4"/>
        <v>14.285714285714285</v>
      </c>
      <c r="AI57" s="12">
        <f t="shared" si="4"/>
        <v>20.599160000000012</v>
      </c>
      <c r="AJ57" s="8">
        <f t="shared" si="5"/>
        <v>0</v>
      </c>
      <c r="AK57" s="8">
        <f t="shared" si="5"/>
        <v>0</v>
      </c>
      <c r="AL57" s="8">
        <f t="shared" si="5"/>
        <v>0</v>
      </c>
    </row>
    <row r="58" spans="1:38" s="179" customFormat="1" x14ac:dyDescent="0.25">
      <c r="A58" s="182">
        <v>3</v>
      </c>
      <c r="B58" s="184" t="s">
        <v>478</v>
      </c>
      <c r="C58" s="9">
        <v>13</v>
      </c>
      <c r="D58" s="9">
        <v>12</v>
      </c>
      <c r="E58" s="9">
        <v>11</v>
      </c>
      <c r="F58" s="10">
        <v>16.900000000000002</v>
      </c>
      <c r="G58" s="10">
        <v>15</v>
      </c>
      <c r="H58" s="10">
        <v>12.100000000000001</v>
      </c>
      <c r="I58" s="11">
        <v>35</v>
      </c>
      <c r="J58" s="11">
        <v>34</v>
      </c>
      <c r="K58" s="11">
        <v>30</v>
      </c>
      <c r="L58" s="88">
        <v>14.999999999999998</v>
      </c>
      <c r="M58" s="88">
        <v>14</v>
      </c>
      <c r="N58" s="88">
        <v>13</v>
      </c>
      <c r="O58" s="574">
        <v>17.900000000000002</v>
      </c>
      <c r="P58" s="574">
        <v>16</v>
      </c>
      <c r="Q58" s="88">
        <v>13</v>
      </c>
      <c r="R58" s="574">
        <v>17.900000000000002</v>
      </c>
      <c r="S58" s="574">
        <v>16</v>
      </c>
      <c r="T58" s="88">
        <v>13</v>
      </c>
      <c r="U58" s="575">
        <v>19</v>
      </c>
      <c r="V58" s="575">
        <v>18</v>
      </c>
      <c r="W58" s="576">
        <v>15</v>
      </c>
      <c r="X58" s="569">
        <v>1.1538461538461537</v>
      </c>
      <c r="Y58" s="569">
        <v>1.1666666666666667</v>
      </c>
      <c r="Z58" s="569">
        <v>1.1818181818181819</v>
      </c>
      <c r="AA58" s="88">
        <v>14.999999999999998</v>
      </c>
      <c r="AB58" s="88">
        <v>14</v>
      </c>
      <c r="AC58" s="88">
        <v>13</v>
      </c>
      <c r="AD58" s="749">
        <v>17.900000000000002</v>
      </c>
      <c r="AE58" s="749">
        <v>16</v>
      </c>
      <c r="AF58" s="8">
        <v>13</v>
      </c>
      <c r="AG58" s="12">
        <f t="shared" si="4"/>
        <v>19.333333333333361</v>
      </c>
      <c r="AH58" s="12">
        <f t="shared" si="4"/>
        <v>14.285714285714285</v>
      </c>
      <c r="AI58" s="12">
        <f t="shared" si="4"/>
        <v>0</v>
      </c>
      <c r="AJ58" s="8">
        <f t="shared" si="5"/>
        <v>0</v>
      </c>
      <c r="AK58" s="8">
        <f t="shared" si="5"/>
        <v>0</v>
      </c>
      <c r="AL58" s="8">
        <f t="shared" si="5"/>
        <v>0</v>
      </c>
    </row>
    <row r="59" spans="1:38" s="179" customFormat="1" x14ac:dyDescent="0.25">
      <c r="A59" s="182">
        <v>4</v>
      </c>
      <c r="B59" s="184" t="s">
        <v>3201</v>
      </c>
      <c r="C59" s="9">
        <v>13</v>
      </c>
      <c r="D59" s="9">
        <v>12</v>
      </c>
      <c r="E59" s="9">
        <v>11</v>
      </c>
      <c r="F59" s="45">
        <v>20</v>
      </c>
      <c r="G59" s="45">
        <v>18</v>
      </c>
      <c r="H59" s="34">
        <v>16</v>
      </c>
      <c r="I59" s="11">
        <v>50</v>
      </c>
      <c r="J59" s="11">
        <v>48</v>
      </c>
      <c r="K59" s="11">
        <v>45</v>
      </c>
      <c r="L59" s="88">
        <v>16</v>
      </c>
      <c r="M59" s="88">
        <v>14</v>
      </c>
      <c r="N59" s="88">
        <v>11</v>
      </c>
      <c r="O59" s="574">
        <v>21</v>
      </c>
      <c r="P59" s="574">
        <v>19</v>
      </c>
      <c r="Q59" s="88">
        <v>17</v>
      </c>
      <c r="R59" s="574">
        <v>21</v>
      </c>
      <c r="S59" s="574">
        <v>19</v>
      </c>
      <c r="T59" s="88">
        <v>17</v>
      </c>
      <c r="U59" s="575">
        <v>22</v>
      </c>
      <c r="V59" s="575">
        <v>22</v>
      </c>
      <c r="W59" s="576">
        <v>19</v>
      </c>
      <c r="X59" s="569">
        <v>1.2307692307692308</v>
      </c>
      <c r="Y59" s="569">
        <v>1.1666666666666667</v>
      </c>
      <c r="Z59" s="569">
        <v>1</v>
      </c>
      <c r="AA59" s="88">
        <v>16</v>
      </c>
      <c r="AB59" s="88">
        <v>14</v>
      </c>
      <c r="AC59" s="88">
        <v>11</v>
      </c>
      <c r="AD59" s="749">
        <v>21</v>
      </c>
      <c r="AE59" s="749">
        <v>19</v>
      </c>
      <c r="AF59" s="8">
        <v>17</v>
      </c>
      <c r="AG59" s="12">
        <f t="shared" si="4"/>
        <v>31.25</v>
      </c>
      <c r="AH59" s="12">
        <f t="shared" si="4"/>
        <v>35.714285714285715</v>
      </c>
      <c r="AI59" s="12">
        <f t="shared" si="4"/>
        <v>54.54545454545454</v>
      </c>
      <c r="AJ59" s="8">
        <f t="shared" si="5"/>
        <v>0</v>
      </c>
      <c r="AK59" s="8">
        <f t="shared" si="5"/>
        <v>0</v>
      </c>
      <c r="AL59" s="8">
        <f t="shared" si="5"/>
        <v>0</v>
      </c>
    </row>
    <row r="60" spans="1:38" s="179" customFormat="1" x14ac:dyDescent="0.25">
      <c r="A60" s="182">
        <v>5</v>
      </c>
      <c r="B60" s="184" t="s">
        <v>702</v>
      </c>
      <c r="C60" s="9">
        <v>13</v>
      </c>
      <c r="D60" s="9">
        <v>12</v>
      </c>
      <c r="E60" s="9">
        <v>11</v>
      </c>
      <c r="F60" s="47">
        <v>13</v>
      </c>
      <c r="G60" s="47">
        <v>12</v>
      </c>
      <c r="H60" s="47">
        <v>11</v>
      </c>
      <c r="I60" s="11">
        <v>35</v>
      </c>
      <c r="J60" s="11">
        <v>24</v>
      </c>
      <c r="K60" s="11">
        <v>22</v>
      </c>
      <c r="L60" s="88">
        <v>17</v>
      </c>
      <c r="M60" s="88">
        <v>12</v>
      </c>
      <c r="N60" s="88">
        <v>11</v>
      </c>
      <c r="O60" s="574">
        <v>14</v>
      </c>
      <c r="P60" s="574">
        <v>13</v>
      </c>
      <c r="Q60" s="88">
        <v>12</v>
      </c>
      <c r="R60" s="574">
        <v>14</v>
      </c>
      <c r="S60" s="574">
        <v>13</v>
      </c>
      <c r="T60" s="88">
        <v>12</v>
      </c>
      <c r="U60" s="575">
        <v>16</v>
      </c>
      <c r="V60" s="575">
        <v>15</v>
      </c>
      <c r="W60" s="576">
        <v>14</v>
      </c>
      <c r="X60" s="569">
        <v>1.3076923076923077</v>
      </c>
      <c r="Y60" s="569">
        <v>1</v>
      </c>
      <c r="Z60" s="569">
        <v>1</v>
      </c>
      <c r="AA60" s="88">
        <v>17</v>
      </c>
      <c r="AB60" s="88">
        <v>12</v>
      </c>
      <c r="AC60" s="88">
        <v>11</v>
      </c>
      <c r="AD60" s="749">
        <v>14</v>
      </c>
      <c r="AE60" s="749">
        <v>13</v>
      </c>
      <c r="AF60" s="8">
        <v>12</v>
      </c>
      <c r="AG60" s="12">
        <f t="shared" si="4"/>
        <v>-17.647058823529413</v>
      </c>
      <c r="AH60" s="12">
        <f t="shared" si="4"/>
        <v>8.3333333333333321</v>
      </c>
      <c r="AI60" s="12">
        <f t="shared" si="4"/>
        <v>9.0909090909090917</v>
      </c>
      <c r="AJ60" s="8">
        <f t="shared" si="5"/>
        <v>0</v>
      </c>
      <c r="AK60" s="8">
        <f t="shared" si="5"/>
        <v>0</v>
      </c>
      <c r="AL60" s="8">
        <f t="shared" si="5"/>
        <v>0</v>
      </c>
    </row>
    <row r="61" spans="1:38" s="179" customFormat="1" x14ac:dyDescent="0.25">
      <c r="A61" s="182">
        <v>6</v>
      </c>
      <c r="B61" s="184" t="s">
        <v>3202</v>
      </c>
      <c r="C61" s="9">
        <v>13</v>
      </c>
      <c r="D61" s="9">
        <v>12</v>
      </c>
      <c r="E61" s="9">
        <v>11</v>
      </c>
      <c r="F61" s="45">
        <v>15</v>
      </c>
      <c r="G61" s="45">
        <v>14</v>
      </c>
      <c r="H61" s="45">
        <v>13</v>
      </c>
      <c r="I61" s="11">
        <v>25</v>
      </c>
      <c r="J61" s="11">
        <v>22</v>
      </c>
      <c r="K61" s="11">
        <v>19</v>
      </c>
      <c r="L61" s="88">
        <v>20</v>
      </c>
      <c r="M61" s="88">
        <v>15</v>
      </c>
      <c r="N61" s="88">
        <v>11</v>
      </c>
      <c r="O61" s="574">
        <v>16</v>
      </c>
      <c r="P61" s="574">
        <v>15</v>
      </c>
      <c r="Q61" s="88">
        <v>14</v>
      </c>
      <c r="R61" s="574">
        <v>16</v>
      </c>
      <c r="S61" s="574">
        <v>15</v>
      </c>
      <c r="T61" s="88">
        <v>14</v>
      </c>
      <c r="U61" s="575">
        <v>18</v>
      </c>
      <c r="V61" s="575">
        <v>18</v>
      </c>
      <c r="W61" s="576">
        <v>16</v>
      </c>
      <c r="X61" s="569">
        <v>1.5384615384615385</v>
      </c>
      <c r="Y61" s="569">
        <v>1.25</v>
      </c>
      <c r="Z61" s="569">
        <v>1</v>
      </c>
      <c r="AA61" s="88">
        <v>20</v>
      </c>
      <c r="AB61" s="88">
        <v>15</v>
      </c>
      <c r="AC61" s="88">
        <v>11</v>
      </c>
      <c r="AD61" s="749">
        <v>16</v>
      </c>
      <c r="AE61" s="749">
        <v>15</v>
      </c>
      <c r="AF61" s="8">
        <v>14</v>
      </c>
      <c r="AG61" s="12">
        <f t="shared" si="4"/>
        <v>-20</v>
      </c>
      <c r="AH61" s="12">
        <f t="shared" si="4"/>
        <v>0</v>
      </c>
      <c r="AI61" s="12">
        <f t="shared" si="4"/>
        <v>27.27272727272727</v>
      </c>
      <c r="AJ61" s="8">
        <f t="shared" si="5"/>
        <v>0</v>
      </c>
      <c r="AK61" s="8">
        <f t="shared" si="5"/>
        <v>0</v>
      </c>
      <c r="AL61" s="8">
        <f t="shared" si="5"/>
        <v>0</v>
      </c>
    </row>
    <row r="62" spans="1:38" s="179" customFormat="1" x14ac:dyDescent="0.25">
      <c r="A62" s="182">
        <v>7</v>
      </c>
      <c r="B62" s="184" t="s">
        <v>1134</v>
      </c>
      <c r="C62" s="9">
        <v>13</v>
      </c>
      <c r="D62" s="9">
        <v>12</v>
      </c>
      <c r="E62" s="9">
        <v>11</v>
      </c>
      <c r="F62" s="45">
        <v>15</v>
      </c>
      <c r="G62" s="45">
        <v>14</v>
      </c>
      <c r="H62" s="45">
        <v>13</v>
      </c>
      <c r="I62" s="11">
        <v>17</v>
      </c>
      <c r="J62" s="11">
        <v>16</v>
      </c>
      <c r="K62" s="11">
        <v>13</v>
      </c>
      <c r="L62" s="88">
        <v>20</v>
      </c>
      <c r="M62" s="88">
        <v>15</v>
      </c>
      <c r="N62" s="88">
        <v>11</v>
      </c>
      <c r="O62" s="574">
        <v>16</v>
      </c>
      <c r="P62" s="574">
        <v>15</v>
      </c>
      <c r="Q62" s="88">
        <v>14</v>
      </c>
      <c r="R62" s="574">
        <v>16</v>
      </c>
      <c r="S62" s="574">
        <v>15</v>
      </c>
      <c r="T62" s="88">
        <v>14</v>
      </c>
      <c r="U62" s="575">
        <v>18</v>
      </c>
      <c r="V62" s="575">
        <v>18</v>
      </c>
      <c r="W62" s="576">
        <v>16</v>
      </c>
      <c r="X62" s="569">
        <v>1.5384615384615385</v>
      </c>
      <c r="Y62" s="569">
        <v>1.25</v>
      </c>
      <c r="Z62" s="569">
        <v>1</v>
      </c>
      <c r="AA62" s="88">
        <v>20</v>
      </c>
      <c r="AB62" s="88">
        <v>15</v>
      </c>
      <c r="AC62" s="88">
        <v>11</v>
      </c>
      <c r="AD62" s="749">
        <v>16</v>
      </c>
      <c r="AE62" s="749">
        <v>15</v>
      </c>
      <c r="AF62" s="8">
        <v>14</v>
      </c>
      <c r="AG62" s="12">
        <f t="shared" si="4"/>
        <v>-20</v>
      </c>
      <c r="AH62" s="12">
        <f t="shared" si="4"/>
        <v>0</v>
      </c>
      <c r="AI62" s="12">
        <f t="shared" si="4"/>
        <v>27.27272727272727</v>
      </c>
      <c r="AJ62" s="8">
        <f t="shared" si="5"/>
        <v>0</v>
      </c>
      <c r="AK62" s="8">
        <f t="shared" si="5"/>
        <v>0</v>
      </c>
      <c r="AL62" s="8">
        <f t="shared" si="5"/>
        <v>0</v>
      </c>
    </row>
    <row r="63" spans="1:38" s="179" customFormat="1" x14ac:dyDescent="0.25">
      <c r="A63" s="182">
        <v>8</v>
      </c>
      <c r="B63" s="184" t="s">
        <v>1166</v>
      </c>
      <c r="C63" s="9">
        <v>13</v>
      </c>
      <c r="D63" s="9">
        <v>12</v>
      </c>
      <c r="E63" s="9">
        <v>11</v>
      </c>
      <c r="F63" s="10">
        <v>17.55</v>
      </c>
      <c r="G63" s="10">
        <v>15.600000000000001</v>
      </c>
      <c r="H63" s="10">
        <v>12</v>
      </c>
      <c r="I63" s="11">
        <v>30</v>
      </c>
      <c r="J63" s="11">
        <v>28</v>
      </c>
      <c r="K63" s="11">
        <v>25</v>
      </c>
      <c r="L63" s="88">
        <v>19</v>
      </c>
      <c r="M63" s="88">
        <v>17</v>
      </c>
      <c r="N63" s="88">
        <v>13</v>
      </c>
      <c r="O63" s="574">
        <v>18.55</v>
      </c>
      <c r="P63" s="574">
        <v>16.600000000000001</v>
      </c>
      <c r="Q63" s="88">
        <v>13</v>
      </c>
      <c r="R63" s="574">
        <v>18.55</v>
      </c>
      <c r="S63" s="574">
        <v>16.600000000000001</v>
      </c>
      <c r="T63" s="88">
        <v>13</v>
      </c>
      <c r="U63" s="575">
        <v>20</v>
      </c>
      <c r="V63" s="575">
        <v>19</v>
      </c>
      <c r="W63" s="576">
        <v>15</v>
      </c>
      <c r="X63" s="569">
        <v>1.4615384615384615</v>
      </c>
      <c r="Y63" s="569">
        <v>1.4166666666666667</v>
      </c>
      <c r="Z63" s="569">
        <v>1.1818181818181819</v>
      </c>
      <c r="AA63" s="88">
        <v>19</v>
      </c>
      <c r="AB63" s="88">
        <v>17</v>
      </c>
      <c r="AC63" s="88">
        <v>13</v>
      </c>
      <c r="AD63" s="749">
        <v>18.55</v>
      </c>
      <c r="AE63" s="749">
        <v>16.600000000000001</v>
      </c>
      <c r="AF63" s="8">
        <v>13</v>
      </c>
      <c r="AG63" s="12">
        <f t="shared" si="4"/>
        <v>-2.3684210526315752</v>
      </c>
      <c r="AH63" s="12">
        <f t="shared" si="4"/>
        <v>-2.3529411764705799</v>
      </c>
      <c r="AI63" s="12">
        <f t="shared" si="4"/>
        <v>0</v>
      </c>
      <c r="AJ63" s="8">
        <f t="shared" si="5"/>
        <v>0</v>
      </c>
      <c r="AK63" s="8">
        <f t="shared" si="5"/>
        <v>0</v>
      </c>
      <c r="AL63" s="8">
        <f t="shared" si="5"/>
        <v>0</v>
      </c>
    </row>
    <row r="64" spans="1:38" s="179" customFormat="1" x14ac:dyDescent="0.25">
      <c r="A64" s="182">
        <v>9</v>
      </c>
      <c r="B64" s="184" t="s">
        <v>1062</v>
      </c>
      <c r="C64" s="9">
        <v>13</v>
      </c>
      <c r="D64" s="9">
        <v>12</v>
      </c>
      <c r="E64" s="9">
        <v>11</v>
      </c>
      <c r="F64" s="10">
        <v>17.55</v>
      </c>
      <c r="G64" s="10">
        <v>15.600000000000001</v>
      </c>
      <c r="H64" s="10">
        <v>12</v>
      </c>
      <c r="I64" s="11">
        <v>20</v>
      </c>
      <c r="J64" s="11">
        <v>18</v>
      </c>
      <c r="K64" s="11">
        <v>17</v>
      </c>
      <c r="L64" s="88">
        <v>20</v>
      </c>
      <c r="M64" s="88">
        <v>15</v>
      </c>
      <c r="N64" s="88">
        <v>12.995451591942819</v>
      </c>
      <c r="O64" s="574">
        <v>18.55</v>
      </c>
      <c r="P64" s="574">
        <v>16.600000000000001</v>
      </c>
      <c r="Q64" s="88">
        <v>13</v>
      </c>
      <c r="R64" s="574">
        <v>18.55</v>
      </c>
      <c r="S64" s="574">
        <v>16.600000000000001</v>
      </c>
      <c r="T64" s="88">
        <v>13</v>
      </c>
      <c r="U64" s="575">
        <v>20</v>
      </c>
      <c r="V64" s="575">
        <v>19</v>
      </c>
      <c r="W64" s="576">
        <v>15</v>
      </c>
      <c r="X64" s="569">
        <v>1.5384615384615385</v>
      </c>
      <c r="Y64" s="569">
        <v>1.25</v>
      </c>
      <c r="Z64" s="569">
        <v>1.18140469017662</v>
      </c>
      <c r="AA64" s="88">
        <v>20</v>
      </c>
      <c r="AB64" s="88">
        <v>15</v>
      </c>
      <c r="AC64" s="88">
        <v>12.995451591942819</v>
      </c>
      <c r="AD64" s="749">
        <v>18.55</v>
      </c>
      <c r="AE64" s="749">
        <v>16.600000000000001</v>
      </c>
      <c r="AF64" s="8">
        <v>13</v>
      </c>
      <c r="AG64" s="12">
        <f t="shared" si="4"/>
        <v>-7.2499999999999964</v>
      </c>
      <c r="AH64" s="12">
        <f t="shared" si="4"/>
        <v>10.666666666666675</v>
      </c>
      <c r="AI64" s="12">
        <f t="shared" si="4"/>
        <v>3.5000000000005548E-2</v>
      </c>
      <c r="AJ64" s="8">
        <f t="shared" si="5"/>
        <v>0</v>
      </c>
      <c r="AK64" s="8">
        <f t="shared" si="5"/>
        <v>0</v>
      </c>
      <c r="AL64" s="8">
        <f t="shared" si="5"/>
        <v>0</v>
      </c>
    </row>
    <row r="65" spans="1:38" s="179" customFormat="1" x14ac:dyDescent="0.25">
      <c r="A65" s="182">
        <v>10</v>
      </c>
      <c r="B65" s="184" t="s">
        <v>1224</v>
      </c>
      <c r="C65" s="9">
        <v>13</v>
      </c>
      <c r="D65" s="9">
        <v>12</v>
      </c>
      <c r="E65" s="9">
        <v>11</v>
      </c>
      <c r="F65" s="10">
        <v>17.55</v>
      </c>
      <c r="G65" s="10">
        <v>15.600000000000001</v>
      </c>
      <c r="H65" s="10">
        <v>12</v>
      </c>
      <c r="I65" s="11">
        <v>30</v>
      </c>
      <c r="J65" s="11">
        <v>25</v>
      </c>
      <c r="K65" s="11">
        <v>18</v>
      </c>
      <c r="L65" s="88">
        <v>17.268920260760694</v>
      </c>
      <c r="M65" s="88">
        <v>16.251476545050721</v>
      </c>
      <c r="N65" s="88">
        <v>15.234032829340746</v>
      </c>
      <c r="O65" s="574">
        <v>18.55</v>
      </c>
      <c r="P65" s="574">
        <v>16.600000000000001</v>
      </c>
      <c r="Q65" s="88">
        <v>13</v>
      </c>
      <c r="R65" s="574">
        <v>18.55</v>
      </c>
      <c r="S65" s="574">
        <v>16.600000000000001</v>
      </c>
      <c r="T65" s="88">
        <v>13</v>
      </c>
      <c r="U65" s="575">
        <v>20</v>
      </c>
      <c r="V65" s="575">
        <v>19</v>
      </c>
      <c r="W65" s="576">
        <v>15</v>
      </c>
      <c r="X65" s="569">
        <v>1.3283784815969766</v>
      </c>
      <c r="Y65" s="569">
        <v>1.3542897120875601</v>
      </c>
      <c r="Z65" s="569">
        <v>1.3849120753946134</v>
      </c>
      <c r="AA65" s="88">
        <v>17.268920260760694</v>
      </c>
      <c r="AB65" s="88">
        <v>16.251476545050721</v>
      </c>
      <c r="AC65" s="88">
        <v>15.234032829340746</v>
      </c>
      <c r="AD65" s="749">
        <v>18.55</v>
      </c>
      <c r="AE65" s="749">
        <v>16.600000000000001</v>
      </c>
      <c r="AF65" s="8">
        <v>13</v>
      </c>
      <c r="AG65" s="12">
        <f t="shared" si="4"/>
        <v>7.4184125000000138</v>
      </c>
      <c r="AH65" s="12">
        <f t="shared" si="4"/>
        <v>2.1445648583569512</v>
      </c>
      <c r="AI65" s="12">
        <f t="shared" si="4"/>
        <v>-14.664749999999996</v>
      </c>
      <c r="AJ65" s="8">
        <f t="shared" si="5"/>
        <v>0</v>
      </c>
      <c r="AK65" s="8">
        <f t="shared" si="5"/>
        <v>0</v>
      </c>
      <c r="AL65" s="8">
        <f t="shared" si="5"/>
        <v>0</v>
      </c>
    </row>
    <row r="66" spans="1:38" s="179" customFormat="1" x14ac:dyDescent="0.25">
      <c r="A66" s="182">
        <v>11</v>
      </c>
      <c r="B66" s="184" t="s">
        <v>3203</v>
      </c>
      <c r="C66" s="9">
        <v>13</v>
      </c>
      <c r="D66" s="9">
        <v>12</v>
      </c>
      <c r="E66" s="9">
        <v>11</v>
      </c>
      <c r="F66" s="10">
        <v>17.55</v>
      </c>
      <c r="G66" s="10">
        <v>15.600000000000001</v>
      </c>
      <c r="H66" s="10">
        <v>11</v>
      </c>
      <c r="I66" s="11">
        <v>30</v>
      </c>
      <c r="J66" s="11">
        <v>28</v>
      </c>
      <c r="K66" s="11">
        <v>25</v>
      </c>
      <c r="L66" s="88">
        <v>16</v>
      </c>
      <c r="M66" s="88">
        <v>14</v>
      </c>
      <c r="N66" s="88">
        <v>10.880012666909998</v>
      </c>
      <c r="O66" s="574">
        <v>18.55</v>
      </c>
      <c r="P66" s="574">
        <v>16.600000000000001</v>
      </c>
      <c r="Q66" s="88">
        <v>12</v>
      </c>
      <c r="R66" s="574">
        <v>18.55</v>
      </c>
      <c r="S66" s="574">
        <v>16.600000000000001</v>
      </c>
      <c r="T66" s="88">
        <v>12</v>
      </c>
      <c r="U66" s="575">
        <v>20</v>
      </c>
      <c r="V66" s="575">
        <v>19</v>
      </c>
      <c r="W66" s="576">
        <v>14</v>
      </c>
      <c r="X66" s="569">
        <v>1.2307692307692308</v>
      </c>
      <c r="Y66" s="569">
        <v>1.1666666666666667</v>
      </c>
      <c r="Z66" s="569">
        <v>0.98909206062818167</v>
      </c>
      <c r="AA66" s="88">
        <v>16</v>
      </c>
      <c r="AB66" s="88">
        <v>14</v>
      </c>
      <c r="AC66" s="88">
        <v>10.880012666909998</v>
      </c>
      <c r="AD66" s="749">
        <v>18.55</v>
      </c>
      <c r="AE66" s="749">
        <v>16.600000000000001</v>
      </c>
      <c r="AF66" s="8">
        <v>12</v>
      </c>
      <c r="AG66" s="12">
        <f t="shared" si="4"/>
        <v>15.937500000000004</v>
      </c>
      <c r="AH66" s="12">
        <f t="shared" si="4"/>
        <v>18.57142857142858</v>
      </c>
      <c r="AI66" s="12">
        <f t="shared" si="4"/>
        <v>10.293989238599723</v>
      </c>
      <c r="AJ66" s="8">
        <f t="shared" si="5"/>
        <v>0</v>
      </c>
      <c r="AK66" s="8">
        <f t="shared" si="5"/>
        <v>0</v>
      </c>
      <c r="AL66" s="8">
        <f t="shared" si="5"/>
        <v>0</v>
      </c>
    </row>
    <row r="67" spans="1:38" s="179" customFormat="1" x14ac:dyDescent="0.25">
      <c r="A67" s="180" t="s">
        <v>257</v>
      </c>
      <c r="B67" s="181" t="s">
        <v>867</v>
      </c>
      <c r="C67" s="186"/>
      <c r="D67" s="186"/>
      <c r="E67" s="9"/>
      <c r="F67" s="10"/>
      <c r="G67" s="10"/>
      <c r="H67" s="10"/>
      <c r="I67" s="11"/>
      <c r="J67" s="11"/>
      <c r="K67" s="11"/>
      <c r="L67" s="88"/>
      <c r="M67" s="88"/>
      <c r="N67" s="88"/>
      <c r="O67" s="88"/>
      <c r="P67" s="88"/>
      <c r="Q67" s="88"/>
      <c r="R67" s="88"/>
      <c r="S67" s="88"/>
      <c r="T67" s="88"/>
      <c r="U67" s="576"/>
      <c r="V67" s="576"/>
      <c r="W67" s="576"/>
      <c r="X67" s="565"/>
      <c r="Y67" s="565"/>
      <c r="Z67" s="565"/>
      <c r="AA67" s="88"/>
      <c r="AB67" s="88"/>
      <c r="AC67" s="88"/>
      <c r="AD67" s="8"/>
      <c r="AE67" s="8"/>
      <c r="AF67" s="8"/>
      <c r="AG67" s="12"/>
      <c r="AH67" s="12"/>
      <c r="AI67" s="12"/>
      <c r="AJ67" s="8"/>
      <c r="AK67" s="8"/>
      <c r="AL67" s="8"/>
    </row>
    <row r="68" spans="1:38" s="179" customFormat="1" x14ac:dyDescent="0.25">
      <c r="A68" s="182">
        <v>1</v>
      </c>
      <c r="B68" s="183" t="s">
        <v>900</v>
      </c>
      <c r="C68" s="9">
        <v>20</v>
      </c>
      <c r="D68" s="9">
        <v>19</v>
      </c>
      <c r="E68" s="9">
        <v>18</v>
      </c>
      <c r="F68" s="10">
        <v>30</v>
      </c>
      <c r="G68" s="10">
        <v>25</v>
      </c>
      <c r="H68" s="10">
        <v>20</v>
      </c>
      <c r="I68" s="11">
        <v>30</v>
      </c>
      <c r="J68" s="11">
        <v>27</v>
      </c>
      <c r="K68" s="11">
        <v>20</v>
      </c>
      <c r="L68" s="88">
        <v>30</v>
      </c>
      <c r="M68" s="88">
        <v>23</v>
      </c>
      <c r="N68" s="88">
        <v>18</v>
      </c>
      <c r="O68" s="88">
        <v>31</v>
      </c>
      <c r="P68" s="88">
        <v>26</v>
      </c>
      <c r="Q68" s="88">
        <v>21</v>
      </c>
      <c r="R68" s="88">
        <v>31</v>
      </c>
      <c r="S68" s="88">
        <v>26</v>
      </c>
      <c r="T68" s="88">
        <v>21</v>
      </c>
      <c r="U68" s="576">
        <v>38</v>
      </c>
      <c r="V68" s="576">
        <v>33</v>
      </c>
      <c r="W68" s="576">
        <v>28</v>
      </c>
      <c r="X68" s="569">
        <v>1.5</v>
      </c>
      <c r="Y68" s="569">
        <v>1.2105263157894737</v>
      </c>
      <c r="Z68" s="569">
        <v>1</v>
      </c>
      <c r="AA68" s="88">
        <v>30</v>
      </c>
      <c r="AB68" s="88">
        <v>23</v>
      </c>
      <c r="AC68" s="88">
        <v>18</v>
      </c>
      <c r="AD68" s="8">
        <v>31</v>
      </c>
      <c r="AE68" s="8">
        <v>26</v>
      </c>
      <c r="AF68" s="8">
        <v>21</v>
      </c>
      <c r="AG68" s="12">
        <f t="shared" si="4"/>
        <v>3.3333333333333335</v>
      </c>
      <c r="AH68" s="12">
        <f t="shared" si="4"/>
        <v>13.043478260869565</v>
      </c>
      <c r="AI68" s="12">
        <f t="shared" si="4"/>
        <v>16.666666666666664</v>
      </c>
      <c r="AJ68" s="8">
        <f t="shared" si="5"/>
        <v>0</v>
      </c>
      <c r="AK68" s="8">
        <f t="shared" si="5"/>
        <v>0</v>
      </c>
      <c r="AL68" s="8">
        <f t="shared" si="5"/>
        <v>0</v>
      </c>
    </row>
    <row r="69" spans="1:38" s="179" customFormat="1" x14ac:dyDescent="0.25">
      <c r="A69" s="182">
        <v>2</v>
      </c>
      <c r="B69" s="184" t="s">
        <v>992</v>
      </c>
      <c r="C69" s="9">
        <v>17</v>
      </c>
      <c r="D69" s="9">
        <v>16</v>
      </c>
      <c r="E69" s="9">
        <v>15</v>
      </c>
      <c r="F69" s="20">
        <v>22</v>
      </c>
      <c r="G69" s="47">
        <v>21</v>
      </c>
      <c r="H69" s="20">
        <v>20</v>
      </c>
      <c r="I69" s="11">
        <v>40</v>
      </c>
      <c r="J69" s="11">
        <v>38</v>
      </c>
      <c r="K69" s="11">
        <v>35</v>
      </c>
      <c r="L69" s="88">
        <v>24</v>
      </c>
      <c r="M69" s="88">
        <v>21</v>
      </c>
      <c r="N69" s="88">
        <v>15</v>
      </c>
      <c r="O69" s="88">
        <v>23</v>
      </c>
      <c r="P69" s="88">
        <v>22</v>
      </c>
      <c r="Q69" s="88">
        <v>21</v>
      </c>
      <c r="R69" s="88">
        <v>23</v>
      </c>
      <c r="S69" s="88">
        <v>22</v>
      </c>
      <c r="T69" s="88">
        <v>21</v>
      </c>
      <c r="U69" s="576">
        <v>30</v>
      </c>
      <c r="V69" s="576">
        <v>29</v>
      </c>
      <c r="W69" s="576">
        <v>28</v>
      </c>
      <c r="X69" s="569">
        <v>1.411764705882353</v>
      </c>
      <c r="Y69" s="569">
        <v>1.3125</v>
      </c>
      <c r="Z69" s="569">
        <v>1</v>
      </c>
      <c r="AA69" s="88">
        <v>24</v>
      </c>
      <c r="AB69" s="88">
        <v>21</v>
      </c>
      <c r="AC69" s="88">
        <v>15</v>
      </c>
      <c r="AD69" s="8">
        <v>23</v>
      </c>
      <c r="AE69" s="8">
        <v>22</v>
      </c>
      <c r="AF69" s="8">
        <v>21</v>
      </c>
      <c r="AG69" s="12">
        <f t="shared" si="4"/>
        <v>-4.1666666666666661</v>
      </c>
      <c r="AH69" s="12">
        <f t="shared" si="4"/>
        <v>4.7619047619047619</v>
      </c>
      <c r="AI69" s="12">
        <f t="shared" si="4"/>
        <v>40</v>
      </c>
      <c r="AJ69" s="8">
        <f t="shared" si="5"/>
        <v>0</v>
      </c>
      <c r="AK69" s="8">
        <f t="shared" si="5"/>
        <v>0</v>
      </c>
      <c r="AL69" s="8">
        <f t="shared" si="5"/>
        <v>0</v>
      </c>
    </row>
    <row r="70" spans="1:38" s="179" customFormat="1" x14ac:dyDescent="0.25">
      <c r="A70" s="182">
        <v>3</v>
      </c>
      <c r="B70" s="184" t="s">
        <v>478</v>
      </c>
      <c r="C70" s="9">
        <v>17</v>
      </c>
      <c r="D70" s="9">
        <v>16</v>
      </c>
      <c r="E70" s="9">
        <v>15</v>
      </c>
      <c r="F70" s="20">
        <v>22</v>
      </c>
      <c r="G70" s="47">
        <v>21</v>
      </c>
      <c r="H70" s="20">
        <v>20</v>
      </c>
      <c r="I70" s="11">
        <v>22</v>
      </c>
      <c r="J70" s="11">
        <v>21</v>
      </c>
      <c r="K70" s="11">
        <v>20</v>
      </c>
      <c r="L70" s="88">
        <v>24</v>
      </c>
      <c r="M70" s="88">
        <v>19</v>
      </c>
      <c r="N70" s="88">
        <v>15</v>
      </c>
      <c r="O70" s="88">
        <v>23</v>
      </c>
      <c r="P70" s="88">
        <v>22</v>
      </c>
      <c r="Q70" s="88">
        <v>21</v>
      </c>
      <c r="R70" s="88">
        <v>23</v>
      </c>
      <c r="S70" s="88">
        <v>22</v>
      </c>
      <c r="T70" s="88">
        <v>21</v>
      </c>
      <c r="U70" s="576">
        <v>30</v>
      </c>
      <c r="V70" s="576">
        <v>29</v>
      </c>
      <c r="W70" s="576">
        <v>28</v>
      </c>
      <c r="X70" s="569">
        <v>1.411764705882353</v>
      </c>
      <c r="Y70" s="569">
        <v>1.1875</v>
      </c>
      <c r="Z70" s="569">
        <v>1</v>
      </c>
      <c r="AA70" s="88">
        <v>24</v>
      </c>
      <c r="AB70" s="88">
        <v>19</v>
      </c>
      <c r="AC70" s="88">
        <v>15</v>
      </c>
      <c r="AD70" s="8">
        <v>23</v>
      </c>
      <c r="AE70" s="8">
        <v>22</v>
      </c>
      <c r="AF70" s="8">
        <v>21</v>
      </c>
      <c r="AG70" s="12">
        <f t="shared" si="4"/>
        <v>-4.1666666666666661</v>
      </c>
      <c r="AH70" s="12">
        <f t="shared" si="4"/>
        <v>15.789473684210526</v>
      </c>
      <c r="AI70" s="12">
        <f t="shared" si="4"/>
        <v>40</v>
      </c>
      <c r="AJ70" s="8">
        <f t="shared" si="5"/>
        <v>0</v>
      </c>
      <c r="AK70" s="8">
        <f t="shared" si="5"/>
        <v>0</v>
      </c>
      <c r="AL70" s="8">
        <f t="shared" si="5"/>
        <v>0</v>
      </c>
    </row>
    <row r="71" spans="1:38" s="179" customFormat="1" x14ac:dyDescent="0.25">
      <c r="A71" s="182">
        <v>4</v>
      </c>
      <c r="B71" s="184" t="s">
        <v>3201</v>
      </c>
      <c r="C71" s="9">
        <v>17</v>
      </c>
      <c r="D71" s="9">
        <v>16</v>
      </c>
      <c r="E71" s="9">
        <v>15</v>
      </c>
      <c r="F71" s="20">
        <v>22</v>
      </c>
      <c r="G71" s="47">
        <v>21</v>
      </c>
      <c r="H71" s="20">
        <v>20</v>
      </c>
      <c r="I71" s="11">
        <v>100</v>
      </c>
      <c r="J71" s="11">
        <v>95</v>
      </c>
      <c r="K71" s="11">
        <v>92</v>
      </c>
      <c r="L71" s="88">
        <v>25</v>
      </c>
      <c r="M71" s="88">
        <v>20</v>
      </c>
      <c r="N71" s="88">
        <v>15</v>
      </c>
      <c r="O71" s="88">
        <v>23</v>
      </c>
      <c r="P71" s="88">
        <v>22</v>
      </c>
      <c r="Q71" s="88">
        <v>21</v>
      </c>
      <c r="R71" s="88">
        <v>23</v>
      </c>
      <c r="S71" s="88">
        <v>22</v>
      </c>
      <c r="T71" s="88">
        <v>21</v>
      </c>
      <c r="U71" s="576">
        <v>30</v>
      </c>
      <c r="V71" s="576">
        <v>29</v>
      </c>
      <c r="W71" s="576">
        <v>28</v>
      </c>
      <c r="X71" s="569">
        <v>1.4705882352941178</v>
      </c>
      <c r="Y71" s="569">
        <v>1.25</v>
      </c>
      <c r="Z71" s="569">
        <v>1</v>
      </c>
      <c r="AA71" s="88">
        <v>25</v>
      </c>
      <c r="AB71" s="88">
        <v>20</v>
      </c>
      <c r="AC71" s="88">
        <v>15</v>
      </c>
      <c r="AD71" s="8">
        <v>23</v>
      </c>
      <c r="AE71" s="8">
        <v>22</v>
      </c>
      <c r="AF71" s="8">
        <v>21</v>
      </c>
      <c r="AG71" s="12">
        <f t="shared" si="4"/>
        <v>-8</v>
      </c>
      <c r="AH71" s="12">
        <f t="shared" si="4"/>
        <v>10</v>
      </c>
      <c r="AI71" s="12">
        <f t="shared" si="4"/>
        <v>40</v>
      </c>
      <c r="AJ71" s="8">
        <f t="shared" si="5"/>
        <v>0</v>
      </c>
      <c r="AK71" s="8">
        <f t="shared" si="5"/>
        <v>0</v>
      </c>
      <c r="AL71" s="8">
        <f t="shared" si="5"/>
        <v>0</v>
      </c>
    </row>
    <row r="72" spans="1:38" s="179" customFormat="1" x14ac:dyDescent="0.25">
      <c r="A72" s="182">
        <v>5</v>
      </c>
      <c r="B72" s="184" t="s">
        <v>702</v>
      </c>
      <c r="C72" s="9">
        <v>17</v>
      </c>
      <c r="D72" s="9">
        <v>16</v>
      </c>
      <c r="E72" s="9">
        <v>15</v>
      </c>
      <c r="F72" s="20">
        <v>22</v>
      </c>
      <c r="G72" s="47">
        <v>21</v>
      </c>
      <c r="H72" s="20">
        <v>20</v>
      </c>
      <c r="I72" s="11">
        <v>50</v>
      </c>
      <c r="J72" s="11">
        <v>47</v>
      </c>
      <c r="K72" s="11">
        <v>43</v>
      </c>
      <c r="L72" s="88">
        <v>21</v>
      </c>
      <c r="M72" s="88">
        <v>19</v>
      </c>
      <c r="N72" s="88">
        <v>15</v>
      </c>
      <c r="O72" s="88">
        <v>23</v>
      </c>
      <c r="P72" s="88">
        <v>22</v>
      </c>
      <c r="Q72" s="88">
        <v>21</v>
      </c>
      <c r="R72" s="88">
        <v>23</v>
      </c>
      <c r="S72" s="88">
        <v>22</v>
      </c>
      <c r="T72" s="88">
        <v>21</v>
      </c>
      <c r="U72" s="576">
        <v>30</v>
      </c>
      <c r="V72" s="576">
        <v>29</v>
      </c>
      <c r="W72" s="576">
        <v>28</v>
      </c>
      <c r="X72" s="569">
        <v>1.2352941176470589</v>
      </c>
      <c r="Y72" s="569">
        <v>1.1875</v>
      </c>
      <c r="Z72" s="569">
        <v>1</v>
      </c>
      <c r="AA72" s="88">
        <v>21</v>
      </c>
      <c r="AB72" s="88">
        <v>19</v>
      </c>
      <c r="AC72" s="88">
        <v>15</v>
      </c>
      <c r="AD72" s="8">
        <v>23</v>
      </c>
      <c r="AE72" s="8">
        <v>22</v>
      </c>
      <c r="AF72" s="8">
        <v>21</v>
      </c>
      <c r="AG72" s="12">
        <f t="shared" si="4"/>
        <v>9.5238095238095237</v>
      </c>
      <c r="AH72" s="12">
        <f t="shared" si="4"/>
        <v>15.789473684210526</v>
      </c>
      <c r="AI72" s="12">
        <f t="shared" si="4"/>
        <v>40</v>
      </c>
      <c r="AJ72" s="8">
        <f t="shared" si="5"/>
        <v>0</v>
      </c>
      <c r="AK72" s="8">
        <f t="shared" si="5"/>
        <v>0</v>
      </c>
      <c r="AL72" s="8">
        <f t="shared" si="5"/>
        <v>0</v>
      </c>
    </row>
    <row r="73" spans="1:38" s="179" customFormat="1" x14ac:dyDescent="0.25">
      <c r="A73" s="182">
        <v>6</v>
      </c>
      <c r="B73" s="184" t="s">
        <v>3202</v>
      </c>
      <c r="C73" s="9">
        <v>17</v>
      </c>
      <c r="D73" s="9">
        <v>16</v>
      </c>
      <c r="E73" s="9">
        <v>15</v>
      </c>
      <c r="F73" s="45">
        <v>19</v>
      </c>
      <c r="G73" s="45">
        <v>18</v>
      </c>
      <c r="H73" s="45">
        <v>17</v>
      </c>
      <c r="I73" s="11">
        <v>30</v>
      </c>
      <c r="J73" s="11">
        <v>25</v>
      </c>
      <c r="K73" s="11">
        <v>16</v>
      </c>
      <c r="L73" s="88">
        <v>22</v>
      </c>
      <c r="M73" s="88">
        <v>19</v>
      </c>
      <c r="N73" s="88">
        <v>15</v>
      </c>
      <c r="O73" s="88">
        <v>20</v>
      </c>
      <c r="P73" s="88">
        <v>19</v>
      </c>
      <c r="Q73" s="88">
        <v>18</v>
      </c>
      <c r="R73" s="88">
        <v>20</v>
      </c>
      <c r="S73" s="88">
        <v>19</v>
      </c>
      <c r="T73" s="88">
        <v>18</v>
      </c>
      <c r="U73" s="576">
        <v>27</v>
      </c>
      <c r="V73" s="576">
        <v>26</v>
      </c>
      <c r="W73" s="576">
        <v>25</v>
      </c>
      <c r="X73" s="569">
        <v>1.2941176470588236</v>
      </c>
      <c r="Y73" s="569">
        <v>1.1875</v>
      </c>
      <c r="Z73" s="569">
        <v>1</v>
      </c>
      <c r="AA73" s="88">
        <v>22</v>
      </c>
      <c r="AB73" s="88">
        <v>19</v>
      </c>
      <c r="AC73" s="88">
        <v>15</v>
      </c>
      <c r="AD73" s="8">
        <v>20</v>
      </c>
      <c r="AE73" s="8">
        <v>19</v>
      </c>
      <c r="AF73" s="8">
        <v>18</v>
      </c>
      <c r="AG73" s="12">
        <f t="shared" si="4"/>
        <v>-9.0909090909090917</v>
      </c>
      <c r="AH73" s="12">
        <f t="shared" si="4"/>
        <v>0</v>
      </c>
      <c r="AI73" s="12">
        <f t="shared" si="4"/>
        <v>20</v>
      </c>
      <c r="AJ73" s="8">
        <f t="shared" si="5"/>
        <v>0</v>
      </c>
      <c r="AK73" s="8">
        <f t="shared" si="5"/>
        <v>0</v>
      </c>
      <c r="AL73" s="8">
        <f t="shared" si="5"/>
        <v>0</v>
      </c>
    </row>
    <row r="74" spans="1:38" s="179" customFormat="1" x14ac:dyDescent="0.25">
      <c r="A74" s="182">
        <v>7</v>
      </c>
      <c r="B74" s="184" t="s">
        <v>1134</v>
      </c>
      <c r="C74" s="9">
        <v>17</v>
      </c>
      <c r="D74" s="9">
        <v>16</v>
      </c>
      <c r="E74" s="9">
        <v>15</v>
      </c>
      <c r="F74" s="45">
        <v>19</v>
      </c>
      <c r="G74" s="45">
        <v>18</v>
      </c>
      <c r="H74" s="45">
        <v>17</v>
      </c>
      <c r="I74" s="11">
        <v>60</v>
      </c>
      <c r="J74" s="11">
        <v>56</v>
      </c>
      <c r="K74" s="11">
        <v>54</v>
      </c>
      <c r="L74" s="88">
        <v>21</v>
      </c>
      <c r="M74" s="88">
        <v>18</v>
      </c>
      <c r="N74" s="88">
        <v>15</v>
      </c>
      <c r="O74" s="88">
        <v>20</v>
      </c>
      <c r="P74" s="88">
        <v>19</v>
      </c>
      <c r="Q74" s="88">
        <v>18</v>
      </c>
      <c r="R74" s="88">
        <v>20</v>
      </c>
      <c r="S74" s="88">
        <v>19</v>
      </c>
      <c r="T74" s="88">
        <v>18</v>
      </c>
      <c r="U74" s="576">
        <v>27</v>
      </c>
      <c r="V74" s="576">
        <v>26</v>
      </c>
      <c r="W74" s="576">
        <v>25</v>
      </c>
      <c r="X74" s="569">
        <v>1.2352941176470589</v>
      </c>
      <c r="Y74" s="569">
        <v>1.125</v>
      </c>
      <c r="Z74" s="569">
        <v>1</v>
      </c>
      <c r="AA74" s="88">
        <v>21</v>
      </c>
      <c r="AB74" s="88">
        <v>18</v>
      </c>
      <c r="AC74" s="88">
        <v>15</v>
      </c>
      <c r="AD74" s="8">
        <v>20</v>
      </c>
      <c r="AE74" s="8">
        <v>19</v>
      </c>
      <c r="AF74" s="8">
        <v>18</v>
      </c>
      <c r="AG74" s="12">
        <f t="shared" si="4"/>
        <v>-4.7619047619047619</v>
      </c>
      <c r="AH74" s="12">
        <f t="shared" si="4"/>
        <v>5.5555555555555554</v>
      </c>
      <c r="AI74" s="12">
        <f t="shared" si="4"/>
        <v>20</v>
      </c>
      <c r="AJ74" s="8">
        <f t="shared" si="5"/>
        <v>0</v>
      </c>
      <c r="AK74" s="8">
        <f t="shared" si="5"/>
        <v>0</v>
      </c>
      <c r="AL74" s="8">
        <f t="shared" si="5"/>
        <v>0</v>
      </c>
    </row>
    <row r="75" spans="1:38" s="179" customFormat="1" x14ac:dyDescent="0.25">
      <c r="A75" s="182">
        <v>8</v>
      </c>
      <c r="B75" s="184" t="s">
        <v>1166</v>
      </c>
      <c r="C75" s="9">
        <v>17</v>
      </c>
      <c r="D75" s="9">
        <v>16</v>
      </c>
      <c r="E75" s="9">
        <v>15</v>
      </c>
      <c r="F75" s="20">
        <v>22</v>
      </c>
      <c r="G75" s="47">
        <v>21</v>
      </c>
      <c r="H75" s="20">
        <v>20</v>
      </c>
      <c r="I75" s="11">
        <v>40</v>
      </c>
      <c r="J75" s="11">
        <v>37</v>
      </c>
      <c r="K75" s="11">
        <v>36</v>
      </c>
      <c r="L75" s="88">
        <v>21</v>
      </c>
      <c r="M75" s="88">
        <v>19</v>
      </c>
      <c r="N75" s="88">
        <v>15</v>
      </c>
      <c r="O75" s="88">
        <v>23</v>
      </c>
      <c r="P75" s="88">
        <v>22</v>
      </c>
      <c r="Q75" s="88">
        <v>21</v>
      </c>
      <c r="R75" s="88">
        <v>23</v>
      </c>
      <c r="S75" s="88">
        <v>22</v>
      </c>
      <c r="T75" s="88">
        <v>21</v>
      </c>
      <c r="U75" s="576">
        <v>30</v>
      </c>
      <c r="V75" s="576">
        <v>29</v>
      </c>
      <c r="W75" s="576">
        <v>28</v>
      </c>
      <c r="X75" s="569">
        <v>1.2352941176470589</v>
      </c>
      <c r="Y75" s="569">
        <v>1.1875</v>
      </c>
      <c r="Z75" s="569">
        <v>1</v>
      </c>
      <c r="AA75" s="88">
        <v>21</v>
      </c>
      <c r="AB75" s="88">
        <v>19</v>
      </c>
      <c r="AC75" s="88">
        <v>15</v>
      </c>
      <c r="AD75" s="8">
        <v>23</v>
      </c>
      <c r="AE75" s="8">
        <v>22</v>
      </c>
      <c r="AF75" s="8">
        <v>21</v>
      </c>
      <c r="AG75" s="12">
        <f t="shared" si="4"/>
        <v>9.5238095238095237</v>
      </c>
      <c r="AH75" s="12">
        <f t="shared" si="4"/>
        <v>15.789473684210526</v>
      </c>
      <c r="AI75" s="12">
        <f t="shared" si="4"/>
        <v>40</v>
      </c>
      <c r="AJ75" s="8">
        <f t="shared" si="5"/>
        <v>0</v>
      </c>
      <c r="AK75" s="8">
        <f t="shared" si="5"/>
        <v>0</v>
      </c>
      <c r="AL75" s="8">
        <f t="shared" si="5"/>
        <v>0</v>
      </c>
    </row>
    <row r="76" spans="1:38" s="179" customFormat="1" x14ac:dyDescent="0.25">
      <c r="A76" s="182">
        <v>9</v>
      </c>
      <c r="B76" s="184" t="s">
        <v>1062</v>
      </c>
      <c r="C76" s="9">
        <v>17</v>
      </c>
      <c r="D76" s="9">
        <v>16</v>
      </c>
      <c r="E76" s="9">
        <v>15</v>
      </c>
      <c r="F76" s="45">
        <v>19</v>
      </c>
      <c r="G76" s="45">
        <v>18</v>
      </c>
      <c r="H76" s="45">
        <v>17</v>
      </c>
      <c r="I76" s="11">
        <v>25</v>
      </c>
      <c r="J76" s="11">
        <v>23</v>
      </c>
      <c r="K76" s="11">
        <v>18</v>
      </c>
      <c r="L76" s="88">
        <v>21</v>
      </c>
      <c r="M76" s="88">
        <v>18</v>
      </c>
      <c r="N76" s="88">
        <v>15</v>
      </c>
      <c r="O76" s="88">
        <v>20</v>
      </c>
      <c r="P76" s="88">
        <v>19</v>
      </c>
      <c r="Q76" s="88">
        <v>18</v>
      </c>
      <c r="R76" s="88">
        <v>20</v>
      </c>
      <c r="S76" s="88">
        <v>19</v>
      </c>
      <c r="T76" s="88">
        <v>18</v>
      </c>
      <c r="U76" s="576">
        <v>27</v>
      </c>
      <c r="V76" s="576">
        <v>26</v>
      </c>
      <c r="W76" s="576">
        <v>25</v>
      </c>
      <c r="X76" s="569">
        <v>1.2352941176470589</v>
      </c>
      <c r="Y76" s="569">
        <v>1.125</v>
      </c>
      <c r="Z76" s="569">
        <v>1</v>
      </c>
      <c r="AA76" s="88">
        <v>21</v>
      </c>
      <c r="AB76" s="88">
        <v>18</v>
      </c>
      <c r="AC76" s="88">
        <v>15</v>
      </c>
      <c r="AD76" s="8">
        <v>20</v>
      </c>
      <c r="AE76" s="8">
        <v>19</v>
      </c>
      <c r="AF76" s="8">
        <v>18</v>
      </c>
      <c r="AG76" s="12">
        <f t="shared" si="4"/>
        <v>-4.7619047619047619</v>
      </c>
      <c r="AH76" s="12">
        <f t="shared" si="4"/>
        <v>5.5555555555555554</v>
      </c>
      <c r="AI76" s="12">
        <f t="shared" si="4"/>
        <v>20</v>
      </c>
      <c r="AJ76" s="8">
        <f t="shared" si="5"/>
        <v>0</v>
      </c>
      <c r="AK76" s="8">
        <f t="shared" si="5"/>
        <v>0</v>
      </c>
      <c r="AL76" s="8">
        <f t="shared" si="5"/>
        <v>0</v>
      </c>
    </row>
    <row r="77" spans="1:38" s="179" customFormat="1" x14ac:dyDescent="0.25">
      <c r="A77" s="182">
        <v>10</v>
      </c>
      <c r="B77" s="184" t="s">
        <v>1224</v>
      </c>
      <c r="C77" s="9">
        <v>17</v>
      </c>
      <c r="D77" s="9">
        <v>16</v>
      </c>
      <c r="E77" s="9">
        <v>15</v>
      </c>
      <c r="F77" s="45">
        <v>22</v>
      </c>
      <c r="G77" s="45">
        <v>21</v>
      </c>
      <c r="H77" s="45">
        <v>20</v>
      </c>
      <c r="I77" s="11">
        <v>40</v>
      </c>
      <c r="J77" s="11">
        <v>37</v>
      </c>
      <c r="K77" s="11">
        <v>30</v>
      </c>
      <c r="L77" s="88">
        <v>21</v>
      </c>
      <c r="M77" s="88">
        <v>19</v>
      </c>
      <c r="N77" s="88">
        <v>15</v>
      </c>
      <c r="O77" s="88">
        <v>23</v>
      </c>
      <c r="P77" s="88">
        <v>22</v>
      </c>
      <c r="Q77" s="88">
        <v>21</v>
      </c>
      <c r="R77" s="88">
        <v>23</v>
      </c>
      <c r="S77" s="88">
        <v>22</v>
      </c>
      <c r="T77" s="88">
        <v>21</v>
      </c>
      <c r="U77" s="576">
        <v>30</v>
      </c>
      <c r="V77" s="576">
        <v>29</v>
      </c>
      <c r="W77" s="576">
        <v>28</v>
      </c>
      <c r="X77" s="569">
        <v>1.2352941176470589</v>
      </c>
      <c r="Y77" s="569">
        <v>1.1875</v>
      </c>
      <c r="Z77" s="569">
        <v>1</v>
      </c>
      <c r="AA77" s="88">
        <v>21</v>
      </c>
      <c r="AB77" s="88">
        <v>19</v>
      </c>
      <c r="AC77" s="88">
        <v>15</v>
      </c>
      <c r="AD77" s="8">
        <v>23</v>
      </c>
      <c r="AE77" s="8">
        <v>22</v>
      </c>
      <c r="AF77" s="8">
        <v>21</v>
      </c>
      <c r="AG77" s="12">
        <f t="shared" ref="AG77:AI140" si="14">(AD77-L77)/L77*100</f>
        <v>9.5238095238095237</v>
      </c>
      <c r="AH77" s="12">
        <f t="shared" si="14"/>
        <v>15.789473684210526</v>
      </c>
      <c r="AI77" s="12">
        <f t="shared" si="14"/>
        <v>40</v>
      </c>
      <c r="AJ77" s="8">
        <f t="shared" ref="AJ77:AL140" si="15">(AD77-O77)/O77*100</f>
        <v>0</v>
      </c>
      <c r="AK77" s="8">
        <f t="shared" si="15"/>
        <v>0</v>
      </c>
      <c r="AL77" s="8">
        <f t="shared" si="15"/>
        <v>0</v>
      </c>
    </row>
    <row r="78" spans="1:38" s="179" customFormat="1" x14ac:dyDescent="0.25">
      <c r="A78" s="182">
        <v>11</v>
      </c>
      <c r="B78" s="184" t="s">
        <v>3203</v>
      </c>
      <c r="C78" s="9">
        <v>17</v>
      </c>
      <c r="D78" s="9">
        <v>16</v>
      </c>
      <c r="E78" s="9">
        <v>15</v>
      </c>
      <c r="F78" s="45">
        <v>22</v>
      </c>
      <c r="G78" s="45">
        <v>21</v>
      </c>
      <c r="H78" s="45">
        <v>20</v>
      </c>
      <c r="I78" s="11">
        <v>40</v>
      </c>
      <c r="J78" s="11">
        <v>37</v>
      </c>
      <c r="K78" s="11">
        <v>35</v>
      </c>
      <c r="L78" s="88">
        <v>21</v>
      </c>
      <c r="M78" s="88">
        <v>18</v>
      </c>
      <c r="N78" s="88">
        <v>15</v>
      </c>
      <c r="O78" s="88">
        <v>23</v>
      </c>
      <c r="P78" s="88">
        <v>22</v>
      </c>
      <c r="Q78" s="88">
        <v>21</v>
      </c>
      <c r="R78" s="88">
        <v>23</v>
      </c>
      <c r="S78" s="88">
        <v>22</v>
      </c>
      <c r="T78" s="88">
        <v>21</v>
      </c>
      <c r="U78" s="576">
        <v>30</v>
      </c>
      <c r="V78" s="576">
        <v>29</v>
      </c>
      <c r="W78" s="576">
        <v>28</v>
      </c>
      <c r="X78" s="569">
        <v>1.2352941176470589</v>
      </c>
      <c r="Y78" s="569">
        <v>1.125</v>
      </c>
      <c r="Z78" s="569">
        <v>1</v>
      </c>
      <c r="AA78" s="88">
        <v>21</v>
      </c>
      <c r="AB78" s="88">
        <v>18</v>
      </c>
      <c r="AC78" s="88">
        <v>15</v>
      </c>
      <c r="AD78" s="8">
        <v>23</v>
      </c>
      <c r="AE78" s="8">
        <v>22</v>
      </c>
      <c r="AF78" s="8">
        <v>21</v>
      </c>
      <c r="AG78" s="12">
        <f t="shared" si="14"/>
        <v>9.5238095238095237</v>
      </c>
      <c r="AH78" s="12">
        <f t="shared" si="14"/>
        <v>22.222222222222221</v>
      </c>
      <c r="AI78" s="12">
        <f t="shared" si="14"/>
        <v>40</v>
      </c>
      <c r="AJ78" s="8">
        <f t="shared" si="15"/>
        <v>0</v>
      </c>
      <c r="AK78" s="8">
        <f t="shared" si="15"/>
        <v>0</v>
      </c>
      <c r="AL78" s="8">
        <f t="shared" si="15"/>
        <v>0</v>
      </c>
    </row>
    <row r="79" spans="1:38" s="179" customFormat="1" x14ac:dyDescent="0.25">
      <c r="A79" s="180" t="s">
        <v>260</v>
      </c>
      <c r="B79" s="185" t="s">
        <v>1313</v>
      </c>
      <c r="C79" s="9"/>
      <c r="D79" s="9"/>
      <c r="E79" s="9"/>
      <c r="F79" s="10"/>
      <c r="G79" s="10"/>
      <c r="H79" s="10"/>
      <c r="I79" s="11"/>
      <c r="J79" s="11"/>
      <c r="K79" s="11"/>
      <c r="L79" s="88"/>
      <c r="M79" s="88"/>
      <c r="N79" s="88"/>
      <c r="O79" s="88"/>
      <c r="P79" s="88"/>
      <c r="Q79" s="88"/>
      <c r="R79" s="88"/>
      <c r="S79" s="88"/>
      <c r="T79" s="88"/>
      <c r="U79" s="576"/>
      <c r="V79" s="576"/>
      <c r="W79" s="576"/>
      <c r="X79" s="565"/>
      <c r="Y79" s="565"/>
      <c r="Z79" s="565"/>
      <c r="AA79" s="88"/>
      <c r="AB79" s="88"/>
      <c r="AC79" s="88"/>
      <c r="AD79" s="8"/>
      <c r="AE79" s="8"/>
      <c r="AF79" s="8"/>
      <c r="AG79" s="12"/>
      <c r="AH79" s="12"/>
      <c r="AI79" s="12"/>
      <c r="AJ79" s="8"/>
      <c r="AK79" s="8"/>
      <c r="AL79" s="8"/>
    </row>
    <row r="80" spans="1:38" s="179" customFormat="1" x14ac:dyDescent="0.25">
      <c r="A80" s="182">
        <v>1</v>
      </c>
      <c r="B80" s="183" t="s">
        <v>900</v>
      </c>
      <c r="C80" s="9">
        <v>15</v>
      </c>
      <c r="D80" s="9">
        <v>14</v>
      </c>
      <c r="E80" s="9">
        <v>13</v>
      </c>
      <c r="F80" s="10">
        <v>15</v>
      </c>
      <c r="G80" s="10">
        <v>14</v>
      </c>
      <c r="H80" s="10">
        <v>13</v>
      </c>
      <c r="I80" s="11">
        <v>18</v>
      </c>
      <c r="J80" s="11">
        <v>17</v>
      </c>
      <c r="K80" s="11">
        <v>14</v>
      </c>
      <c r="L80" s="88">
        <v>23</v>
      </c>
      <c r="M80" s="88">
        <v>21</v>
      </c>
      <c r="N80" s="88">
        <v>13</v>
      </c>
      <c r="O80" s="88">
        <v>16</v>
      </c>
      <c r="P80" s="88">
        <v>15</v>
      </c>
      <c r="Q80" s="88">
        <v>14</v>
      </c>
      <c r="R80" s="88">
        <v>16</v>
      </c>
      <c r="S80" s="88">
        <v>15</v>
      </c>
      <c r="T80" s="88">
        <v>14</v>
      </c>
      <c r="U80" s="576">
        <v>20</v>
      </c>
      <c r="V80" s="576">
        <v>17</v>
      </c>
      <c r="W80" s="576">
        <v>15</v>
      </c>
      <c r="X80" s="569">
        <v>1.5333333333333334</v>
      </c>
      <c r="Y80" s="569">
        <v>1.5</v>
      </c>
      <c r="Z80" s="569">
        <v>1</v>
      </c>
      <c r="AA80" s="88">
        <v>23</v>
      </c>
      <c r="AB80" s="88">
        <v>21</v>
      </c>
      <c r="AC80" s="88">
        <v>13</v>
      </c>
      <c r="AD80" s="8">
        <v>16</v>
      </c>
      <c r="AE80" s="8">
        <v>15</v>
      </c>
      <c r="AF80" s="8">
        <v>14</v>
      </c>
      <c r="AG80" s="12">
        <f t="shared" si="14"/>
        <v>-30.434782608695656</v>
      </c>
      <c r="AH80" s="12">
        <f t="shared" si="14"/>
        <v>-28.571428571428569</v>
      </c>
      <c r="AI80" s="12">
        <f t="shared" si="14"/>
        <v>7.6923076923076925</v>
      </c>
      <c r="AJ80" s="8">
        <f t="shared" si="15"/>
        <v>0</v>
      </c>
      <c r="AK80" s="8">
        <f t="shared" si="15"/>
        <v>0</v>
      </c>
      <c r="AL80" s="8">
        <f t="shared" si="15"/>
        <v>0</v>
      </c>
    </row>
    <row r="81" spans="1:38" s="179" customFormat="1" x14ac:dyDescent="0.25">
      <c r="A81" s="182">
        <v>2</v>
      </c>
      <c r="B81" s="184" t="s">
        <v>992</v>
      </c>
      <c r="C81" s="9">
        <v>13</v>
      </c>
      <c r="D81" s="9">
        <v>12</v>
      </c>
      <c r="E81" s="9">
        <v>11</v>
      </c>
      <c r="F81" s="10">
        <v>13</v>
      </c>
      <c r="G81" s="10">
        <v>12</v>
      </c>
      <c r="H81" s="10">
        <v>11</v>
      </c>
      <c r="I81" s="11">
        <v>19</v>
      </c>
      <c r="J81" s="11">
        <v>16</v>
      </c>
      <c r="K81" s="11">
        <v>13</v>
      </c>
      <c r="L81" s="88">
        <v>20</v>
      </c>
      <c r="M81" s="88">
        <v>17.007766880208628</v>
      </c>
      <c r="N81" s="88">
        <v>12</v>
      </c>
      <c r="O81" s="88">
        <v>14</v>
      </c>
      <c r="P81" s="88">
        <v>13</v>
      </c>
      <c r="Q81" s="88">
        <v>12</v>
      </c>
      <c r="R81" s="88">
        <v>14</v>
      </c>
      <c r="S81" s="88">
        <v>13</v>
      </c>
      <c r="T81" s="88">
        <v>12</v>
      </c>
      <c r="U81" s="576">
        <v>18</v>
      </c>
      <c r="V81" s="576">
        <v>15</v>
      </c>
      <c r="W81" s="576">
        <v>13</v>
      </c>
      <c r="X81" s="569">
        <v>1.5384615384615385</v>
      </c>
      <c r="Y81" s="569">
        <v>1.4173139066840523</v>
      </c>
      <c r="Z81" s="569">
        <v>1.0909090909090908</v>
      </c>
      <c r="AA81" s="88">
        <v>20</v>
      </c>
      <c r="AB81" s="88">
        <v>17.007766880208628</v>
      </c>
      <c r="AC81" s="88">
        <v>12</v>
      </c>
      <c r="AD81" s="8">
        <v>14</v>
      </c>
      <c r="AE81" s="8">
        <v>13</v>
      </c>
      <c r="AF81" s="8">
        <v>12</v>
      </c>
      <c r="AG81" s="12">
        <f t="shared" si="14"/>
        <v>-30</v>
      </c>
      <c r="AH81" s="12">
        <f t="shared" si="14"/>
        <v>-23.56433333333333</v>
      </c>
      <c r="AI81" s="12">
        <f t="shared" si="14"/>
        <v>0</v>
      </c>
      <c r="AJ81" s="8">
        <f t="shared" si="15"/>
        <v>0</v>
      </c>
      <c r="AK81" s="8">
        <f t="shared" si="15"/>
        <v>0</v>
      </c>
      <c r="AL81" s="8">
        <f t="shared" si="15"/>
        <v>0</v>
      </c>
    </row>
    <row r="82" spans="1:38" s="179" customFormat="1" x14ac:dyDescent="0.25">
      <c r="A82" s="182">
        <v>3</v>
      </c>
      <c r="B82" s="184" t="s">
        <v>478</v>
      </c>
      <c r="C82" s="9">
        <v>13</v>
      </c>
      <c r="D82" s="9">
        <v>12</v>
      </c>
      <c r="E82" s="9">
        <v>11</v>
      </c>
      <c r="F82" s="10">
        <v>13</v>
      </c>
      <c r="G82" s="10">
        <v>12</v>
      </c>
      <c r="H82" s="10">
        <v>11</v>
      </c>
      <c r="I82" s="11">
        <v>15</v>
      </c>
      <c r="J82" s="11">
        <v>13</v>
      </c>
      <c r="K82" s="11">
        <v>12</v>
      </c>
      <c r="L82" s="88">
        <v>20</v>
      </c>
      <c r="M82" s="88">
        <v>18</v>
      </c>
      <c r="N82" s="88">
        <v>11</v>
      </c>
      <c r="O82" s="88">
        <v>14</v>
      </c>
      <c r="P82" s="88">
        <v>13</v>
      </c>
      <c r="Q82" s="88">
        <v>12</v>
      </c>
      <c r="R82" s="88">
        <v>14</v>
      </c>
      <c r="S82" s="88">
        <v>13</v>
      </c>
      <c r="T82" s="88">
        <v>12</v>
      </c>
      <c r="U82" s="576">
        <v>18</v>
      </c>
      <c r="V82" s="576">
        <v>15</v>
      </c>
      <c r="W82" s="576">
        <v>13</v>
      </c>
      <c r="X82" s="569">
        <v>1.5384615384615385</v>
      </c>
      <c r="Y82" s="569">
        <v>1.5</v>
      </c>
      <c r="Z82" s="569">
        <v>1</v>
      </c>
      <c r="AA82" s="88">
        <v>20</v>
      </c>
      <c r="AB82" s="88">
        <v>18</v>
      </c>
      <c r="AC82" s="88">
        <v>11</v>
      </c>
      <c r="AD82" s="8">
        <v>14</v>
      </c>
      <c r="AE82" s="8">
        <v>13</v>
      </c>
      <c r="AF82" s="8">
        <v>12</v>
      </c>
      <c r="AG82" s="12">
        <f t="shared" si="14"/>
        <v>-30</v>
      </c>
      <c r="AH82" s="12">
        <f t="shared" si="14"/>
        <v>-27.777777777777779</v>
      </c>
      <c r="AI82" s="12">
        <f t="shared" si="14"/>
        <v>9.0909090909090917</v>
      </c>
      <c r="AJ82" s="8">
        <f t="shared" si="15"/>
        <v>0</v>
      </c>
      <c r="AK82" s="8">
        <f t="shared" si="15"/>
        <v>0</v>
      </c>
      <c r="AL82" s="8">
        <f t="shared" si="15"/>
        <v>0</v>
      </c>
    </row>
    <row r="83" spans="1:38" s="179" customFormat="1" x14ac:dyDescent="0.25">
      <c r="A83" s="182">
        <v>4</v>
      </c>
      <c r="B83" s="184" t="s">
        <v>3201</v>
      </c>
      <c r="C83" s="9">
        <v>13</v>
      </c>
      <c r="D83" s="9">
        <v>12</v>
      </c>
      <c r="E83" s="9">
        <v>11</v>
      </c>
      <c r="F83" s="10">
        <v>13</v>
      </c>
      <c r="G83" s="10">
        <v>12</v>
      </c>
      <c r="H83" s="10">
        <v>11</v>
      </c>
      <c r="I83" s="11">
        <v>16</v>
      </c>
      <c r="J83" s="11">
        <v>15</v>
      </c>
      <c r="K83" s="11">
        <v>12</v>
      </c>
      <c r="L83" s="88">
        <v>20</v>
      </c>
      <c r="M83" s="88">
        <v>18</v>
      </c>
      <c r="N83" s="88">
        <v>14</v>
      </c>
      <c r="O83" s="88">
        <v>14</v>
      </c>
      <c r="P83" s="88">
        <v>13</v>
      </c>
      <c r="Q83" s="88">
        <v>12</v>
      </c>
      <c r="R83" s="88">
        <v>14</v>
      </c>
      <c r="S83" s="88">
        <v>13</v>
      </c>
      <c r="T83" s="88">
        <v>12</v>
      </c>
      <c r="U83" s="576">
        <v>18</v>
      </c>
      <c r="V83" s="576">
        <v>15</v>
      </c>
      <c r="W83" s="576">
        <v>13</v>
      </c>
      <c r="X83" s="569">
        <v>1.5384615384615385</v>
      </c>
      <c r="Y83" s="569">
        <v>1.5</v>
      </c>
      <c r="Z83" s="569">
        <v>1.2727272727272727</v>
      </c>
      <c r="AA83" s="88">
        <v>20</v>
      </c>
      <c r="AB83" s="88">
        <v>18</v>
      </c>
      <c r="AC83" s="88">
        <v>14</v>
      </c>
      <c r="AD83" s="8">
        <v>14</v>
      </c>
      <c r="AE83" s="8">
        <v>13</v>
      </c>
      <c r="AF83" s="8">
        <v>12</v>
      </c>
      <c r="AG83" s="12">
        <f t="shared" si="14"/>
        <v>-30</v>
      </c>
      <c r="AH83" s="12">
        <f t="shared" si="14"/>
        <v>-27.777777777777779</v>
      </c>
      <c r="AI83" s="12">
        <f t="shared" si="14"/>
        <v>-14.285714285714285</v>
      </c>
      <c r="AJ83" s="8">
        <f t="shared" si="15"/>
        <v>0</v>
      </c>
      <c r="AK83" s="8">
        <f t="shared" si="15"/>
        <v>0</v>
      </c>
      <c r="AL83" s="8">
        <f t="shared" si="15"/>
        <v>0</v>
      </c>
    </row>
    <row r="84" spans="1:38" s="179" customFormat="1" x14ac:dyDescent="0.25">
      <c r="A84" s="182">
        <v>5</v>
      </c>
      <c r="B84" s="184" t="s">
        <v>702</v>
      </c>
      <c r="C84" s="9">
        <v>13</v>
      </c>
      <c r="D84" s="9">
        <v>12</v>
      </c>
      <c r="E84" s="9">
        <v>11</v>
      </c>
      <c r="F84" s="10">
        <v>13</v>
      </c>
      <c r="G84" s="10">
        <v>12</v>
      </c>
      <c r="H84" s="10">
        <v>11</v>
      </c>
      <c r="I84" s="11">
        <v>16</v>
      </c>
      <c r="J84" s="11">
        <v>13</v>
      </c>
      <c r="K84" s="11">
        <v>12</v>
      </c>
      <c r="L84" s="88">
        <v>19</v>
      </c>
      <c r="M84" s="88">
        <v>17</v>
      </c>
      <c r="N84" s="88">
        <v>11</v>
      </c>
      <c r="O84" s="88">
        <v>14</v>
      </c>
      <c r="P84" s="88">
        <v>13</v>
      </c>
      <c r="Q84" s="88">
        <v>12</v>
      </c>
      <c r="R84" s="88">
        <v>14</v>
      </c>
      <c r="S84" s="88">
        <v>13</v>
      </c>
      <c r="T84" s="88">
        <v>12</v>
      </c>
      <c r="U84" s="576">
        <v>18</v>
      </c>
      <c r="V84" s="576">
        <v>15</v>
      </c>
      <c r="W84" s="576">
        <v>13</v>
      </c>
      <c r="X84" s="569">
        <v>1.4615384615384615</v>
      </c>
      <c r="Y84" s="569">
        <v>1.4166666666666667</v>
      </c>
      <c r="Z84" s="569">
        <v>1</v>
      </c>
      <c r="AA84" s="88">
        <v>19</v>
      </c>
      <c r="AB84" s="88">
        <v>17</v>
      </c>
      <c r="AC84" s="88">
        <v>11</v>
      </c>
      <c r="AD84" s="8">
        <v>14</v>
      </c>
      <c r="AE84" s="8">
        <v>13</v>
      </c>
      <c r="AF84" s="8">
        <v>12</v>
      </c>
      <c r="AG84" s="12">
        <f t="shared" si="14"/>
        <v>-26.315789473684209</v>
      </c>
      <c r="AH84" s="12">
        <f t="shared" si="14"/>
        <v>-23.52941176470588</v>
      </c>
      <c r="AI84" s="12">
        <f t="shared" si="14"/>
        <v>9.0909090909090917</v>
      </c>
      <c r="AJ84" s="8">
        <f t="shared" si="15"/>
        <v>0</v>
      </c>
      <c r="AK84" s="8">
        <f t="shared" si="15"/>
        <v>0</v>
      </c>
      <c r="AL84" s="8">
        <f t="shared" si="15"/>
        <v>0</v>
      </c>
    </row>
    <row r="85" spans="1:38" s="179" customFormat="1" x14ac:dyDescent="0.25">
      <c r="A85" s="182">
        <v>6</v>
      </c>
      <c r="B85" s="184" t="s">
        <v>3202</v>
      </c>
      <c r="C85" s="9">
        <v>13</v>
      </c>
      <c r="D85" s="9">
        <v>12</v>
      </c>
      <c r="E85" s="9">
        <v>11</v>
      </c>
      <c r="F85" s="10">
        <v>13</v>
      </c>
      <c r="G85" s="10">
        <v>12</v>
      </c>
      <c r="H85" s="10">
        <v>11</v>
      </c>
      <c r="I85" s="11">
        <v>15</v>
      </c>
      <c r="J85" s="11">
        <v>14</v>
      </c>
      <c r="K85" s="11">
        <v>13</v>
      </c>
      <c r="L85" s="88">
        <v>19</v>
      </c>
      <c r="M85" s="88">
        <v>18</v>
      </c>
      <c r="N85" s="88">
        <v>11</v>
      </c>
      <c r="O85" s="88">
        <v>14</v>
      </c>
      <c r="P85" s="88">
        <v>13</v>
      </c>
      <c r="Q85" s="88">
        <v>12</v>
      </c>
      <c r="R85" s="88">
        <v>14</v>
      </c>
      <c r="S85" s="88">
        <v>13</v>
      </c>
      <c r="T85" s="88">
        <v>12</v>
      </c>
      <c r="U85" s="576">
        <v>18</v>
      </c>
      <c r="V85" s="576">
        <v>15</v>
      </c>
      <c r="W85" s="576">
        <v>13</v>
      </c>
      <c r="X85" s="569">
        <v>1.4615384615384615</v>
      </c>
      <c r="Y85" s="569">
        <v>1.5</v>
      </c>
      <c r="Z85" s="569">
        <v>1</v>
      </c>
      <c r="AA85" s="88">
        <v>19</v>
      </c>
      <c r="AB85" s="88">
        <v>18</v>
      </c>
      <c r="AC85" s="88">
        <v>11</v>
      </c>
      <c r="AD85" s="8">
        <v>14</v>
      </c>
      <c r="AE85" s="8">
        <v>13</v>
      </c>
      <c r="AF85" s="8">
        <v>12</v>
      </c>
      <c r="AG85" s="12">
        <f t="shared" si="14"/>
        <v>-26.315789473684209</v>
      </c>
      <c r="AH85" s="12">
        <f t="shared" si="14"/>
        <v>-27.777777777777779</v>
      </c>
      <c r="AI85" s="12">
        <f t="shared" si="14"/>
        <v>9.0909090909090917</v>
      </c>
      <c r="AJ85" s="8">
        <f t="shared" si="15"/>
        <v>0</v>
      </c>
      <c r="AK85" s="8">
        <f t="shared" si="15"/>
        <v>0</v>
      </c>
      <c r="AL85" s="8">
        <f t="shared" si="15"/>
        <v>0</v>
      </c>
    </row>
    <row r="86" spans="1:38" s="179" customFormat="1" x14ac:dyDescent="0.25">
      <c r="A86" s="182">
        <v>7</v>
      </c>
      <c r="B86" s="184" t="s">
        <v>1134</v>
      </c>
      <c r="C86" s="9">
        <v>13</v>
      </c>
      <c r="D86" s="9">
        <v>12</v>
      </c>
      <c r="E86" s="9">
        <v>11</v>
      </c>
      <c r="F86" s="10">
        <v>13</v>
      </c>
      <c r="G86" s="10">
        <v>12</v>
      </c>
      <c r="H86" s="10">
        <v>11</v>
      </c>
      <c r="I86" s="11">
        <v>17</v>
      </c>
      <c r="J86" s="11">
        <v>14</v>
      </c>
      <c r="K86" s="11">
        <v>13</v>
      </c>
      <c r="L86" s="88">
        <v>19</v>
      </c>
      <c r="M86" s="88">
        <v>17</v>
      </c>
      <c r="N86" s="88">
        <v>11</v>
      </c>
      <c r="O86" s="88">
        <v>14</v>
      </c>
      <c r="P86" s="88">
        <v>13</v>
      </c>
      <c r="Q86" s="88">
        <v>12</v>
      </c>
      <c r="R86" s="88">
        <v>14</v>
      </c>
      <c r="S86" s="88">
        <v>13</v>
      </c>
      <c r="T86" s="88">
        <v>12</v>
      </c>
      <c r="U86" s="576">
        <v>18</v>
      </c>
      <c r="V86" s="576">
        <v>15</v>
      </c>
      <c r="W86" s="576">
        <v>13</v>
      </c>
      <c r="X86" s="569">
        <v>1.4615384615384615</v>
      </c>
      <c r="Y86" s="569">
        <v>1.4166666666666667</v>
      </c>
      <c r="Z86" s="569">
        <v>1</v>
      </c>
      <c r="AA86" s="88">
        <v>19</v>
      </c>
      <c r="AB86" s="88">
        <v>17</v>
      </c>
      <c r="AC86" s="88">
        <v>11</v>
      </c>
      <c r="AD86" s="8">
        <v>14</v>
      </c>
      <c r="AE86" s="8">
        <v>13</v>
      </c>
      <c r="AF86" s="8">
        <v>12</v>
      </c>
      <c r="AG86" s="12">
        <f t="shared" si="14"/>
        <v>-26.315789473684209</v>
      </c>
      <c r="AH86" s="12">
        <f t="shared" si="14"/>
        <v>-23.52941176470588</v>
      </c>
      <c r="AI86" s="12">
        <f t="shared" si="14"/>
        <v>9.0909090909090917</v>
      </c>
      <c r="AJ86" s="8">
        <f t="shared" si="15"/>
        <v>0</v>
      </c>
      <c r="AK86" s="8">
        <f t="shared" si="15"/>
        <v>0</v>
      </c>
      <c r="AL86" s="8">
        <f t="shared" si="15"/>
        <v>0</v>
      </c>
    </row>
    <row r="87" spans="1:38" s="179" customFormat="1" x14ac:dyDescent="0.25">
      <c r="A87" s="182">
        <v>8</v>
      </c>
      <c r="B87" s="184" t="s">
        <v>1166</v>
      </c>
      <c r="C87" s="9">
        <v>13</v>
      </c>
      <c r="D87" s="9">
        <v>12</v>
      </c>
      <c r="E87" s="9">
        <v>11</v>
      </c>
      <c r="F87" s="10">
        <v>13</v>
      </c>
      <c r="G87" s="10">
        <v>12</v>
      </c>
      <c r="H87" s="10">
        <v>11</v>
      </c>
      <c r="I87" s="11">
        <v>16</v>
      </c>
      <c r="J87" s="11">
        <v>15</v>
      </c>
      <c r="K87" s="11">
        <v>13</v>
      </c>
      <c r="L87" s="88">
        <v>19</v>
      </c>
      <c r="M87" s="88">
        <v>16</v>
      </c>
      <c r="N87" s="88">
        <v>11</v>
      </c>
      <c r="O87" s="88">
        <v>14</v>
      </c>
      <c r="P87" s="88">
        <v>13</v>
      </c>
      <c r="Q87" s="88">
        <v>12</v>
      </c>
      <c r="R87" s="88">
        <v>14</v>
      </c>
      <c r="S87" s="88">
        <v>13</v>
      </c>
      <c r="T87" s="88">
        <v>12</v>
      </c>
      <c r="U87" s="576">
        <v>18</v>
      </c>
      <c r="V87" s="576">
        <v>15</v>
      </c>
      <c r="W87" s="576">
        <v>13</v>
      </c>
      <c r="X87" s="569">
        <v>1.4615384615384615</v>
      </c>
      <c r="Y87" s="569">
        <v>1.3333333333333333</v>
      </c>
      <c r="Z87" s="569">
        <v>1</v>
      </c>
      <c r="AA87" s="88">
        <v>19</v>
      </c>
      <c r="AB87" s="88">
        <v>16</v>
      </c>
      <c r="AC87" s="88">
        <v>11</v>
      </c>
      <c r="AD87" s="8">
        <v>14</v>
      </c>
      <c r="AE87" s="8">
        <v>13</v>
      </c>
      <c r="AF87" s="8">
        <v>12</v>
      </c>
      <c r="AG87" s="12">
        <f t="shared" si="14"/>
        <v>-26.315789473684209</v>
      </c>
      <c r="AH87" s="12">
        <f t="shared" si="14"/>
        <v>-18.75</v>
      </c>
      <c r="AI87" s="12">
        <f t="shared" si="14"/>
        <v>9.0909090909090917</v>
      </c>
      <c r="AJ87" s="8">
        <f t="shared" si="15"/>
        <v>0</v>
      </c>
      <c r="AK87" s="8">
        <f t="shared" si="15"/>
        <v>0</v>
      </c>
      <c r="AL87" s="8">
        <f t="shared" si="15"/>
        <v>0</v>
      </c>
    </row>
    <row r="88" spans="1:38" s="179" customFormat="1" x14ac:dyDescent="0.25">
      <c r="A88" s="182">
        <v>9</v>
      </c>
      <c r="B88" s="184" t="s">
        <v>1062</v>
      </c>
      <c r="C88" s="9">
        <v>13</v>
      </c>
      <c r="D88" s="9">
        <v>12</v>
      </c>
      <c r="E88" s="9">
        <v>11</v>
      </c>
      <c r="F88" s="10">
        <v>13</v>
      </c>
      <c r="G88" s="10">
        <v>12</v>
      </c>
      <c r="H88" s="10">
        <v>11</v>
      </c>
      <c r="I88" s="11">
        <v>16</v>
      </c>
      <c r="J88" s="11">
        <v>14</v>
      </c>
      <c r="K88" s="11">
        <v>13</v>
      </c>
      <c r="L88" s="88">
        <v>18</v>
      </c>
      <c r="M88" s="88">
        <v>14</v>
      </c>
      <c r="N88" s="88">
        <v>11</v>
      </c>
      <c r="O88" s="88">
        <v>14</v>
      </c>
      <c r="P88" s="88">
        <v>13</v>
      </c>
      <c r="Q88" s="88">
        <v>12</v>
      </c>
      <c r="R88" s="88">
        <v>14</v>
      </c>
      <c r="S88" s="88">
        <v>13</v>
      </c>
      <c r="T88" s="88">
        <v>12</v>
      </c>
      <c r="U88" s="576">
        <v>18</v>
      </c>
      <c r="V88" s="576">
        <v>15</v>
      </c>
      <c r="W88" s="576">
        <v>13</v>
      </c>
      <c r="X88" s="569">
        <v>1.3846153846153846</v>
      </c>
      <c r="Y88" s="569">
        <v>1.1666666666666667</v>
      </c>
      <c r="Z88" s="569">
        <v>1</v>
      </c>
      <c r="AA88" s="88">
        <v>18</v>
      </c>
      <c r="AB88" s="88">
        <v>14</v>
      </c>
      <c r="AC88" s="88">
        <v>11</v>
      </c>
      <c r="AD88" s="8">
        <v>14</v>
      </c>
      <c r="AE88" s="8">
        <v>13</v>
      </c>
      <c r="AF88" s="8">
        <v>12</v>
      </c>
      <c r="AG88" s="12">
        <f t="shared" si="14"/>
        <v>-22.222222222222221</v>
      </c>
      <c r="AH88" s="12">
        <f t="shared" si="14"/>
        <v>-7.1428571428571423</v>
      </c>
      <c r="AI88" s="12">
        <f t="shared" si="14"/>
        <v>9.0909090909090917</v>
      </c>
      <c r="AJ88" s="8">
        <f t="shared" si="15"/>
        <v>0</v>
      </c>
      <c r="AK88" s="8">
        <f t="shared" si="15"/>
        <v>0</v>
      </c>
      <c r="AL88" s="8">
        <f t="shared" si="15"/>
        <v>0</v>
      </c>
    </row>
    <row r="89" spans="1:38" s="179" customFormat="1" x14ac:dyDescent="0.25">
      <c r="A89" s="182">
        <v>10</v>
      </c>
      <c r="B89" s="184" t="s">
        <v>1224</v>
      </c>
      <c r="C89" s="9">
        <v>13</v>
      </c>
      <c r="D89" s="9">
        <v>12</v>
      </c>
      <c r="E89" s="9">
        <v>11</v>
      </c>
      <c r="F89" s="10">
        <v>13</v>
      </c>
      <c r="G89" s="10">
        <v>12</v>
      </c>
      <c r="H89" s="10">
        <v>11</v>
      </c>
      <c r="I89" s="11">
        <v>15</v>
      </c>
      <c r="J89" s="11">
        <v>13</v>
      </c>
      <c r="K89" s="11">
        <v>12</v>
      </c>
      <c r="L89" s="88">
        <v>18</v>
      </c>
      <c r="M89" s="88">
        <v>15</v>
      </c>
      <c r="N89" s="88">
        <v>14</v>
      </c>
      <c r="O89" s="88">
        <v>14</v>
      </c>
      <c r="P89" s="88">
        <v>13</v>
      </c>
      <c r="Q89" s="88">
        <v>12</v>
      </c>
      <c r="R89" s="88">
        <v>14</v>
      </c>
      <c r="S89" s="88">
        <v>13</v>
      </c>
      <c r="T89" s="88">
        <v>12</v>
      </c>
      <c r="U89" s="576">
        <v>18</v>
      </c>
      <c r="V89" s="576">
        <v>15</v>
      </c>
      <c r="W89" s="576">
        <v>13</v>
      </c>
      <c r="X89" s="569">
        <v>1.3846153846153846</v>
      </c>
      <c r="Y89" s="569">
        <v>1.25</v>
      </c>
      <c r="Z89" s="569">
        <v>1.2727272727272727</v>
      </c>
      <c r="AA89" s="88">
        <v>18</v>
      </c>
      <c r="AB89" s="88">
        <v>15</v>
      </c>
      <c r="AC89" s="88">
        <v>14</v>
      </c>
      <c r="AD89" s="8">
        <v>14</v>
      </c>
      <c r="AE89" s="8">
        <v>13</v>
      </c>
      <c r="AF89" s="8">
        <v>12</v>
      </c>
      <c r="AG89" s="12">
        <f t="shared" si="14"/>
        <v>-22.222222222222221</v>
      </c>
      <c r="AH89" s="12">
        <f t="shared" si="14"/>
        <v>-13.333333333333334</v>
      </c>
      <c r="AI89" s="12">
        <f t="shared" si="14"/>
        <v>-14.285714285714285</v>
      </c>
      <c r="AJ89" s="8">
        <f t="shared" si="15"/>
        <v>0</v>
      </c>
      <c r="AK89" s="8">
        <f t="shared" si="15"/>
        <v>0</v>
      </c>
      <c r="AL89" s="8">
        <f t="shared" si="15"/>
        <v>0</v>
      </c>
    </row>
    <row r="90" spans="1:38" s="179" customFormat="1" x14ac:dyDescent="0.25">
      <c r="A90" s="182">
        <v>11</v>
      </c>
      <c r="B90" s="184" t="s">
        <v>3203</v>
      </c>
      <c r="C90" s="9">
        <v>13</v>
      </c>
      <c r="D90" s="9">
        <v>12</v>
      </c>
      <c r="E90" s="9">
        <v>11</v>
      </c>
      <c r="F90" s="10">
        <v>13</v>
      </c>
      <c r="G90" s="10">
        <v>12</v>
      </c>
      <c r="H90" s="10">
        <v>11</v>
      </c>
      <c r="I90" s="11">
        <v>25</v>
      </c>
      <c r="J90" s="11">
        <v>22</v>
      </c>
      <c r="K90" s="11">
        <v>20</v>
      </c>
      <c r="L90" s="88">
        <v>18</v>
      </c>
      <c r="M90" s="88">
        <v>15</v>
      </c>
      <c r="N90" s="88">
        <v>11</v>
      </c>
      <c r="O90" s="88">
        <v>14</v>
      </c>
      <c r="P90" s="88">
        <v>13</v>
      </c>
      <c r="Q90" s="88">
        <v>12</v>
      </c>
      <c r="R90" s="88">
        <v>14</v>
      </c>
      <c r="S90" s="88">
        <v>13</v>
      </c>
      <c r="T90" s="88">
        <v>12</v>
      </c>
      <c r="U90" s="576">
        <v>18</v>
      </c>
      <c r="V90" s="576">
        <v>15</v>
      </c>
      <c r="W90" s="576">
        <v>13</v>
      </c>
      <c r="X90" s="569">
        <v>1.3846153846153846</v>
      </c>
      <c r="Y90" s="569">
        <v>1.25</v>
      </c>
      <c r="Z90" s="569">
        <v>1</v>
      </c>
      <c r="AA90" s="88">
        <v>18</v>
      </c>
      <c r="AB90" s="88">
        <v>15</v>
      </c>
      <c r="AC90" s="88">
        <v>11</v>
      </c>
      <c r="AD90" s="8">
        <v>14</v>
      </c>
      <c r="AE90" s="8">
        <v>13</v>
      </c>
      <c r="AF90" s="8">
        <v>12</v>
      </c>
      <c r="AG90" s="12">
        <f t="shared" si="14"/>
        <v>-22.222222222222221</v>
      </c>
      <c r="AH90" s="12">
        <f t="shared" si="14"/>
        <v>-13.333333333333334</v>
      </c>
      <c r="AI90" s="12">
        <f t="shared" si="14"/>
        <v>9.0909090909090917</v>
      </c>
      <c r="AJ90" s="8">
        <f t="shared" si="15"/>
        <v>0</v>
      </c>
      <c r="AK90" s="8">
        <f t="shared" si="15"/>
        <v>0</v>
      </c>
      <c r="AL90" s="8">
        <f t="shared" si="15"/>
        <v>0</v>
      </c>
    </row>
    <row r="91" spans="1:38" s="179" customFormat="1" x14ac:dyDescent="0.25">
      <c r="A91" s="180" t="s">
        <v>1314</v>
      </c>
      <c r="B91" s="181" t="s">
        <v>870</v>
      </c>
      <c r="C91" s="9"/>
      <c r="D91" s="9"/>
      <c r="E91" s="9"/>
      <c r="F91" s="10"/>
      <c r="G91" s="10"/>
      <c r="H91" s="10"/>
      <c r="I91" s="11"/>
      <c r="J91" s="11"/>
      <c r="K91" s="11"/>
      <c r="L91" s="88"/>
      <c r="M91" s="88"/>
      <c r="N91" s="88"/>
      <c r="O91" s="88"/>
      <c r="P91" s="88"/>
      <c r="Q91" s="88"/>
      <c r="R91" s="88"/>
      <c r="S91" s="88"/>
      <c r="T91" s="88"/>
      <c r="U91" s="88"/>
      <c r="V91" s="88"/>
      <c r="W91" s="88"/>
      <c r="X91" s="565"/>
      <c r="Y91" s="565"/>
      <c r="Z91" s="565"/>
      <c r="AA91" s="88"/>
      <c r="AB91" s="88"/>
      <c r="AC91" s="88"/>
      <c r="AD91" s="8"/>
      <c r="AE91" s="8"/>
      <c r="AF91" s="8"/>
      <c r="AG91" s="12"/>
      <c r="AH91" s="12"/>
      <c r="AI91" s="12"/>
      <c r="AJ91" s="8"/>
      <c r="AK91" s="8"/>
      <c r="AL91" s="8"/>
    </row>
    <row r="92" spans="1:38" s="179" customFormat="1" x14ac:dyDescent="0.25">
      <c r="A92" s="182">
        <v>1</v>
      </c>
      <c r="B92" s="183" t="s">
        <v>900</v>
      </c>
      <c r="C92" s="9">
        <v>9</v>
      </c>
      <c r="D92" s="9"/>
      <c r="E92" s="9"/>
      <c r="F92" s="10">
        <v>9</v>
      </c>
      <c r="G92" s="10"/>
      <c r="H92" s="10"/>
      <c r="I92" s="11">
        <v>9</v>
      </c>
      <c r="J92" s="11"/>
      <c r="K92" s="11"/>
      <c r="L92" s="88">
        <v>9</v>
      </c>
      <c r="M92" s="88"/>
      <c r="N92" s="88"/>
      <c r="O92" s="88">
        <v>9</v>
      </c>
      <c r="P92" s="88"/>
      <c r="Q92" s="88"/>
      <c r="R92" s="88">
        <v>9</v>
      </c>
      <c r="S92" s="88"/>
      <c r="T92" s="88"/>
      <c r="U92" s="88">
        <v>9</v>
      </c>
      <c r="V92" s="88"/>
      <c r="W92" s="88"/>
      <c r="X92" s="571">
        <v>1</v>
      </c>
      <c r="Y92" s="565"/>
      <c r="Z92" s="565"/>
      <c r="AA92" s="88">
        <v>9</v>
      </c>
      <c r="AB92" s="88"/>
      <c r="AC92" s="88"/>
      <c r="AD92" s="8">
        <v>9</v>
      </c>
      <c r="AE92" s="8"/>
      <c r="AF92" s="8"/>
      <c r="AG92" s="12">
        <f t="shared" si="14"/>
        <v>0</v>
      </c>
      <c r="AH92" s="12"/>
      <c r="AI92" s="12"/>
      <c r="AJ92" s="8">
        <f t="shared" si="15"/>
        <v>0</v>
      </c>
      <c r="AK92" s="8"/>
      <c r="AL92" s="8"/>
    </row>
    <row r="93" spans="1:38" s="179" customFormat="1" x14ac:dyDescent="0.25">
      <c r="A93" s="182">
        <v>2</v>
      </c>
      <c r="B93" s="184" t="s">
        <v>992</v>
      </c>
      <c r="C93" s="9">
        <v>9</v>
      </c>
      <c r="D93" s="9"/>
      <c r="E93" s="9"/>
      <c r="F93" s="10">
        <v>9</v>
      </c>
      <c r="G93" s="10"/>
      <c r="H93" s="10"/>
      <c r="I93" s="11">
        <v>9</v>
      </c>
      <c r="J93" s="11"/>
      <c r="K93" s="11"/>
      <c r="L93" s="88">
        <v>9</v>
      </c>
      <c r="M93" s="88"/>
      <c r="N93" s="88"/>
      <c r="O93" s="88">
        <v>9</v>
      </c>
      <c r="P93" s="88"/>
      <c r="Q93" s="88"/>
      <c r="R93" s="88">
        <v>9</v>
      </c>
      <c r="S93" s="88"/>
      <c r="T93" s="88"/>
      <c r="U93" s="88">
        <v>9</v>
      </c>
      <c r="V93" s="88"/>
      <c r="W93" s="88"/>
      <c r="X93" s="571">
        <v>1</v>
      </c>
      <c r="Y93" s="565"/>
      <c r="Z93" s="565"/>
      <c r="AA93" s="88">
        <v>9</v>
      </c>
      <c r="AB93" s="88"/>
      <c r="AC93" s="88"/>
      <c r="AD93" s="8">
        <v>9</v>
      </c>
      <c r="AE93" s="8"/>
      <c r="AF93" s="8"/>
      <c r="AG93" s="12">
        <f t="shared" si="14"/>
        <v>0</v>
      </c>
      <c r="AH93" s="12"/>
      <c r="AI93" s="12"/>
      <c r="AJ93" s="8">
        <f t="shared" si="15"/>
        <v>0</v>
      </c>
      <c r="AK93" s="8"/>
      <c r="AL93" s="8"/>
    </row>
    <row r="94" spans="1:38" s="179" customFormat="1" x14ac:dyDescent="0.25">
      <c r="A94" s="182">
        <v>3</v>
      </c>
      <c r="B94" s="184" t="s">
        <v>478</v>
      </c>
      <c r="C94" s="9">
        <v>9</v>
      </c>
      <c r="D94" s="9"/>
      <c r="E94" s="9"/>
      <c r="F94" s="10">
        <v>9</v>
      </c>
      <c r="G94" s="10"/>
      <c r="H94" s="10"/>
      <c r="I94" s="11">
        <v>9</v>
      </c>
      <c r="J94" s="11"/>
      <c r="K94" s="11"/>
      <c r="L94" s="88">
        <v>9</v>
      </c>
      <c r="M94" s="88"/>
      <c r="N94" s="88"/>
      <c r="O94" s="88">
        <v>9</v>
      </c>
      <c r="P94" s="88"/>
      <c r="Q94" s="88"/>
      <c r="R94" s="88">
        <v>9</v>
      </c>
      <c r="S94" s="88"/>
      <c r="T94" s="88"/>
      <c r="U94" s="88">
        <v>9</v>
      </c>
      <c r="V94" s="88"/>
      <c r="W94" s="88"/>
      <c r="X94" s="571">
        <v>1</v>
      </c>
      <c r="Y94" s="565"/>
      <c r="Z94" s="565"/>
      <c r="AA94" s="88">
        <v>9</v>
      </c>
      <c r="AB94" s="88"/>
      <c r="AC94" s="88"/>
      <c r="AD94" s="8">
        <v>9</v>
      </c>
      <c r="AE94" s="8"/>
      <c r="AF94" s="8"/>
      <c r="AG94" s="12">
        <f t="shared" si="14"/>
        <v>0</v>
      </c>
      <c r="AH94" s="12"/>
      <c r="AI94" s="12"/>
      <c r="AJ94" s="8">
        <f t="shared" si="15"/>
        <v>0</v>
      </c>
      <c r="AK94" s="8"/>
      <c r="AL94" s="8"/>
    </row>
    <row r="95" spans="1:38" s="179" customFormat="1" x14ac:dyDescent="0.25">
      <c r="A95" s="182">
        <v>4</v>
      </c>
      <c r="B95" s="184" t="s">
        <v>3201</v>
      </c>
      <c r="C95" s="9">
        <v>9</v>
      </c>
      <c r="D95" s="9"/>
      <c r="E95" s="9"/>
      <c r="F95" s="10">
        <v>9</v>
      </c>
      <c r="G95" s="10"/>
      <c r="H95" s="10"/>
      <c r="I95" s="11">
        <v>9</v>
      </c>
      <c r="J95" s="11"/>
      <c r="K95" s="11"/>
      <c r="L95" s="88">
        <v>9</v>
      </c>
      <c r="M95" s="88"/>
      <c r="N95" s="88"/>
      <c r="O95" s="88">
        <v>9</v>
      </c>
      <c r="P95" s="88"/>
      <c r="Q95" s="88"/>
      <c r="R95" s="88">
        <v>9</v>
      </c>
      <c r="S95" s="88"/>
      <c r="T95" s="88"/>
      <c r="U95" s="88">
        <v>9</v>
      </c>
      <c r="V95" s="88"/>
      <c r="W95" s="88"/>
      <c r="X95" s="571">
        <v>1</v>
      </c>
      <c r="Y95" s="565"/>
      <c r="Z95" s="565"/>
      <c r="AA95" s="88">
        <v>9</v>
      </c>
      <c r="AB95" s="88"/>
      <c r="AC95" s="88"/>
      <c r="AD95" s="8">
        <v>9</v>
      </c>
      <c r="AE95" s="8"/>
      <c r="AF95" s="8"/>
      <c r="AG95" s="12">
        <f t="shared" si="14"/>
        <v>0</v>
      </c>
      <c r="AH95" s="12"/>
      <c r="AI95" s="12"/>
      <c r="AJ95" s="8">
        <f t="shared" si="15"/>
        <v>0</v>
      </c>
      <c r="AK95" s="8"/>
      <c r="AL95" s="8"/>
    </row>
    <row r="96" spans="1:38" s="179" customFormat="1" x14ac:dyDescent="0.25">
      <c r="A96" s="182">
        <v>5</v>
      </c>
      <c r="B96" s="184" t="s">
        <v>702</v>
      </c>
      <c r="C96" s="9">
        <v>9</v>
      </c>
      <c r="D96" s="9"/>
      <c r="E96" s="9"/>
      <c r="F96" s="10">
        <v>9</v>
      </c>
      <c r="G96" s="10"/>
      <c r="H96" s="10"/>
      <c r="I96" s="11">
        <v>9</v>
      </c>
      <c r="J96" s="11"/>
      <c r="K96" s="11"/>
      <c r="L96" s="88">
        <v>9</v>
      </c>
      <c r="M96" s="88"/>
      <c r="N96" s="88"/>
      <c r="O96" s="88">
        <v>9</v>
      </c>
      <c r="P96" s="88"/>
      <c r="Q96" s="88"/>
      <c r="R96" s="88">
        <v>9</v>
      </c>
      <c r="S96" s="88"/>
      <c r="T96" s="88"/>
      <c r="U96" s="88">
        <v>9</v>
      </c>
      <c r="V96" s="88"/>
      <c r="W96" s="88"/>
      <c r="X96" s="571">
        <v>1</v>
      </c>
      <c r="Y96" s="565"/>
      <c r="Z96" s="565"/>
      <c r="AA96" s="88">
        <v>9</v>
      </c>
      <c r="AB96" s="88"/>
      <c r="AC96" s="88"/>
      <c r="AD96" s="8">
        <v>9</v>
      </c>
      <c r="AE96" s="8"/>
      <c r="AF96" s="8"/>
      <c r="AG96" s="12">
        <f t="shared" si="14"/>
        <v>0</v>
      </c>
      <c r="AH96" s="12"/>
      <c r="AI96" s="12"/>
      <c r="AJ96" s="8">
        <f t="shared" si="15"/>
        <v>0</v>
      </c>
      <c r="AK96" s="8"/>
      <c r="AL96" s="8"/>
    </row>
    <row r="97" spans="1:38" s="179" customFormat="1" x14ac:dyDescent="0.25">
      <c r="A97" s="182">
        <v>6</v>
      </c>
      <c r="B97" s="184" t="s">
        <v>3202</v>
      </c>
      <c r="C97" s="9">
        <v>9</v>
      </c>
      <c r="D97" s="9"/>
      <c r="E97" s="9"/>
      <c r="F97" s="10">
        <v>9</v>
      </c>
      <c r="G97" s="10"/>
      <c r="H97" s="10"/>
      <c r="I97" s="11">
        <v>9</v>
      </c>
      <c r="J97" s="11"/>
      <c r="K97" s="11"/>
      <c r="L97" s="88">
        <v>9</v>
      </c>
      <c r="M97" s="88"/>
      <c r="N97" s="88"/>
      <c r="O97" s="88">
        <v>9</v>
      </c>
      <c r="P97" s="88"/>
      <c r="Q97" s="88"/>
      <c r="R97" s="88">
        <v>9</v>
      </c>
      <c r="S97" s="88"/>
      <c r="T97" s="88"/>
      <c r="U97" s="88">
        <v>9</v>
      </c>
      <c r="V97" s="88"/>
      <c r="W97" s="88"/>
      <c r="X97" s="571">
        <v>1</v>
      </c>
      <c r="Y97" s="565"/>
      <c r="Z97" s="565"/>
      <c r="AA97" s="88">
        <v>9</v>
      </c>
      <c r="AB97" s="88"/>
      <c r="AC97" s="88"/>
      <c r="AD97" s="8">
        <v>9</v>
      </c>
      <c r="AE97" s="8"/>
      <c r="AF97" s="8"/>
      <c r="AG97" s="12">
        <f t="shared" si="14"/>
        <v>0</v>
      </c>
      <c r="AH97" s="12"/>
      <c r="AI97" s="12"/>
      <c r="AJ97" s="8">
        <f t="shared" si="15"/>
        <v>0</v>
      </c>
      <c r="AK97" s="8"/>
      <c r="AL97" s="8"/>
    </row>
    <row r="98" spans="1:38" s="179" customFormat="1" x14ac:dyDescent="0.25">
      <c r="A98" s="182">
        <v>7</v>
      </c>
      <c r="B98" s="184" t="s">
        <v>1134</v>
      </c>
      <c r="C98" s="9">
        <v>9</v>
      </c>
      <c r="D98" s="9"/>
      <c r="E98" s="9"/>
      <c r="F98" s="10">
        <v>9</v>
      </c>
      <c r="G98" s="10"/>
      <c r="H98" s="10"/>
      <c r="I98" s="11">
        <v>9</v>
      </c>
      <c r="J98" s="11"/>
      <c r="K98" s="11"/>
      <c r="L98" s="88">
        <v>9</v>
      </c>
      <c r="M98" s="88"/>
      <c r="N98" s="88"/>
      <c r="O98" s="88">
        <v>9</v>
      </c>
      <c r="P98" s="88"/>
      <c r="Q98" s="88"/>
      <c r="R98" s="88">
        <v>9</v>
      </c>
      <c r="S98" s="88"/>
      <c r="T98" s="88"/>
      <c r="U98" s="88">
        <v>9</v>
      </c>
      <c r="V98" s="88"/>
      <c r="W98" s="88"/>
      <c r="X98" s="571">
        <v>1</v>
      </c>
      <c r="Y98" s="565"/>
      <c r="Z98" s="565"/>
      <c r="AA98" s="88">
        <v>9</v>
      </c>
      <c r="AB98" s="88"/>
      <c r="AC98" s="88"/>
      <c r="AD98" s="8">
        <v>9</v>
      </c>
      <c r="AE98" s="8"/>
      <c r="AF98" s="8"/>
      <c r="AG98" s="12">
        <f t="shared" si="14"/>
        <v>0</v>
      </c>
      <c r="AH98" s="12"/>
      <c r="AI98" s="12"/>
      <c r="AJ98" s="8">
        <f t="shared" si="15"/>
        <v>0</v>
      </c>
      <c r="AK98" s="8"/>
      <c r="AL98" s="8"/>
    </row>
    <row r="99" spans="1:38" s="179" customFormat="1" x14ac:dyDescent="0.25">
      <c r="A99" s="182">
        <v>8</v>
      </c>
      <c r="B99" s="184" t="s">
        <v>1166</v>
      </c>
      <c r="C99" s="9">
        <v>9</v>
      </c>
      <c r="D99" s="9"/>
      <c r="E99" s="9"/>
      <c r="F99" s="10">
        <v>9</v>
      </c>
      <c r="G99" s="10"/>
      <c r="H99" s="10"/>
      <c r="I99" s="11">
        <v>9</v>
      </c>
      <c r="J99" s="11"/>
      <c r="K99" s="11"/>
      <c r="L99" s="88">
        <v>9</v>
      </c>
      <c r="M99" s="88"/>
      <c r="N99" s="88"/>
      <c r="O99" s="88">
        <v>9</v>
      </c>
      <c r="P99" s="88"/>
      <c r="Q99" s="88"/>
      <c r="R99" s="88">
        <v>9</v>
      </c>
      <c r="S99" s="88"/>
      <c r="T99" s="88"/>
      <c r="U99" s="88">
        <v>9</v>
      </c>
      <c r="V99" s="88"/>
      <c r="W99" s="88"/>
      <c r="X99" s="571">
        <v>1</v>
      </c>
      <c r="Y99" s="565"/>
      <c r="Z99" s="565"/>
      <c r="AA99" s="88">
        <v>9</v>
      </c>
      <c r="AB99" s="88"/>
      <c r="AC99" s="88"/>
      <c r="AD99" s="8">
        <v>9</v>
      </c>
      <c r="AE99" s="8"/>
      <c r="AF99" s="8"/>
      <c r="AG99" s="12">
        <f t="shared" si="14"/>
        <v>0</v>
      </c>
      <c r="AH99" s="12"/>
      <c r="AI99" s="12"/>
      <c r="AJ99" s="8">
        <f t="shared" si="15"/>
        <v>0</v>
      </c>
      <c r="AK99" s="8"/>
      <c r="AL99" s="8"/>
    </row>
    <row r="100" spans="1:38" s="179" customFormat="1" x14ac:dyDescent="0.25">
      <c r="A100" s="182">
        <v>9</v>
      </c>
      <c r="B100" s="184" t="s">
        <v>1062</v>
      </c>
      <c r="C100" s="9">
        <v>9</v>
      </c>
      <c r="D100" s="9"/>
      <c r="E100" s="9"/>
      <c r="F100" s="10">
        <v>9</v>
      </c>
      <c r="G100" s="10"/>
      <c r="H100" s="10"/>
      <c r="I100" s="11">
        <v>9</v>
      </c>
      <c r="J100" s="11"/>
      <c r="K100" s="11"/>
      <c r="L100" s="88">
        <v>9</v>
      </c>
      <c r="M100" s="88"/>
      <c r="N100" s="88"/>
      <c r="O100" s="88">
        <v>9</v>
      </c>
      <c r="P100" s="88"/>
      <c r="Q100" s="88"/>
      <c r="R100" s="88">
        <v>9</v>
      </c>
      <c r="S100" s="88"/>
      <c r="T100" s="88"/>
      <c r="U100" s="88">
        <v>9</v>
      </c>
      <c r="V100" s="88"/>
      <c r="W100" s="88"/>
      <c r="X100" s="571">
        <v>1</v>
      </c>
      <c r="Y100" s="565"/>
      <c r="Z100" s="565"/>
      <c r="AA100" s="88">
        <v>9</v>
      </c>
      <c r="AB100" s="88"/>
      <c r="AC100" s="88"/>
      <c r="AD100" s="8">
        <v>9</v>
      </c>
      <c r="AE100" s="8"/>
      <c r="AF100" s="8"/>
      <c r="AG100" s="12">
        <f t="shared" si="14"/>
        <v>0</v>
      </c>
      <c r="AH100" s="12"/>
      <c r="AI100" s="12"/>
      <c r="AJ100" s="8">
        <f t="shared" si="15"/>
        <v>0</v>
      </c>
      <c r="AK100" s="8"/>
      <c r="AL100" s="8"/>
    </row>
    <row r="101" spans="1:38" s="179" customFormat="1" x14ac:dyDescent="0.25">
      <c r="A101" s="182">
        <v>10</v>
      </c>
      <c r="B101" s="184" t="s">
        <v>1224</v>
      </c>
      <c r="C101" s="9">
        <v>9</v>
      </c>
      <c r="D101" s="9"/>
      <c r="E101" s="9"/>
      <c r="F101" s="10">
        <v>9</v>
      </c>
      <c r="G101" s="10"/>
      <c r="H101" s="10"/>
      <c r="I101" s="11">
        <v>9</v>
      </c>
      <c r="J101" s="11"/>
      <c r="K101" s="11"/>
      <c r="L101" s="88">
        <v>9</v>
      </c>
      <c r="M101" s="88"/>
      <c r="N101" s="88"/>
      <c r="O101" s="88">
        <v>9</v>
      </c>
      <c r="P101" s="88"/>
      <c r="Q101" s="88"/>
      <c r="R101" s="88">
        <v>9</v>
      </c>
      <c r="S101" s="88"/>
      <c r="T101" s="88"/>
      <c r="U101" s="88">
        <v>9</v>
      </c>
      <c r="V101" s="88"/>
      <c r="W101" s="88"/>
      <c r="X101" s="571">
        <v>1</v>
      </c>
      <c r="Y101" s="565"/>
      <c r="Z101" s="565"/>
      <c r="AA101" s="88">
        <v>9</v>
      </c>
      <c r="AB101" s="88"/>
      <c r="AC101" s="88"/>
      <c r="AD101" s="8">
        <v>9</v>
      </c>
      <c r="AE101" s="8"/>
      <c r="AF101" s="8"/>
      <c r="AG101" s="12">
        <f t="shared" si="14"/>
        <v>0</v>
      </c>
      <c r="AH101" s="12"/>
      <c r="AI101" s="12"/>
      <c r="AJ101" s="8">
        <f t="shared" si="15"/>
        <v>0</v>
      </c>
      <c r="AK101" s="8"/>
      <c r="AL101" s="8"/>
    </row>
    <row r="102" spans="1:38" s="179" customFormat="1" x14ac:dyDescent="0.25">
      <c r="A102" s="182">
        <v>11</v>
      </c>
      <c r="B102" s="184" t="s">
        <v>3203</v>
      </c>
      <c r="C102" s="9">
        <v>9</v>
      </c>
      <c r="D102" s="9"/>
      <c r="E102" s="9"/>
      <c r="F102" s="10">
        <v>9</v>
      </c>
      <c r="G102" s="10"/>
      <c r="H102" s="10"/>
      <c r="I102" s="11">
        <v>9</v>
      </c>
      <c r="J102" s="11"/>
      <c r="K102" s="11"/>
      <c r="L102" s="88">
        <v>9</v>
      </c>
      <c r="M102" s="88"/>
      <c r="N102" s="88"/>
      <c r="O102" s="88">
        <v>9</v>
      </c>
      <c r="P102" s="88"/>
      <c r="Q102" s="88"/>
      <c r="R102" s="88">
        <v>9</v>
      </c>
      <c r="S102" s="88"/>
      <c r="T102" s="88"/>
      <c r="U102" s="88">
        <v>9</v>
      </c>
      <c r="V102" s="88"/>
      <c r="W102" s="88"/>
      <c r="X102" s="571">
        <v>1</v>
      </c>
      <c r="Y102" s="565"/>
      <c r="Z102" s="565"/>
      <c r="AA102" s="88">
        <v>9</v>
      </c>
      <c r="AB102" s="88"/>
      <c r="AC102" s="88"/>
      <c r="AD102" s="8">
        <v>9</v>
      </c>
      <c r="AE102" s="8"/>
      <c r="AF102" s="8"/>
      <c r="AG102" s="12">
        <f t="shared" si="14"/>
        <v>0</v>
      </c>
      <c r="AH102" s="12"/>
      <c r="AI102" s="12"/>
      <c r="AJ102" s="8">
        <f t="shared" si="15"/>
        <v>0</v>
      </c>
      <c r="AK102" s="8"/>
      <c r="AL102" s="8"/>
    </row>
    <row r="103" spans="1:38" s="179" customFormat="1" x14ac:dyDescent="0.25">
      <c r="A103" s="203" t="s">
        <v>1315</v>
      </c>
      <c r="B103" s="204" t="s">
        <v>1316</v>
      </c>
      <c r="C103" s="205"/>
      <c r="D103" s="205"/>
      <c r="E103" s="205"/>
      <c r="F103" s="206"/>
      <c r="G103" s="206"/>
      <c r="H103" s="206"/>
      <c r="I103" s="207"/>
      <c r="J103" s="207"/>
      <c r="K103" s="207"/>
      <c r="L103" s="88"/>
      <c r="M103" s="88"/>
      <c r="N103" s="88"/>
      <c r="O103" s="577"/>
      <c r="P103" s="577"/>
      <c r="Q103" s="577"/>
      <c r="R103" s="577"/>
      <c r="S103" s="577"/>
      <c r="T103" s="577"/>
      <c r="U103" s="577"/>
      <c r="V103" s="577"/>
      <c r="W103" s="577"/>
      <c r="X103" s="565"/>
      <c r="Y103" s="565"/>
      <c r="Z103" s="565"/>
      <c r="AA103" s="88"/>
      <c r="AB103" s="88"/>
      <c r="AC103" s="88"/>
      <c r="AD103" s="8"/>
      <c r="AE103" s="8"/>
      <c r="AF103" s="8"/>
      <c r="AG103" s="12"/>
      <c r="AH103" s="12"/>
      <c r="AI103" s="12"/>
      <c r="AJ103" s="8"/>
      <c r="AK103" s="8"/>
      <c r="AL103" s="8"/>
    </row>
    <row r="104" spans="1:38" s="179" customFormat="1" x14ac:dyDescent="0.25">
      <c r="A104" s="180" t="s">
        <v>1317</v>
      </c>
      <c r="B104" s="181" t="s">
        <v>864</v>
      </c>
      <c r="C104" s="208"/>
      <c r="D104" s="208"/>
      <c r="E104" s="208"/>
      <c r="F104" s="209"/>
      <c r="G104" s="209"/>
      <c r="H104" s="209"/>
      <c r="I104" s="207"/>
      <c r="J104" s="207"/>
      <c r="K104" s="207"/>
      <c r="L104" s="88"/>
      <c r="M104" s="88"/>
      <c r="N104" s="88"/>
      <c r="O104" s="577"/>
      <c r="P104" s="577"/>
      <c r="Q104" s="577"/>
      <c r="R104" s="577"/>
      <c r="S104" s="577"/>
      <c r="T104" s="577"/>
      <c r="U104" s="577"/>
      <c r="V104" s="577"/>
      <c r="W104" s="577"/>
      <c r="X104" s="565"/>
      <c r="Y104" s="565"/>
      <c r="Z104" s="565"/>
      <c r="AA104" s="88"/>
      <c r="AB104" s="88"/>
      <c r="AC104" s="88"/>
      <c r="AD104" s="8"/>
      <c r="AE104" s="8"/>
      <c r="AF104" s="8"/>
      <c r="AG104" s="12"/>
      <c r="AH104" s="12"/>
      <c r="AI104" s="12"/>
      <c r="AJ104" s="8"/>
      <c r="AK104" s="8"/>
      <c r="AL104" s="8"/>
    </row>
    <row r="105" spans="1:38" s="179" customFormat="1" x14ac:dyDescent="0.25">
      <c r="A105" s="210" t="s">
        <v>1821</v>
      </c>
      <c r="B105" s="211" t="s">
        <v>1822</v>
      </c>
      <c r="C105" s="208">
        <v>20</v>
      </c>
      <c r="D105" s="208">
        <v>19</v>
      </c>
      <c r="E105" s="208">
        <v>18</v>
      </c>
      <c r="F105" s="209">
        <v>0</v>
      </c>
      <c r="G105" s="209">
        <v>0</v>
      </c>
      <c r="H105" s="209">
        <v>0</v>
      </c>
      <c r="I105" s="209">
        <v>0</v>
      </c>
      <c r="J105" s="209">
        <v>0</v>
      </c>
      <c r="K105" s="209">
        <v>0</v>
      </c>
      <c r="L105" s="578">
        <v>20</v>
      </c>
      <c r="M105" s="578">
        <v>19</v>
      </c>
      <c r="N105" s="578">
        <v>18</v>
      </c>
      <c r="O105" s="579"/>
      <c r="P105" s="88"/>
      <c r="Q105" s="88"/>
      <c r="R105" s="579"/>
      <c r="S105" s="88"/>
      <c r="T105" s="88"/>
      <c r="U105" s="579"/>
      <c r="V105" s="88"/>
      <c r="W105" s="88"/>
      <c r="X105" s="569">
        <v>1</v>
      </c>
      <c r="Y105" s="569">
        <v>1</v>
      </c>
      <c r="Z105" s="569">
        <v>1</v>
      </c>
      <c r="AA105" s="578">
        <v>20</v>
      </c>
      <c r="AB105" s="578">
        <v>19</v>
      </c>
      <c r="AC105" s="578">
        <v>18</v>
      </c>
      <c r="AD105" s="208"/>
      <c r="AE105" s="208"/>
      <c r="AF105" s="208"/>
      <c r="AG105" s="12"/>
      <c r="AH105" s="12"/>
      <c r="AI105" s="12"/>
      <c r="AJ105" s="8"/>
      <c r="AK105" s="8"/>
      <c r="AL105" s="8"/>
    </row>
    <row r="106" spans="1:38" s="179" customFormat="1" x14ac:dyDescent="0.25">
      <c r="A106" s="210" t="s">
        <v>1823</v>
      </c>
      <c r="B106" s="211" t="s">
        <v>1824</v>
      </c>
      <c r="C106" s="208">
        <v>20</v>
      </c>
      <c r="D106" s="208">
        <v>19</v>
      </c>
      <c r="E106" s="208">
        <v>18</v>
      </c>
      <c r="F106" s="209">
        <v>20</v>
      </c>
      <c r="G106" s="209">
        <v>19</v>
      </c>
      <c r="H106" s="209">
        <v>18</v>
      </c>
      <c r="I106" s="209">
        <v>23</v>
      </c>
      <c r="J106" s="209">
        <v>21</v>
      </c>
      <c r="K106" s="209">
        <v>20</v>
      </c>
      <c r="L106" s="578">
        <v>20</v>
      </c>
      <c r="M106" s="578">
        <v>19</v>
      </c>
      <c r="N106" s="578">
        <v>18</v>
      </c>
      <c r="O106" s="579">
        <v>21.5</v>
      </c>
      <c r="P106" s="88">
        <v>20</v>
      </c>
      <c r="Q106" s="88">
        <v>19</v>
      </c>
      <c r="R106" s="579">
        <v>21.5</v>
      </c>
      <c r="S106" s="88">
        <v>20</v>
      </c>
      <c r="T106" s="88">
        <v>19</v>
      </c>
      <c r="U106" s="579">
        <v>21.5</v>
      </c>
      <c r="V106" s="88">
        <v>20</v>
      </c>
      <c r="W106" s="88">
        <v>19</v>
      </c>
      <c r="X106" s="569">
        <v>1</v>
      </c>
      <c r="Y106" s="569">
        <v>1</v>
      </c>
      <c r="Z106" s="569">
        <v>1</v>
      </c>
      <c r="AA106" s="578">
        <v>20</v>
      </c>
      <c r="AB106" s="578">
        <v>19</v>
      </c>
      <c r="AC106" s="578">
        <v>18</v>
      </c>
      <c r="AD106" s="750">
        <v>21.5</v>
      </c>
      <c r="AE106" s="8">
        <v>20</v>
      </c>
      <c r="AF106" s="8">
        <v>19</v>
      </c>
      <c r="AG106" s="12">
        <f t="shared" si="14"/>
        <v>7.5</v>
      </c>
      <c r="AH106" s="12">
        <f t="shared" si="14"/>
        <v>5.2631578947368416</v>
      </c>
      <c r="AI106" s="12">
        <f t="shared" si="14"/>
        <v>5.5555555555555554</v>
      </c>
      <c r="AJ106" s="8">
        <f t="shared" si="15"/>
        <v>0</v>
      </c>
      <c r="AK106" s="8">
        <f t="shared" si="15"/>
        <v>0</v>
      </c>
      <c r="AL106" s="8">
        <f t="shared" si="15"/>
        <v>0</v>
      </c>
    </row>
    <row r="107" spans="1:38" s="179" customFormat="1" x14ac:dyDescent="0.25">
      <c r="A107" s="210" t="s">
        <v>1825</v>
      </c>
      <c r="B107" s="211" t="s">
        <v>1826</v>
      </c>
      <c r="C107" s="208">
        <v>17</v>
      </c>
      <c r="D107" s="208">
        <v>16</v>
      </c>
      <c r="E107" s="208">
        <v>15</v>
      </c>
      <c r="F107" s="209">
        <v>0</v>
      </c>
      <c r="G107" s="209">
        <v>0</v>
      </c>
      <c r="H107" s="209">
        <v>0</v>
      </c>
      <c r="I107" s="209">
        <v>0</v>
      </c>
      <c r="J107" s="209">
        <v>0</v>
      </c>
      <c r="K107" s="209">
        <v>0</v>
      </c>
      <c r="L107" s="578">
        <v>17</v>
      </c>
      <c r="M107" s="578">
        <v>16</v>
      </c>
      <c r="N107" s="578">
        <v>15</v>
      </c>
      <c r="O107" s="579"/>
      <c r="P107" s="88"/>
      <c r="Q107" s="88"/>
      <c r="R107" s="579"/>
      <c r="S107" s="88"/>
      <c r="T107" s="88"/>
      <c r="U107" s="579"/>
      <c r="V107" s="88"/>
      <c r="W107" s="88"/>
      <c r="X107" s="569">
        <v>1</v>
      </c>
      <c r="Y107" s="569">
        <v>1</v>
      </c>
      <c r="Z107" s="569">
        <v>1</v>
      </c>
      <c r="AA107" s="578">
        <v>17</v>
      </c>
      <c r="AB107" s="578">
        <v>16</v>
      </c>
      <c r="AC107" s="578">
        <v>15</v>
      </c>
      <c r="AD107" s="750"/>
      <c r="AE107" s="8"/>
      <c r="AF107" s="8"/>
      <c r="AG107" s="12"/>
      <c r="AH107" s="12"/>
      <c r="AI107" s="12"/>
      <c r="AJ107" s="8"/>
      <c r="AK107" s="8"/>
      <c r="AL107" s="8"/>
    </row>
    <row r="108" spans="1:38" s="179" customFormat="1" x14ac:dyDescent="0.25">
      <c r="A108" s="210" t="s">
        <v>1827</v>
      </c>
      <c r="B108" s="211" t="s">
        <v>1650</v>
      </c>
      <c r="C108" s="208">
        <v>22</v>
      </c>
      <c r="D108" s="208">
        <v>18</v>
      </c>
      <c r="E108" s="208">
        <v>15</v>
      </c>
      <c r="F108" s="209">
        <v>22</v>
      </c>
      <c r="G108" s="209">
        <v>18</v>
      </c>
      <c r="H108" s="209">
        <v>15</v>
      </c>
      <c r="I108" s="209">
        <v>24</v>
      </c>
      <c r="J108" s="209">
        <v>19</v>
      </c>
      <c r="K108" s="209">
        <v>17</v>
      </c>
      <c r="L108" s="578">
        <v>22</v>
      </c>
      <c r="M108" s="578">
        <v>18</v>
      </c>
      <c r="N108" s="578">
        <v>15</v>
      </c>
      <c r="O108" s="579">
        <v>23</v>
      </c>
      <c r="P108" s="88">
        <v>19</v>
      </c>
      <c r="Q108" s="88">
        <v>16</v>
      </c>
      <c r="R108" s="579">
        <v>23</v>
      </c>
      <c r="S108" s="88">
        <v>19</v>
      </c>
      <c r="T108" s="88">
        <v>16</v>
      </c>
      <c r="U108" s="579">
        <v>23</v>
      </c>
      <c r="V108" s="88">
        <v>19</v>
      </c>
      <c r="W108" s="88">
        <v>16</v>
      </c>
      <c r="X108" s="569">
        <v>1</v>
      </c>
      <c r="Y108" s="569">
        <v>1</v>
      </c>
      <c r="Z108" s="569">
        <v>1</v>
      </c>
      <c r="AA108" s="578">
        <v>22</v>
      </c>
      <c r="AB108" s="578">
        <v>18</v>
      </c>
      <c r="AC108" s="578">
        <v>15</v>
      </c>
      <c r="AD108" s="750">
        <v>23</v>
      </c>
      <c r="AE108" s="8">
        <v>19</v>
      </c>
      <c r="AF108" s="8">
        <v>16</v>
      </c>
      <c r="AG108" s="12">
        <f t="shared" si="14"/>
        <v>4.5454545454545459</v>
      </c>
      <c r="AH108" s="12">
        <f t="shared" si="14"/>
        <v>5.5555555555555554</v>
      </c>
      <c r="AI108" s="12">
        <f t="shared" si="14"/>
        <v>6.666666666666667</v>
      </c>
      <c r="AJ108" s="8">
        <f t="shared" si="15"/>
        <v>0</v>
      </c>
      <c r="AK108" s="8">
        <f t="shared" si="15"/>
        <v>0</v>
      </c>
      <c r="AL108" s="8">
        <f t="shared" si="15"/>
        <v>0</v>
      </c>
    </row>
    <row r="109" spans="1:38" s="179" customFormat="1" x14ac:dyDescent="0.25">
      <c r="A109" s="210" t="s">
        <v>1828</v>
      </c>
      <c r="B109" s="211" t="s">
        <v>1829</v>
      </c>
      <c r="C109" s="208">
        <v>22</v>
      </c>
      <c r="D109" s="208">
        <v>19</v>
      </c>
      <c r="E109" s="208">
        <v>18</v>
      </c>
      <c r="F109" s="209">
        <v>22</v>
      </c>
      <c r="G109" s="209">
        <v>19</v>
      </c>
      <c r="H109" s="209">
        <v>18</v>
      </c>
      <c r="I109" s="209">
        <v>27</v>
      </c>
      <c r="J109" s="209">
        <v>22</v>
      </c>
      <c r="K109" s="209">
        <v>20</v>
      </c>
      <c r="L109" s="578">
        <v>22</v>
      </c>
      <c r="M109" s="578">
        <v>19</v>
      </c>
      <c r="N109" s="578">
        <v>18</v>
      </c>
      <c r="O109" s="579">
        <v>24.5</v>
      </c>
      <c r="P109" s="88">
        <v>20.5</v>
      </c>
      <c r="Q109" s="88">
        <v>19</v>
      </c>
      <c r="R109" s="579">
        <v>24.5</v>
      </c>
      <c r="S109" s="88">
        <v>20.5</v>
      </c>
      <c r="T109" s="88">
        <v>19</v>
      </c>
      <c r="U109" s="579">
        <v>24.5</v>
      </c>
      <c r="V109" s="88">
        <v>20.5</v>
      </c>
      <c r="W109" s="88">
        <v>19</v>
      </c>
      <c r="X109" s="569">
        <v>1</v>
      </c>
      <c r="Y109" s="569">
        <v>1</v>
      </c>
      <c r="Z109" s="569">
        <v>1</v>
      </c>
      <c r="AA109" s="578">
        <v>22</v>
      </c>
      <c r="AB109" s="578">
        <v>19</v>
      </c>
      <c r="AC109" s="578">
        <v>18</v>
      </c>
      <c r="AD109" s="750">
        <v>24.5</v>
      </c>
      <c r="AE109" s="8">
        <v>20.5</v>
      </c>
      <c r="AF109" s="8">
        <v>19</v>
      </c>
      <c r="AG109" s="12">
        <f t="shared" si="14"/>
        <v>11.363636363636363</v>
      </c>
      <c r="AH109" s="12">
        <f t="shared" si="14"/>
        <v>7.8947368421052628</v>
      </c>
      <c r="AI109" s="12">
        <f t="shared" si="14"/>
        <v>5.5555555555555554</v>
      </c>
      <c r="AJ109" s="8">
        <f t="shared" si="15"/>
        <v>0</v>
      </c>
      <c r="AK109" s="8">
        <f t="shared" si="15"/>
        <v>0</v>
      </c>
      <c r="AL109" s="8">
        <f t="shared" si="15"/>
        <v>0</v>
      </c>
    </row>
    <row r="110" spans="1:38" s="179" customFormat="1" x14ac:dyDescent="0.25">
      <c r="A110" s="210" t="s">
        <v>1830</v>
      </c>
      <c r="B110" s="211" t="s">
        <v>1448</v>
      </c>
      <c r="C110" s="208">
        <v>17</v>
      </c>
      <c r="D110" s="208">
        <v>16</v>
      </c>
      <c r="E110" s="208">
        <v>15</v>
      </c>
      <c r="F110" s="209">
        <v>17</v>
      </c>
      <c r="G110" s="209">
        <v>16</v>
      </c>
      <c r="H110" s="209">
        <v>15</v>
      </c>
      <c r="I110" s="209">
        <v>25</v>
      </c>
      <c r="J110" s="209">
        <v>20</v>
      </c>
      <c r="K110" s="209">
        <v>17</v>
      </c>
      <c r="L110" s="578">
        <v>17</v>
      </c>
      <c r="M110" s="578">
        <v>16</v>
      </c>
      <c r="N110" s="578">
        <v>15</v>
      </c>
      <c r="O110" s="579">
        <v>21</v>
      </c>
      <c r="P110" s="88">
        <v>18</v>
      </c>
      <c r="Q110" s="88">
        <v>16</v>
      </c>
      <c r="R110" s="579">
        <v>21</v>
      </c>
      <c r="S110" s="88">
        <v>18</v>
      </c>
      <c r="T110" s="88">
        <v>16</v>
      </c>
      <c r="U110" s="579">
        <v>21</v>
      </c>
      <c r="V110" s="88">
        <v>18</v>
      </c>
      <c r="W110" s="88">
        <v>16</v>
      </c>
      <c r="X110" s="569">
        <v>1</v>
      </c>
      <c r="Y110" s="569">
        <v>1</v>
      </c>
      <c r="Z110" s="569">
        <v>1</v>
      </c>
      <c r="AA110" s="578">
        <v>17</v>
      </c>
      <c r="AB110" s="578">
        <v>16</v>
      </c>
      <c r="AC110" s="578">
        <v>15</v>
      </c>
      <c r="AD110" s="750">
        <v>21</v>
      </c>
      <c r="AE110" s="8">
        <v>18</v>
      </c>
      <c r="AF110" s="8">
        <v>16</v>
      </c>
      <c r="AG110" s="12">
        <f t="shared" si="14"/>
        <v>23.52941176470588</v>
      </c>
      <c r="AH110" s="12">
        <f t="shared" si="14"/>
        <v>12.5</v>
      </c>
      <c r="AI110" s="12">
        <f t="shared" si="14"/>
        <v>6.666666666666667</v>
      </c>
      <c r="AJ110" s="8">
        <f t="shared" si="15"/>
        <v>0</v>
      </c>
      <c r="AK110" s="8">
        <f t="shared" si="15"/>
        <v>0</v>
      </c>
      <c r="AL110" s="8">
        <f t="shared" si="15"/>
        <v>0</v>
      </c>
    </row>
    <row r="111" spans="1:38" s="179" customFormat="1" x14ac:dyDescent="0.25">
      <c r="A111" s="210" t="s">
        <v>1831</v>
      </c>
      <c r="B111" s="211" t="s">
        <v>1832</v>
      </c>
      <c r="C111" s="208">
        <v>22</v>
      </c>
      <c r="D111" s="208">
        <v>18</v>
      </c>
      <c r="E111" s="208">
        <v>15</v>
      </c>
      <c r="F111" s="209">
        <v>22</v>
      </c>
      <c r="G111" s="209">
        <v>18</v>
      </c>
      <c r="H111" s="209">
        <v>15</v>
      </c>
      <c r="I111" s="22">
        <v>25</v>
      </c>
      <c r="J111" s="22">
        <v>24</v>
      </c>
      <c r="K111" s="22">
        <v>19</v>
      </c>
      <c r="L111" s="578">
        <v>22</v>
      </c>
      <c r="M111" s="578">
        <v>18</v>
      </c>
      <c r="N111" s="578">
        <v>15</v>
      </c>
      <c r="O111" s="579">
        <v>23.5</v>
      </c>
      <c r="P111" s="88">
        <v>21</v>
      </c>
      <c r="Q111" s="88">
        <v>17</v>
      </c>
      <c r="R111" s="579">
        <v>23.5</v>
      </c>
      <c r="S111" s="88">
        <v>21</v>
      </c>
      <c r="T111" s="88">
        <v>17</v>
      </c>
      <c r="U111" s="579">
        <v>23.5</v>
      </c>
      <c r="V111" s="88">
        <v>21</v>
      </c>
      <c r="W111" s="88">
        <v>17</v>
      </c>
      <c r="X111" s="569">
        <v>1</v>
      </c>
      <c r="Y111" s="569">
        <v>1</v>
      </c>
      <c r="Z111" s="569">
        <v>1</v>
      </c>
      <c r="AA111" s="578">
        <v>22</v>
      </c>
      <c r="AB111" s="578">
        <v>18</v>
      </c>
      <c r="AC111" s="578">
        <v>15</v>
      </c>
      <c r="AD111" s="750">
        <v>23.5</v>
      </c>
      <c r="AE111" s="8">
        <v>21</v>
      </c>
      <c r="AF111" s="8">
        <v>17</v>
      </c>
      <c r="AG111" s="12">
        <f t="shared" si="14"/>
        <v>6.8181818181818175</v>
      </c>
      <c r="AH111" s="12">
        <f t="shared" si="14"/>
        <v>16.666666666666664</v>
      </c>
      <c r="AI111" s="12">
        <f t="shared" si="14"/>
        <v>13.333333333333334</v>
      </c>
      <c r="AJ111" s="8">
        <f t="shared" si="15"/>
        <v>0</v>
      </c>
      <c r="AK111" s="8">
        <f t="shared" si="15"/>
        <v>0</v>
      </c>
      <c r="AL111" s="8">
        <f t="shared" si="15"/>
        <v>0</v>
      </c>
    </row>
    <row r="112" spans="1:38" s="179" customFormat="1" x14ac:dyDescent="0.25">
      <c r="A112" s="210" t="s">
        <v>1833</v>
      </c>
      <c r="B112" s="211" t="s">
        <v>1834</v>
      </c>
      <c r="C112" s="208">
        <v>20</v>
      </c>
      <c r="D112" s="208">
        <v>19</v>
      </c>
      <c r="E112" s="208">
        <v>18</v>
      </c>
      <c r="F112" s="209">
        <v>20</v>
      </c>
      <c r="G112" s="209">
        <v>19</v>
      </c>
      <c r="H112" s="209">
        <v>18</v>
      </c>
      <c r="I112" s="209">
        <v>22</v>
      </c>
      <c r="J112" s="209">
        <v>21</v>
      </c>
      <c r="K112" s="209">
        <v>19</v>
      </c>
      <c r="L112" s="578">
        <v>20</v>
      </c>
      <c r="M112" s="578">
        <v>19</v>
      </c>
      <c r="N112" s="578">
        <v>18</v>
      </c>
      <c r="O112" s="579">
        <v>21</v>
      </c>
      <c r="P112" s="88">
        <v>20</v>
      </c>
      <c r="Q112" s="88">
        <v>18.5</v>
      </c>
      <c r="R112" s="579">
        <v>21</v>
      </c>
      <c r="S112" s="88">
        <v>20</v>
      </c>
      <c r="T112" s="88">
        <v>18.5</v>
      </c>
      <c r="U112" s="579">
        <v>21</v>
      </c>
      <c r="V112" s="88">
        <v>20</v>
      </c>
      <c r="W112" s="88">
        <v>18.5</v>
      </c>
      <c r="X112" s="569">
        <v>1</v>
      </c>
      <c r="Y112" s="569">
        <v>1</v>
      </c>
      <c r="Z112" s="569">
        <v>1</v>
      </c>
      <c r="AA112" s="578">
        <v>20</v>
      </c>
      <c r="AB112" s="578">
        <v>19</v>
      </c>
      <c r="AC112" s="578">
        <v>18</v>
      </c>
      <c r="AD112" s="750">
        <v>21</v>
      </c>
      <c r="AE112" s="8">
        <v>20</v>
      </c>
      <c r="AF112" s="8">
        <v>18.5</v>
      </c>
      <c r="AG112" s="12">
        <f t="shared" si="14"/>
        <v>5</v>
      </c>
      <c r="AH112" s="12">
        <f t="shared" si="14"/>
        <v>5.2631578947368416</v>
      </c>
      <c r="AI112" s="12">
        <f t="shared" si="14"/>
        <v>2.7777777777777777</v>
      </c>
      <c r="AJ112" s="8">
        <f t="shared" si="15"/>
        <v>0</v>
      </c>
      <c r="AK112" s="8">
        <f t="shared" si="15"/>
        <v>0</v>
      </c>
      <c r="AL112" s="8">
        <f t="shared" si="15"/>
        <v>0</v>
      </c>
    </row>
    <row r="113" spans="1:38" s="179" customFormat="1" x14ac:dyDescent="0.25">
      <c r="A113" s="210" t="s">
        <v>1835</v>
      </c>
      <c r="B113" s="211" t="s">
        <v>1836</v>
      </c>
      <c r="C113" s="208">
        <v>15</v>
      </c>
      <c r="D113" s="208">
        <v>14</v>
      </c>
      <c r="E113" s="208">
        <v>11</v>
      </c>
      <c r="F113" s="209">
        <v>15</v>
      </c>
      <c r="G113" s="209">
        <v>14</v>
      </c>
      <c r="H113" s="209">
        <v>11</v>
      </c>
      <c r="I113" s="209">
        <v>24</v>
      </c>
      <c r="J113" s="209">
        <v>20</v>
      </c>
      <c r="K113" s="209">
        <v>16</v>
      </c>
      <c r="L113" s="578">
        <v>15</v>
      </c>
      <c r="M113" s="578">
        <v>14</v>
      </c>
      <c r="N113" s="578">
        <v>11</v>
      </c>
      <c r="O113" s="579">
        <v>19.5</v>
      </c>
      <c r="P113" s="88">
        <v>17</v>
      </c>
      <c r="Q113" s="88">
        <v>13.5</v>
      </c>
      <c r="R113" s="579">
        <v>19.5</v>
      </c>
      <c r="S113" s="88">
        <v>17</v>
      </c>
      <c r="T113" s="88">
        <v>13.5</v>
      </c>
      <c r="U113" s="579">
        <v>19.5</v>
      </c>
      <c r="V113" s="88">
        <v>17</v>
      </c>
      <c r="W113" s="88">
        <v>13.5</v>
      </c>
      <c r="X113" s="569">
        <v>1</v>
      </c>
      <c r="Y113" s="569">
        <v>1</v>
      </c>
      <c r="Z113" s="569">
        <v>1</v>
      </c>
      <c r="AA113" s="578">
        <v>15</v>
      </c>
      <c r="AB113" s="578">
        <v>14</v>
      </c>
      <c r="AC113" s="578">
        <v>11</v>
      </c>
      <c r="AD113" s="750">
        <v>19.5</v>
      </c>
      <c r="AE113" s="8">
        <v>17</v>
      </c>
      <c r="AF113" s="8">
        <v>13.5</v>
      </c>
      <c r="AG113" s="12">
        <f t="shared" si="14"/>
        <v>30</v>
      </c>
      <c r="AH113" s="12">
        <f t="shared" si="14"/>
        <v>21.428571428571427</v>
      </c>
      <c r="AI113" s="12">
        <f t="shared" si="14"/>
        <v>22.727272727272727</v>
      </c>
      <c r="AJ113" s="8">
        <f t="shared" si="15"/>
        <v>0</v>
      </c>
      <c r="AK113" s="8">
        <f t="shared" si="15"/>
        <v>0</v>
      </c>
      <c r="AL113" s="8">
        <f t="shared" si="15"/>
        <v>0</v>
      </c>
    </row>
    <row r="114" spans="1:38" s="179" customFormat="1" x14ac:dyDescent="0.25">
      <c r="A114" s="210" t="s">
        <v>1837</v>
      </c>
      <c r="B114" s="211" t="s">
        <v>1690</v>
      </c>
      <c r="C114" s="208">
        <v>22</v>
      </c>
      <c r="D114" s="208">
        <v>18</v>
      </c>
      <c r="E114" s="208">
        <v>15</v>
      </c>
      <c r="F114" s="209">
        <v>22</v>
      </c>
      <c r="G114" s="209">
        <v>18</v>
      </c>
      <c r="H114" s="209">
        <v>15</v>
      </c>
      <c r="I114" s="209">
        <v>26</v>
      </c>
      <c r="J114" s="209">
        <v>21</v>
      </c>
      <c r="K114" s="209">
        <v>16</v>
      </c>
      <c r="L114" s="578">
        <v>22</v>
      </c>
      <c r="M114" s="578">
        <v>18</v>
      </c>
      <c r="N114" s="578">
        <v>15</v>
      </c>
      <c r="O114" s="579">
        <v>24</v>
      </c>
      <c r="P114" s="88">
        <v>19.5</v>
      </c>
      <c r="Q114" s="88">
        <v>15.5</v>
      </c>
      <c r="R114" s="579">
        <v>24</v>
      </c>
      <c r="S114" s="88">
        <v>19.5</v>
      </c>
      <c r="T114" s="88">
        <v>15.5</v>
      </c>
      <c r="U114" s="579">
        <v>24</v>
      </c>
      <c r="V114" s="88">
        <v>19.5</v>
      </c>
      <c r="W114" s="88">
        <v>15.5</v>
      </c>
      <c r="X114" s="569">
        <v>1</v>
      </c>
      <c r="Y114" s="569">
        <v>1</v>
      </c>
      <c r="Z114" s="569">
        <v>1</v>
      </c>
      <c r="AA114" s="578">
        <v>22</v>
      </c>
      <c r="AB114" s="578">
        <v>18</v>
      </c>
      <c r="AC114" s="578">
        <v>15</v>
      </c>
      <c r="AD114" s="750">
        <v>24</v>
      </c>
      <c r="AE114" s="8">
        <v>19.5</v>
      </c>
      <c r="AF114" s="8">
        <v>15.5</v>
      </c>
      <c r="AG114" s="12">
        <f t="shared" si="14"/>
        <v>9.0909090909090917</v>
      </c>
      <c r="AH114" s="12">
        <f t="shared" si="14"/>
        <v>8.3333333333333321</v>
      </c>
      <c r="AI114" s="12">
        <f t="shared" si="14"/>
        <v>3.3333333333333335</v>
      </c>
      <c r="AJ114" s="8">
        <f t="shared" si="15"/>
        <v>0</v>
      </c>
      <c r="AK114" s="8">
        <f t="shared" si="15"/>
        <v>0</v>
      </c>
      <c r="AL114" s="8">
        <f t="shared" si="15"/>
        <v>0</v>
      </c>
    </row>
    <row r="115" spans="1:38" s="179" customFormat="1" x14ac:dyDescent="0.25">
      <c r="A115" s="180" t="s">
        <v>1496</v>
      </c>
      <c r="B115" s="185" t="s">
        <v>1312</v>
      </c>
      <c r="C115" s="208"/>
      <c r="D115" s="208"/>
      <c r="E115" s="208"/>
      <c r="F115" s="209"/>
      <c r="G115" s="209"/>
      <c r="H115" s="209"/>
      <c r="I115" s="207"/>
      <c r="J115" s="207"/>
      <c r="K115" s="207"/>
      <c r="L115" s="88"/>
      <c r="M115" s="88"/>
      <c r="N115" s="88"/>
      <c r="O115" s="579"/>
      <c r="P115" s="88"/>
      <c r="Q115" s="88"/>
      <c r="R115" s="579"/>
      <c r="S115" s="88"/>
      <c r="T115" s="88"/>
      <c r="U115" s="579"/>
      <c r="V115" s="88"/>
      <c r="W115" s="88"/>
      <c r="X115" s="565"/>
      <c r="Y115" s="565"/>
      <c r="Z115" s="565"/>
      <c r="AA115" s="88"/>
      <c r="AB115" s="88"/>
      <c r="AC115" s="88"/>
      <c r="AD115" s="8"/>
      <c r="AE115" s="8"/>
      <c r="AF115" s="8"/>
      <c r="AG115" s="12"/>
      <c r="AH115" s="12"/>
      <c r="AI115" s="12"/>
      <c r="AJ115" s="8"/>
      <c r="AK115" s="8"/>
      <c r="AL115" s="8"/>
    </row>
    <row r="116" spans="1:38" s="179" customFormat="1" x14ac:dyDescent="0.25">
      <c r="A116" s="210" t="s">
        <v>1821</v>
      </c>
      <c r="B116" s="211" t="s">
        <v>1822</v>
      </c>
      <c r="C116" s="208">
        <v>17</v>
      </c>
      <c r="D116" s="208">
        <v>14</v>
      </c>
      <c r="E116" s="208">
        <v>12</v>
      </c>
      <c r="F116" s="209">
        <v>27.200000000000003</v>
      </c>
      <c r="G116" s="209">
        <v>19.599999999999998</v>
      </c>
      <c r="H116" s="209">
        <v>14.399999999999999</v>
      </c>
      <c r="I116" s="207">
        <v>40</v>
      </c>
      <c r="J116" s="207">
        <v>19.599999999999998</v>
      </c>
      <c r="K116" s="207">
        <v>14.399999999999999</v>
      </c>
      <c r="L116" s="88">
        <v>26</v>
      </c>
      <c r="M116" s="88">
        <v>21</v>
      </c>
      <c r="N116" s="88">
        <v>14</v>
      </c>
      <c r="O116" s="579">
        <v>33.6</v>
      </c>
      <c r="P116" s="88">
        <v>19.599999999999998</v>
      </c>
      <c r="Q116" s="88">
        <v>14.399999999999999</v>
      </c>
      <c r="R116" s="579">
        <v>33.6</v>
      </c>
      <c r="S116" s="88">
        <v>19.599999999999998</v>
      </c>
      <c r="T116" s="88">
        <v>14.399999999999999</v>
      </c>
      <c r="U116" s="579">
        <v>33.6</v>
      </c>
      <c r="V116" s="88">
        <v>19.599999999999998</v>
      </c>
      <c r="W116" s="91">
        <v>18</v>
      </c>
      <c r="X116" s="569">
        <v>1.5294117647058822</v>
      </c>
      <c r="Y116" s="569">
        <v>1.5</v>
      </c>
      <c r="Z116" s="569">
        <v>1.1666666666666667</v>
      </c>
      <c r="AA116" s="88">
        <v>26</v>
      </c>
      <c r="AB116" s="88">
        <v>21</v>
      </c>
      <c r="AC116" s="88">
        <v>14</v>
      </c>
      <c r="AD116" s="750">
        <v>33.6</v>
      </c>
      <c r="AE116" s="8">
        <v>19.599999999999998</v>
      </c>
      <c r="AF116" s="8">
        <v>14.399999999999999</v>
      </c>
      <c r="AG116" s="12">
        <f t="shared" si="14"/>
        <v>29.230769230769237</v>
      </c>
      <c r="AH116" s="12">
        <f t="shared" si="14"/>
        <v>-6.6666666666666767</v>
      </c>
      <c r="AI116" s="12">
        <f t="shared" si="14"/>
        <v>2.857142857142847</v>
      </c>
      <c r="AJ116" s="8">
        <f t="shared" si="15"/>
        <v>0</v>
      </c>
      <c r="AK116" s="8">
        <f t="shared" si="15"/>
        <v>0</v>
      </c>
      <c r="AL116" s="8">
        <f t="shared" si="15"/>
        <v>0</v>
      </c>
    </row>
    <row r="117" spans="1:38" s="179" customFormat="1" x14ac:dyDescent="0.25">
      <c r="A117" s="210" t="s">
        <v>1823</v>
      </c>
      <c r="B117" s="211" t="s">
        <v>1824</v>
      </c>
      <c r="C117" s="208">
        <v>14</v>
      </c>
      <c r="D117" s="208">
        <v>13</v>
      </c>
      <c r="E117" s="208">
        <v>12</v>
      </c>
      <c r="F117" s="209">
        <v>21</v>
      </c>
      <c r="G117" s="209">
        <v>18.2</v>
      </c>
      <c r="H117" s="209">
        <v>13.200000000000001</v>
      </c>
      <c r="I117" s="207">
        <v>21</v>
      </c>
      <c r="J117" s="207">
        <v>18.2</v>
      </c>
      <c r="K117" s="207">
        <v>13.200000000000001</v>
      </c>
      <c r="L117" s="88">
        <v>21</v>
      </c>
      <c r="M117" s="88">
        <v>16</v>
      </c>
      <c r="N117" s="88">
        <v>12</v>
      </c>
      <c r="O117" s="579">
        <v>21</v>
      </c>
      <c r="P117" s="88">
        <v>18.2</v>
      </c>
      <c r="Q117" s="88">
        <v>13.200000000000001</v>
      </c>
      <c r="R117" s="579">
        <v>21</v>
      </c>
      <c r="S117" s="88">
        <v>18.2</v>
      </c>
      <c r="T117" s="88">
        <v>13.200000000000001</v>
      </c>
      <c r="U117" s="579">
        <v>21</v>
      </c>
      <c r="V117" s="88">
        <v>18.2</v>
      </c>
      <c r="W117" s="91">
        <v>17</v>
      </c>
      <c r="X117" s="569">
        <v>1.5</v>
      </c>
      <c r="Y117" s="569">
        <v>1.2307692307692308</v>
      </c>
      <c r="Z117" s="569">
        <v>1</v>
      </c>
      <c r="AA117" s="88">
        <v>21</v>
      </c>
      <c r="AB117" s="88">
        <v>16</v>
      </c>
      <c r="AC117" s="88">
        <v>12</v>
      </c>
      <c r="AD117" s="750">
        <v>21</v>
      </c>
      <c r="AE117" s="8">
        <v>18.2</v>
      </c>
      <c r="AF117" s="8">
        <v>13.200000000000001</v>
      </c>
      <c r="AG117" s="12">
        <f t="shared" si="14"/>
        <v>0</v>
      </c>
      <c r="AH117" s="12">
        <f t="shared" si="14"/>
        <v>13.749999999999996</v>
      </c>
      <c r="AI117" s="12">
        <f t="shared" si="14"/>
        <v>10.000000000000009</v>
      </c>
      <c r="AJ117" s="8">
        <f t="shared" si="15"/>
        <v>0</v>
      </c>
      <c r="AK117" s="8">
        <f t="shared" si="15"/>
        <v>0</v>
      </c>
      <c r="AL117" s="8">
        <f t="shared" si="15"/>
        <v>0</v>
      </c>
    </row>
    <row r="118" spans="1:38" s="179" customFormat="1" x14ac:dyDescent="0.25">
      <c r="A118" s="210" t="s">
        <v>1825</v>
      </c>
      <c r="B118" s="211" t="s">
        <v>1826</v>
      </c>
      <c r="C118" s="208">
        <v>14</v>
      </c>
      <c r="D118" s="208">
        <v>12</v>
      </c>
      <c r="E118" s="208">
        <v>10</v>
      </c>
      <c r="F118" s="209">
        <v>21</v>
      </c>
      <c r="G118" s="209">
        <v>16.799999999999997</v>
      </c>
      <c r="H118" s="209">
        <v>10</v>
      </c>
      <c r="I118" s="207">
        <v>21</v>
      </c>
      <c r="J118" s="207">
        <v>16.799999999999997</v>
      </c>
      <c r="K118" s="207">
        <v>12</v>
      </c>
      <c r="L118" s="88">
        <v>20</v>
      </c>
      <c r="M118" s="88">
        <v>16</v>
      </c>
      <c r="N118" s="88">
        <v>10</v>
      </c>
      <c r="O118" s="579">
        <v>21</v>
      </c>
      <c r="P118" s="88">
        <v>16.799999999999997</v>
      </c>
      <c r="Q118" s="88">
        <v>11</v>
      </c>
      <c r="R118" s="579">
        <v>21</v>
      </c>
      <c r="S118" s="88">
        <v>16.799999999999997</v>
      </c>
      <c r="T118" s="88">
        <v>11</v>
      </c>
      <c r="U118" s="579">
        <v>21</v>
      </c>
      <c r="V118" s="88">
        <v>16.799999999999997</v>
      </c>
      <c r="W118" s="91">
        <v>15</v>
      </c>
      <c r="X118" s="569">
        <v>1.4285714285714286</v>
      </c>
      <c r="Y118" s="569">
        <v>1.3333333333333333</v>
      </c>
      <c r="Z118" s="569">
        <v>1</v>
      </c>
      <c r="AA118" s="88">
        <v>20</v>
      </c>
      <c r="AB118" s="88">
        <v>16</v>
      </c>
      <c r="AC118" s="88">
        <v>10</v>
      </c>
      <c r="AD118" s="750">
        <v>21</v>
      </c>
      <c r="AE118" s="8">
        <v>16.799999999999997</v>
      </c>
      <c r="AF118" s="8">
        <v>11</v>
      </c>
      <c r="AG118" s="12">
        <f t="shared" si="14"/>
        <v>5</v>
      </c>
      <c r="AH118" s="12">
        <f t="shared" si="14"/>
        <v>4.9999999999999822</v>
      </c>
      <c r="AI118" s="12">
        <f t="shared" si="14"/>
        <v>10</v>
      </c>
      <c r="AJ118" s="8">
        <f t="shared" si="15"/>
        <v>0</v>
      </c>
      <c r="AK118" s="8">
        <f t="shared" si="15"/>
        <v>0</v>
      </c>
      <c r="AL118" s="8">
        <f t="shared" si="15"/>
        <v>0</v>
      </c>
    </row>
    <row r="119" spans="1:38" s="179" customFormat="1" x14ac:dyDescent="0.25">
      <c r="A119" s="210" t="s">
        <v>1827</v>
      </c>
      <c r="B119" s="211" t="s">
        <v>1650</v>
      </c>
      <c r="C119" s="208">
        <v>14</v>
      </c>
      <c r="D119" s="208">
        <v>12</v>
      </c>
      <c r="E119" s="208">
        <v>10</v>
      </c>
      <c r="F119" s="209">
        <v>21</v>
      </c>
      <c r="G119" s="209">
        <v>16.799999999999997</v>
      </c>
      <c r="H119" s="209">
        <v>11</v>
      </c>
      <c r="I119" s="207">
        <v>21</v>
      </c>
      <c r="J119" s="207">
        <v>16.799999999999997</v>
      </c>
      <c r="K119" s="207">
        <v>11</v>
      </c>
      <c r="L119" s="88">
        <v>19</v>
      </c>
      <c r="M119" s="88">
        <v>15</v>
      </c>
      <c r="N119" s="88">
        <v>11</v>
      </c>
      <c r="O119" s="579">
        <v>21</v>
      </c>
      <c r="P119" s="88">
        <v>16.799999999999997</v>
      </c>
      <c r="Q119" s="88">
        <v>11</v>
      </c>
      <c r="R119" s="579">
        <v>21</v>
      </c>
      <c r="S119" s="88">
        <v>16.799999999999997</v>
      </c>
      <c r="T119" s="88">
        <v>11</v>
      </c>
      <c r="U119" s="579">
        <v>21</v>
      </c>
      <c r="V119" s="88">
        <v>16.799999999999997</v>
      </c>
      <c r="W119" s="91">
        <v>15</v>
      </c>
      <c r="X119" s="569">
        <v>1.3571428571428572</v>
      </c>
      <c r="Y119" s="569">
        <v>1.25</v>
      </c>
      <c r="Z119" s="569">
        <v>1.1000000000000001</v>
      </c>
      <c r="AA119" s="88">
        <v>19</v>
      </c>
      <c r="AB119" s="88">
        <v>15</v>
      </c>
      <c r="AC119" s="88">
        <v>11</v>
      </c>
      <c r="AD119" s="750">
        <v>21</v>
      </c>
      <c r="AE119" s="8">
        <v>16.799999999999997</v>
      </c>
      <c r="AF119" s="8">
        <v>11</v>
      </c>
      <c r="AG119" s="12">
        <f t="shared" si="14"/>
        <v>10.526315789473683</v>
      </c>
      <c r="AH119" s="12">
        <f t="shared" si="14"/>
        <v>11.999999999999982</v>
      </c>
      <c r="AI119" s="12">
        <f t="shared" si="14"/>
        <v>0</v>
      </c>
      <c r="AJ119" s="8">
        <f t="shared" si="15"/>
        <v>0</v>
      </c>
      <c r="AK119" s="8">
        <f t="shared" si="15"/>
        <v>0</v>
      </c>
      <c r="AL119" s="8">
        <f t="shared" si="15"/>
        <v>0</v>
      </c>
    </row>
    <row r="120" spans="1:38" s="179" customFormat="1" x14ac:dyDescent="0.25">
      <c r="A120" s="210" t="s">
        <v>1828</v>
      </c>
      <c r="B120" s="211" t="s">
        <v>1829</v>
      </c>
      <c r="C120" s="208">
        <v>14</v>
      </c>
      <c r="D120" s="208">
        <v>13</v>
      </c>
      <c r="E120" s="208">
        <v>12</v>
      </c>
      <c r="F120" s="209">
        <v>21</v>
      </c>
      <c r="G120" s="209">
        <v>18.2</v>
      </c>
      <c r="H120" s="209">
        <v>14.399999999999999</v>
      </c>
      <c r="I120" s="207">
        <v>21</v>
      </c>
      <c r="J120" s="207">
        <v>18.2</v>
      </c>
      <c r="K120" s="207">
        <v>14.399999999999999</v>
      </c>
      <c r="L120" s="88">
        <v>20</v>
      </c>
      <c r="M120" s="88">
        <v>14.999999999999998</v>
      </c>
      <c r="N120" s="88">
        <v>13</v>
      </c>
      <c r="O120" s="579">
        <v>21</v>
      </c>
      <c r="P120" s="88">
        <v>18.2</v>
      </c>
      <c r="Q120" s="88">
        <v>14.399999999999999</v>
      </c>
      <c r="R120" s="579">
        <v>21</v>
      </c>
      <c r="S120" s="88">
        <v>18.2</v>
      </c>
      <c r="T120" s="88">
        <v>14.399999999999999</v>
      </c>
      <c r="U120" s="579">
        <v>21</v>
      </c>
      <c r="V120" s="88">
        <v>18.2</v>
      </c>
      <c r="W120" s="91">
        <v>17</v>
      </c>
      <c r="X120" s="569">
        <v>1.4285714285714286</v>
      </c>
      <c r="Y120" s="569">
        <v>1.1538461538461537</v>
      </c>
      <c r="Z120" s="569">
        <v>1.0833333333333333</v>
      </c>
      <c r="AA120" s="88">
        <v>20</v>
      </c>
      <c r="AB120" s="88">
        <v>14.999999999999998</v>
      </c>
      <c r="AC120" s="88">
        <v>13</v>
      </c>
      <c r="AD120" s="750">
        <v>21</v>
      </c>
      <c r="AE120" s="8">
        <v>18.2</v>
      </c>
      <c r="AF120" s="8">
        <v>14.399999999999999</v>
      </c>
      <c r="AG120" s="12">
        <f t="shared" si="14"/>
        <v>5</v>
      </c>
      <c r="AH120" s="12">
        <f t="shared" si="14"/>
        <v>21.333333333333343</v>
      </c>
      <c r="AI120" s="12">
        <f t="shared" si="14"/>
        <v>10.769230769230759</v>
      </c>
      <c r="AJ120" s="8">
        <f t="shared" si="15"/>
        <v>0</v>
      </c>
      <c r="AK120" s="8">
        <f t="shared" si="15"/>
        <v>0</v>
      </c>
      <c r="AL120" s="8">
        <f t="shared" si="15"/>
        <v>0</v>
      </c>
    </row>
    <row r="121" spans="1:38" s="179" customFormat="1" x14ac:dyDescent="0.25">
      <c r="A121" s="210" t="s">
        <v>1830</v>
      </c>
      <c r="B121" s="211" t="s">
        <v>1448</v>
      </c>
      <c r="C121" s="208">
        <v>14</v>
      </c>
      <c r="D121" s="208">
        <v>12</v>
      </c>
      <c r="E121" s="208">
        <v>10</v>
      </c>
      <c r="F121" s="209">
        <v>21</v>
      </c>
      <c r="G121" s="209">
        <v>16.799999999999997</v>
      </c>
      <c r="H121" s="209">
        <v>11</v>
      </c>
      <c r="I121" s="207">
        <v>35</v>
      </c>
      <c r="J121" s="207">
        <v>25</v>
      </c>
      <c r="K121" s="207">
        <v>17</v>
      </c>
      <c r="L121" s="88">
        <v>20</v>
      </c>
      <c r="M121" s="88">
        <v>15</v>
      </c>
      <c r="N121" s="88">
        <v>11</v>
      </c>
      <c r="O121" s="579">
        <v>28</v>
      </c>
      <c r="P121" s="88">
        <v>20.9</v>
      </c>
      <c r="Q121" s="88">
        <v>14</v>
      </c>
      <c r="R121" s="579">
        <v>28</v>
      </c>
      <c r="S121" s="88">
        <v>20.9</v>
      </c>
      <c r="T121" s="88">
        <v>14</v>
      </c>
      <c r="U121" s="579">
        <v>28</v>
      </c>
      <c r="V121" s="88">
        <v>20.9</v>
      </c>
      <c r="W121" s="91">
        <v>18</v>
      </c>
      <c r="X121" s="569">
        <v>1.4285714285714286</v>
      </c>
      <c r="Y121" s="569">
        <v>1.25</v>
      </c>
      <c r="Z121" s="569">
        <v>1.1000000000000001</v>
      </c>
      <c r="AA121" s="88">
        <v>20</v>
      </c>
      <c r="AB121" s="88">
        <v>15</v>
      </c>
      <c r="AC121" s="88">
        <v>11</v>
      </c>
      <c r="AD121" s="750">
        <v>28</v>
      </c>
      <c r="AE121" s="8">
        <v>20.9</v>
      </c>
      <c r="AF121" s="8">
        <v>14</v>
      </c>
      <c r="AG121" s="12">
        <f t="shared" si="14"/>
        <v>40</v>
      </c>
      <c r="AH121" s="12">
        <f t="shared" si="14"/>
        <v>39.333333333333329</v>
      </c>
      <c r="AI121" s="12">
        <f t="shared" si="14"/>
        <v>27.27272727272727</v>
      </c>
      <c r="AJ121" s="8">
        <f t="shared" si="15"/>
        <v>0</v>
      </c>
      <c r="AK121" s="8">
        <f t="shared" si="15"/>
        <v>0</v>
      </c>
      <c r="AL121" s="8">
        <f t="shared" si="15"/>
        <v>0</v>
      </c>
    </row>
    <row r="122" spans="1:38" s="179" customFormat="1" x14ac:dyDescent="0.25">
      <c r="A122" s="210" t="s">
        <v>1831</v>
      </c>
      <c r="B122" s="211" t="s">
        <v>1838</v>
      </c>
      <c r="C122" s="208">
        <v>14</v>
      </c>
      <c r="D122" s="208">
        <v>12</v>
      </c>
      <c r="E122" s="208">
        <v>10</v>
      </c>
      <c r="F122" s="209">
        <v>21</v>
      </c>
      <c r="G122" s="209">
        <v>16.799999999999997</v>
      </c>
      <c r="H122" s="209">
        <v>10</v>
      </c>
      <c r="I122" s="22">
        <v>17</v>
      </c>
      <c r="J122" s="22">
        <v>16.799999999999997</v>
      </c>
      <c r="K122" s="22">
        <v>14</v>
      </c>
      <c r="L122" s="88">
        <v>21</v>
      </c>
      <c r="M122" s="88">
        <v>15</v>
      </c>
      <c r="N122" s="88">
        <v>10</v>
      </c>
      <c r="O122" s="579">
        <v>19</v>
      </c>
      <c r="P122" s="88">
        <v>16.799999999999997</v>
      </c>
      <c r="Q122" s="88">
        <v>12</v>
      </c>
      <c r="R122" s="579">
        <v>19</v>
      </c>
      <c r="S122" s="88">
        <v>16.799999999999997</v>
      </c>
      <c r="T122" s="88">
        <v>12</v>
      </c>
      <c r="U122" s="579">
        <v>19</v>
      </c>
      <c r="V122" s="88">
        <v>16.799999999999997</v>
      </c>
      <c r="W122" s="91">
        <v>16</v>
      </c>
      <c r="X122" s="569">
        <v>1.5</v>
      </c>
      <c r="Y122" s="569">
        <v>1.25</v>
      </c>
      <c r="Z122" s="569">
        <v>1</v>
      </c>
      <c r="AA122" s="88">
        <v>21</v>
      </c>
      <c r="AB122" s="88">
        <v>15</v>
      </c>
      <c r="AC122" s="88">
        <v>10</v>
      </c>
      <c r="AD122" s="750">
        <v>19</v>
      </c>
      <c r="AE122" s="8">
        <v>16.799999999999997</v>
      </c>
      <c r="AF122" s="8">
        <v>12</v>
      </c>
      <c r="AG122" s="12">
        <f t="shared" si="14"/>
        <v>-9.5238095238095237</v>
      </c>
      <c r="AH122" s="12">
        <f t="shared" si="14"/>
        <v>11.999999999999982</v>
      </c>
      <c r="AI122" s="12">
        <f t="shared" si="14"/>
        <v>20</v>
      </c>
      <c r="AJ122" s="8">
        <f t="shared" si="15"/>
        <v>0</v>
      </c>
      <c r="AK122" s="8">
        <f t="shared" si="15"/>
        <v>0</v>
      </c>
      <c r="AL122" s="8">
        <f t="shared" si="15"/>
        <v>0</v>
      </c>
    </row>
    <row r="123" spans="1:38" s="179" customFormat="1" x14ac:dyDescent="0.25">
      <c r="A123" s="210" t="s">
        <v>1833</v>
      </c>
      <c r="B123" s="211" t="s">
        <v>1834</v>
      </c>
      <c r="C123" s="208">
        <v>12</v>
      </c>
      <c r="D123" s="208">
        <v>11</v>
      </c>
      <c r="E123" s="208">
        <v>10</v>
      </c>
      <c r="F123" s="209">
        <v>18</v>
      </c>
      <c r="G123" s="209">
        <v>15.399999999999999</v>
      </c>
      <c r="H123" s="209">
        <v>10</v>
      </c>
      <c r="I123" s="207">
        <v>18</v>
      </c>
      <c r="J123" s="207">
        <v>15.399999999999999</v>
      </c>
      <c r="K123" s="207">
        <v>12</v>
      </c>
      <c r="L123" s="88">
        <v>18</v>
      </c>
      <c r="M123" s="88">
        <v>14</v>
      </c>
      <c r="N123" s="88">
        <v>10</v>
      </c>
      <c r="O123" s="579">
        <v>18</v>
      </c>
      <c r="P123" s="88">
        <v>15.399999999999999</v>
      </c>
      <c r="Q123" s="88">
        <v>11</v>
      </c>
      <c r="R123" s="579">
        <v>18</v>
      </c>
      <c r="S123" s="88">
        <v>15.399999999999999</v>
      </c>
      <c r="T123" s="88">
        <v>11</v>
      </c>
      <c r="U123" s="579">
        <v>18</v>
      </c>
      <c r="V123" s="88">
        <v>15.399999999999999</v>
      </c>
      <c r="W123" s="91">
        <v>14</v>
      </c>
      <c r="X123" s="569">
        <v>1.5</v>
      </c>
      <c r="Y123" s="569">
        <v>1.2727272727272727</v>
      </c>
      <c r="Z123" s="569">
        <v>1</v>
      </c>
      <c r="AA123" s="88">
        <v>18</v>
      </c>
      <c r="AB123" s="88">
        <v>14</v>
      </c>
      <c r="AC123" s="88">
        <v>10</v>
      </c>
      <c r="AD123" s="750">
        <v>18</v>
      </c>
      <c r="AE123" s="8">
        <v>15.399999999999999</v>
      </c>
      <c r="AF123" s="8">
        <v>11</v>
      </c>
      <c r="AG123" s="12">
        <f t="shared" si="14"/>
        <v>0</v>
      </c>
      <c r="AH123" s="12">
        <f t="shared" si="14"/>
        <v>9.9999999999999893</v>
      </c>
      <c r="AI123" s="12">
        <f t="shared" si="14"/>
        <v>10</v>
      </c>
      <c r="AJ123" s="8">
        <f t="shared" si="15"/>
        <v>0</v>
      </c>
      <c r="AK123" s="8">
        <f t="shared" si="15"/>
        <v>0</v>
      </c>
      <c r="AL123" s="8">
        <f t="shared" si="15"/>
        <v>0</v>
      </c>
    </row>
    <row r="124" spans="1:38" s="179" customFormat="1" x14ac:dyDescent="0.25">
      <c r="A124" s="210" t="s">
        <v>1835</v>
      </c>
      <c r="B124" s="211" t="s">
        <v>1836</v>
      </c>
      <c r="C124" s="208">
        <v>12</v>
      </c>
      <c r="D124" s="208">
        <v>11</v>
      </c>
      <c r="E124" s="208">
        <v>10</v>
      </c>
      <c r="F124" s="209">
        <v>18</v>
      </c>
      <c r="G124" s="209">
        <v>11</v>
      </c>
      <c r="H124" s="209">
        <v>10</v>
      </c>
      <c r="I124" s="207">
        <v>30</v>
      </c>
      <c r="J124" s="207">
        <v>26</v>
      </c>
      <c r="K124" s="207">
        <v>18</v>
      </c>
      <c r="L124" s="88">
        <v>17</v>
      </c>
      <c r="M124" s="88">
        <v>11</v>
      </c>
      <c r="N124" s="88">
        <v>10</v>
      </c>
      <c r="O124" s="579">
        <v>24</v>
      </c>
      <c r="P124" s="88">
        <v>18.5</v>
      </c>
      <c r="Q124" s="88">
        <v>14</v>
      </c>
      <c r="R124" s="579">
        <v>24</v>
      </c>
      <c r="S124" s="88">
        <v>18.5</v>
      </c>
      <c r="T124" s="88">
        <v>14</v>
      </c>
      <c r="U124" s="579">
        <v>24</v>
      </c>
      <c r="V124" s="88">
        <v>18.5</v>
      </c>
      <c r="W124" s="91">
        <v>18</v>
      </c>
      <c r="X124" s="569">
        <v>1.4166666666666667</v>
      </c>
      <c r="Y124" s="569">
        <v>1</v>
      </c>
      <c r="Z124" s="569">
        <v>1</v>
      </c>
      <c r="AA124" s="88">
        <v>17</v>
      </c>
      <c r="AB124" s="88">
        <v>11</v>
      </c>
      <c r="AC124" s="88">
        <v>10</v>
      </c>
      <c r="AD124" s="750">
        <v>24</v>
      </c>
      <c r="AE124" s="8">
        <v>18.5</v>
      </c>
      <c r="AF124" s="8">
        <v>14</v>
      </c>
      <c r="AG124" s="12">
        <f t="shared" si="14"/>
        <v>41.17647058823529</v>
      </c>
      <c r="AH124" s="12">
        <f t="shared" si="14"/>
        <v>68.181818181818173</v>
      </c>
      <c r="AI124" s="12">
        <f t="shared" si="14"/>
        <v>40</v>
      </c>
      <c r="AJ124" s="8">
        <f t="shared" si="15"/>
        <v>0</v>
      </c>
      <c r="AK124" s="8">
        <f t="shared" si="15"/>
        <v>0</v>
      </c>
      <c r="AL124" s="8">
        <f t="shared" si="15"/>
        <v>0</v>
      </c>
    </row>
    <row r="125" spans="1:38" s="179" customFormat="1" x14ac:dyDescent="0.25">
      <c r="A125" s="210" t="s">
        <v>1837</v>
      </c>
      <c r="B125" s="211" t="s">
        <v>1690</v>
      </c>
      <c r="C125" s="208">
        <v>12</v>
      </c>
      <c r="D125" s="208">
        <v>11</v>
      </c>
      <c r="E125" s="208">
        <v>10</v>
      </c>
      <c r="F125" s="209">
        <v>18</v>
      </c>
      <c r="G125" s="209">
        <v>15.399999999999999</v>
      </c>
      <c r="H125" s="209">
        <v>10</v>
      </c>
      <c r="I125" s="207">
        <v>20</v>
      </c>
      <c r="J125" s="207">
        <v>17</v>
      </c>
      <c r="K125" s="207">
        <v>11</v>
      </c>
      <c r="L125" s="88">
        <v>16</v>
      </c>
      <c r="M125" s="88">
        <v>13</v>
      </c>
      <c r="N125" s="88">
        <v>10</v>
      </c>
      <c r="O125" s="579">
        <v>19</v>
      </c>
      <c r="P125" s="88">
        <v>16.2</v>
      </c>
      <c r="Q125" s="88">
        <v>10.5</v>
      </c>
      <c r="R125" s="579">
        <v>19</v>
      </c>
      <c r="S125" s="88">
        <v>16.2</v>
      </c>
      <c r="T125" s="88">
        <v>10.5</v>
      </c>
      <c r="U125" s="579">
        <v>19</v>
      </c>
      <c r="V125" s="88">
        <v>16.2</v>
      </c>
      <c r="W125" s="91">
        <v>15</v>
      </c>
      <c r="X125" s="569">
        <v>1.3333333333333333</v>
      </c>
      <c r="Y125" s="569">
        <v>1.1818181818181819</v>
      </c>
      <c r="Z125" s="569">
        <v>1</v>
      </c>
      <c r="AA125" s="88">
        <v>16</v>
      </c>
      <c r="AB125" s="88">
        <v>13</v>
      </c>
      <c r="AC125" s="88">
        <v>10</v>
      </c>
      <c r="AD125" s="750">
        <v>19</v>
      </c>
      <c r="AE125" s="8">
        <v>16.2</v>
      </c>
      <c r="AF125" s="8">
        <v>10.5</v>
      </c>
      <c r="AG125" s="12">
        <f t="shared" si="14"/>
        <v>18.75</v>
      </c>
      <c r="AH125" s="12">
        <f t="shared" si="14"/>
        <v>24.61538461538461</v>
      </c>
      <c r="AI125" s="12">
        <f t="shared" si="14"/>
        <v>5</v>
      </c>
      <c r="AJ125" s="8">
        <f t="shared" si="15"/>
        <v>0</v>
      </c>
      <c r="AK125" s="8">
        <f t="shared" si="15"/>
        <v>0</v>
      </c>
      <c r="AL125" s="8">
        <f t="shared" si="15"/>
        <v>0</v>
      </c>
    </row>
    <row r="126" spans="1:38" s="179" customFormat="1" x14ac:dyDescent="0.25">
      <c r="A126" s="180" t="s">
        <v>1528</v>
      </c>
      <c r="B126" s="181" t="s">
        <v>867</v>
      </c>
      <c r="C126" s="186"/>
      <c r="D126" s="186"/>
      <c r="E126" s="208"/>
      <c r="F126" s="209"/>
      <c r="G126" s="209"/>
      <c r="H126" s="209"/>
      <c r="I126" s="207"/>
      <c r="J126" s="207"/>
      <c r="K126" s="207"/>
      <c r="L126" s="88"/>
      <c r="M126" s="88"/>
      <c r="N126" s="88"/>
      <c r="O126" s="579"/>
      <c r="P126" s="88"/>
      <c r="Q126" s="88"/>
      <c r="R126" s="579"/>
      <c r="S126" s="88"/>
      <c r="T126" s="88"/>
      <c r="U126" s="579"/>
      <c r="V126" s="88"/>
      <c r="W126" s="88"/>
      <c r="X126" s="565"/>
      <c r="Y126" s="565"/>
      <c r="Z126" s="565"/>
      <c r="AA126" s="88"/>
      <c r="AB126" s="88"/>
      <c r="AC126" s="88"/>
      <c r="AD126" s="750"/>
      <c r="AE126" s="8"/>
      <c r="AF126" s="8"/>
      <c r="AG126" s="12"/>
      <c r="AH126" s="12"/>
      <c r="AI126" s="12"/>
      <c r="AJ126" s="8"/>
      <c r="AK126" s="8"/>
      <c r="AL126" s="8"/>
    </row>
    <row r="127" spans="1:38" s="179" customFormat="1" x14ac:dyDescent="0.25">
      <c r="A127" s="210" t="s">
        <v>1821</v>
      </c>
      <c r="B127" s="211" t="s">
        <v>1822</v>
      </c>
      <c r="C127" s="208">
        <v>27</v>
      </c>
      <c r="D127" s="208">
        <v>23</v>
      </c>
      <c r="E127" s="208">
        <v>19</v>
      </c>
      <c r="F127" s="209">
        <v>35.1</v>
      </c>
      <c r="G127" s="209">
        <v>27.599999999999998</v>
      </c>
      <c r="H127" s="209">
        <v>21.849999999999998</v>
      </c>
      <c r="I127" s="207">
        <v>50</v>
      </c>
      <c r="J127" s="207">
        <v>45</v>
      </c>
      <c r="K127" s="207">
        <v>30</v>
      </c>
      <c r="L127" s="88">
        <v>30</v>
      </c>
      <c r="M127" s="88">
        <v>23</v>
      </c>
      <c r="N127" s="88">
        <v>19</v>
      </c>
      <c r="O127" s="579">
        <v>42.55</v>
      </c>
      <c r="P127" s="88">
        <v>36.299999999999997</v>
      </c>
      <c r="Q127" s="88">
        <v>25.924999999999997</v>
      </c>
      <c r="R127" s="579">
        <v>42.55</v>
      </c>
      <c r="S127" s="88">
        <v>36.299999999999997</v>
      </c>
      <c r="T127" s="88">
        <v>25.924999999999997</v>
      </c>
      <c r="U127" s="579">
        <v>42.55</v>
      </c>
      <c r="V127" s="88">
        <v>36.299999999999997</v>
      </c>
      <c r="W127" s="88">
        <v>25.924999999999997</v>
      </c>
      <c r="X127" s="569">
        <v>1.1111111111111112</v>
      </c>
      <c r="Y127" s="569">
        <v>1</v>
      </c>
      <c r="Z127" s="569">
        <v>1</v>
      </c>
      <c r="AA127" s="88">
        <v>30</v>
      </c>
      <c r="AB127" s="88">
        <v>23</v>
      </c>
      <c r="AC127" s="88">
        <v>19</v>
      </c>
      <c r="AD127" s="750">
        <v>42.55</v>
      </c>
      <c r="AE127" s="8">
        <v>36.299999999999997</v>
      </c>
      <c r="AF127" s="8">
        <v>25.924999999999997</v>
      </c>
      <c r="AG127" s="12">
        <f t="shared" si="14"/>
        <v>41.833333333333321</v>
      </c>
      <c r="AH127" s="12">
        <f t="shared" si="14"/>
        <v>57.826086956521728</v>
      </c>
      <c r="AI127" s="12">
        <f t="shared" si="14"/>
        <v>36.447368421052616</v>
      </c>
      <c r="AJ127" s="8">
        <f t="shared" si="15"/>
        <v>0</v>
      </c>
      <c r="AK127" s="8">
        <f t="shared" si="15"/>
        <v>0</v>
      </c>
      <c r="AL127" s="8">
        <f t="shared" si="15"/>
        <v>0</v>
      </c>
    </row>
    <row r="128" spans="1:38" s="179" customFormat="1" x14ac:dyDescent="0.25">
      <c r="A128" s="210" t="s">
        <v>1823</v>
      </c>
      <c r="B128" s="211" t="s">
        <v>1824</v>
      </c>
      <c r="C128" s="208">
        <v>27</v>
      </c>
      <c r="D128" s="208">
        <v>23</v>
      </c>
      <c r="E128" s="208">
        <v>19</v>
      </c>
      <c r="F128" s="209">
        <v>35.1</v>
      </c>
      <c r="G128" s="209">
        <v>25.3</v>
      </c>
      <c r="H128" s="209">
        <v>20.900000000000002</v>
      </c>
      <c r="I128" s="207">
        <v>40</v>
      </c>
      <c r="J128" s="207">
        <v>35</v>
      </c>
      <c r="K128" s="207">
        <v>20.900000000000002</v>
      </c>
      <c r="L128" s="88">
        <v>29.000000000000004</v>
      </c>
      <c r="M128" s="88">
        <v>23</v>
      </c>
      <c r="N128" s="88">
        <v>19</v>
      </c>
      <c r="O128" s="580">
        <v>37.549999999999997</v>
      </c>
      <c r="P128" s="581">
        <v>30.15</v>
      </c>
      <c r="Q128" s="88">
        <v>20.900000000000002</v>
      </c>
      <c r="R128" s="580">
        <v>37.549999999999997</v>
      </c>
      <c r="S128" s="581">
        <v>30.15</v>
      </c>
      <c r="T128" s="88">
        <v>20.900000000000002</v>
      </c>
      <c r="U128" s="580">
        <v>37.549999999999997</v>
      </c>
      <c r="V128" s="581">
        <v>30.15</v>
      </c>
      <c r="W128" s="88">
        <v>20.900000000000002</v>
      </c>
      <c r="X128" s="569">
        <v>1.0740740740740742</v>
      </c>
      <c r="Y128" s="569">
        <v>1</v>
      </c>
      <c r="Z128" s="569">
        <v>1</v>
      </c>
      <c r="AA128" s="88">
        <v>29.000000000000004</v>
      </c>
      <c r="AB128" s="88">
        <v>23</v>
      </c>
      <c r="AC128" s="88">
        <v>19</v>
      </c>
      <c r="AD128" s="751">
        <v>37.549999999999997</v>
      </c>
      <c r="AE128" s="752">
        <v>30.15</v>
      </c>
      <c r="AF128" s="8">
        <v>20.900000000000002</v>
      </c>
      <c r="AG128" s="12">
        <f t="shared" si="14"/>
        <v>29.48275862068963</v>
      </c>
      <c r="AH128" s="12">
        <f t="shared" si="14"/>
        <v>31.086956521739122</v>
      </c>
      <c r="AI128" s="12">
        <f t="shared" si="14"/>
        <v>10.000000000000012</v>
      </c>
      <c r="AJ128" s="8">
        <f t="shared" si="15"/>
        <v>0</v>
      </c>
      <c r="AK128" s="8">
        <f t="shared" si="15"/>
        <v>0</v>
      </c>
      <c r="AL128" s="8">
        <f t="shared" si="15"/>
        <v>0</v>
      </c>
    </row>
    <row r="129" spans="1:38" s="179" customFormat="1" x14ac:dyDescent="0.25">
      <c r="A129" s="210" t="s">
        <v>1825</v>
      </c>
      <c r="B129" s="211" t="s">
        <v>1826</v>
      </c>
      <c r="C129" s="208">
        <v>27</v>
      </c>
      <c r="D129" s="208">
        <v>23</v>
      </c>
      <c r="E129" s="208">
        <v>19</v>
      </c>
      <c r="F129" s="209">
        <v>35.1</v>
      </c>
      <c r="G129" s="209">
        <v>27.599999999999998</v>
      </c>
      <c r="H129" s="209">
        <v>19</v>
      </c>
      <c r="I129" s="207">
        <v>35.1</v>
      </c>
      <c r="J129" s="207">
        <v>27.599999999999998</v>
      </c>
      <c r="K129" s="207">
        <v>23</v>
      </c>
      <c r="L129" s="88">
        <v>29.000000000000004</v>
      </c>
      <c r="M129" s="88">
        <v>25.999999999999996</v>
      </c>
      <c r="N129" s="88">
        <v>19</v>
      </c>
      <c r="O129" s="580">
        <v>35.1</v>
      </c>
      <c r="P129" s="581">
        <v>27.599999999999998</v>
      </c>
      <c r="Q129" s="88">
        <v>21</v>
      </c>
      <c r="R129" s="580">
        <v>35.1</v>
      </c>
      <c r="S129" s="581">
        <v>27.599999999999998</v>
      </c>
      <c r="T129" s="88">
        <v>21</v>
      </c>
      <c r="U129" s="580">
        <v>35.1</v>
      </c>
      <c r="V129" s="581">
        <v>27.599999999999998</v>
      </c>
      <c r="W129" s="88">
        <v>21</v>
      </c>
      <c r="X129" s="569">
        <v>1.0740740740740742</v>
      </c>
      <c r="Y129" s="569">
        <v>1.1304347826086956</v>
      </c>
      <c r="Z129" s="569">
        <v>1</v>
      </c>
      <c r="AA129" s="88">
        <v>29.000000000000004</v>
      </c>
      <c r="AB129" s="88">
        <v>25.999999999999996</v>
      </c>
      <c r="AC129" s="88">
        <v>19</v>
      </c>
      <c r="AD129" s="751">
        <v>35.1</v>
      </c>
      <c r="AE129" s="752">
        <v>27.599999999999998</v>
      </c>
      <c r="AF129" s="8">
        <v>21</v>
      </c>
      <c r="AG129" s="12">
        <f t="shared" si="14"/>
        <v>21.03448275862068</v>
      </c>
      <c r="AH129" s="12">
        <f t="shared" si="14"/>
        <v>6.1538461538461604</v>
      </c>
      <c r="AI129" s="12">
        <f t="shared" si="14"/>
        <v>10.526315789473683</v>
      </c>
      <c r="AJ129" s="8">
        <f t="shared" si="15"/>
        <v>0</v>
      </c>
      <c r="AK129" s="8">
        <f t="shared" si="15"/>
        <v>0</v>
      </c>
      <c r="AL129" s="8">
        <f t="shared" si="15"/>
        <v>0</v>
      </c>
    </row>
    <row r="130" spans="1:38" s="179" customFormat="1" x14ac:dyDescent="0.25">
      <c r="A130" s="210" t="s">
        <v>1827</v>
      </c>
      <c r="B130" s="211" t="s">
        <v>1650</v>
      </c>
      <c r="C130" s="208">
        <v>27</v>
      </c>
      <c r="D130" s="208">
        <v>23</v>
      </c>
      <c r="E130" s="208">
        <v>19</v>
      </c>
      <c r="F130" s="209">
        <v>35.1</v>
      </c>
      <c r="G130" s="209">
        <v>27.599999999999998</v>
      </c>
      <c r="H130" s="209">
        <v>19</v>
      </c>
      <c r="I130" s="207">
        <v>35.1</v>
      </c>
      <c r="J130" s="207">
        <v>27.599999999999998</v>
      </c>
      <c r="K130" s="207">
        <v>24</v>
      </c>
      <c r="L130" s="88">
        <v>32</v>
      </c>
      <c r="M130" s="88">
        <v>28</v>
      </c>
      <c r="N130" s="88">
        <v>19</v>
      </c>
      <c r="O130" s="580">
        <v>35.1</v>
      </c>
      <c r="P130" s="581">
        <v>27.599999999999998</v>
      </c>
      <c r="Q130" s="88">
        <v>21.5</v>
      </c>
      <c r="R130" s="580">
        <v>35.1</v>
      </c>
      <c r="S130" s="581">
        <v>27.599999999999998</v>
      </c>
      <c r="T130" s="88">
        <v>21.5</v>
      </c>
      <c r="U130" s="580">
        <v>35.1</v>
      </c>
      <c r="V130" s="581">
        <v>27.599999999999998</v>
      </c>
      <c r="W130" s="88">
        <v>21.5</v>
      </c>
      <c r="X130" s="569">
        <v>1.1851851851851851</v>
      </c>
      <c r="Y130" s="569">
        <v>1.2173913043478262</v>
      </c>
      <c r="Z130" s="569">
        <v>1</v>
      </c>
      <c r="AA130" s="88">
        <v>32</v>
      </c>
      <c r="AB130" s="88">
        <v>28</v>
      </c>
      <c r="AC130" s="88">
        <v>19</v>
      </c>
      <c r="AD130" s="751">
        <v>35.1</v>
      </c>
      <c r="AE130" s="752">
        <v>27.599999999999998</v>
      </c>
      <c r="AF130" s="8">
        <v>21.5</v>
      </c>
      <c r="AG130" s="12">
        <f t="shared" si="14"/>
        <v>9.6875000000000036</v>
      </c>
      <c r="AH130" s="12">
        <f t="shared" si="14"/>
        <v>-1.4285714285714362</v>
      </c>
      <c r="AI130" s="12">
        <f t="shared" si="14"/>
        <v>13.157894736842104</v>
      </c>
      <c r="AJ130" s="8">
        <f t="shared" si="15"/>
        <v>0</v>
      </c>
      <c r="AK130" s="8">
        <f t="shared" si="15"/>
        <v>0</v>
      </c>
      <c r="AL130" s="8">
        <f t="shared" si="15"/>
        <v>0</v>
      </c>
    </row>
    <row r="131" spans="1:38" s="179" customFormat="1" x14ac:dyDescent="0.25">
      <c r="A131" s="210" t="s">
        <v>1828</v>
      </c>
      <c r="B131" s="211" t="s">
        <v>1829</v>
      </c>
      <c r="C131" s="208">
        <v>27</v>
      </c>
      <c r="D131" s="208">
        <v>23</v>
      </c>
      <c r="E131" s="208">
        <v>19</v>
      </c>
      <c r="F131" s="209">
        <v>35.1</v>
      </c>
      <c r="G131" s="209">
        <v>27.599999999999998</v>
      </c>
      <c r="H131" s="209">
        <v>20.900000000000002</v>
      </c>
      <c r="I131" s="207">
        <v>35.1</v>
      </c>
      <c r="J131" s="207">
        <v>27.599999999999998</v>
      </c>
      <c r="K131" s="207">
        <v>20.900000000000002</v>
      </c>
      <c r="L131" s="88">
        <v>33</v>
      </c>
      <c r="M131" s="88">
        <v>25.999999999999996</v>
      </c>
      <c r="N131" s="88">
        <v>19</v>
      </c>
      <c r="O131" s="580">
        <v>35.1</v>
      </c>
      <c r="P131" s="581">
        <v>27.599999999999998</v>
      </c>
      <c r="Q131" s="88">
        <v>20.900000000000002</v>
      </c>
      <c r="R131" s="580">
        <v>35.1</v>
      </c>
      <c r="S131" s="581">
        <v>27.599999999999998</v>
      </c>
      <c r="T131" s="88">
        <v>20.900000000000002</v>
      </c>
      <c r="U131" s="580">
        <v>35.1</v>
      </c>
      <c r="V131" s="581">
        <v>27.599999999999998</v>
      </c>
      <c r="W131" s="88">
        <v>20.900000000000002</v>
      </c>
      <c r="X131" s="569">
        <v>1.2222222222222223</v>
      </c>
      <c r="Y131" s="569">
        <v>1.1304347826086956</v>
      </c>
      <c r="Z131" s="569">
        <v>1</v>
      </c>
      <c r="AA131" s="88">
        <v>33</v>
      </c>
      <c r="AB131" s="88">
        <v>25.999999999999996</v>
      </c>
      <c r="AC131" s="88">
        <v>19</v>
      </c>
      <c r="AD131" s="751">
        <v>35.1</v>
      </c>
      <c r="AE131" s="752">
        <v>27.599999999999998</v>
      </c>
      <c r="AF131" s="8">
        <v>20.900000000000002</v>
      </c>
      <c r="AG131" s="12">
        <f t="shared" si="14"/>
        <v>6.3636363636363686</v>
      </c>
      <c r="AH131" s="12">
        <f t="shared" si="14"/>
        <v>6.1538461538461604</v>
      </c>
      <c r="AI131" s="12">
        <f t="shared" si="14"/>
        <v>10.000000000000012</v>
      </c>
      <c r="AJ131" s="8">
        <f t="shared" si="15"/>
        <v>0</v>
      </c>
      <c r="AK131" s="8">
        <f t="shared" si="15"/>
        <v>0</v>
      </c>
      <c r="AL131" s="8">
        <f t="shared" si="15"/>
        <v>0</v>
      </c>
    </row>
    <row r="132" spans="1:38" s="179" customFormat="1" x14ac:dyDescent="0.25">
      <c r="A132" s="210" t="s">
        <v>1830</v>
      </c>
      <c r="B132" s="211" t="s">
        <v>1448</v>
      </c>
      <c r="C132" s="208">
        <v>27</v>
      </c>
      <c r="D132" s="208">
        <v>23</v>
      </c>
      <c r="E132" s="208">
        <v>19</v>
      </c>
      <c r="F132" s="209">
        <v>35.1</v>
      </c>
      <c r="G132" s="209">
        <v>27.599999999999998</v>
      </c>
      <c r="H132" s="209">
        <v>19</v>
      </c>
      <c r="I132" s="207">
        <v>40</v>
      </c>
      <c r="J132" s="207">
        <v>32</v>
      </c>
      <c r="K132" s="207">
        <v>23</v>
      </c>
      <c r="L132" s="88">
        <v>30</v>
      </c>
      <c r="M132" s="88">
        <v>27.000000000000004</v>
      </c>
      <c r="N132" s="88">
        <v>19</v>
      </c>
      <c r="O132" s="580">
        <v>37.549999999999997</v>
      </c>
      <c r="P132" s="581">
        <v>29.799999999999997</v>
      </c>
      <c r="Q132" s="88">
        <v>21</v>
      </c>
      <c r="R132" s="580">
        <v>37.549999999999997</v>
      </c>
      <c r="S132" s="581">
        <v>29.799999999999997</v>
      </c>
      <c r="T132" s="88">
        <v>21</v>
      </c>
      <c r="U132" s="580">
        <v>37.549999999999997</v>
      </c>
      <c r="V132" s="581">
        <v>29.799999999999997</v>
      </c>
      <c r="W132" s="88">
        <v>21</v>
      </c>
      <c r="X132" s="569">
        <v>1.1111111111111112</v>
      </c>
      <c r="Y132" s="569">
        <v>1.173913043478261</v>
      </c>
      <c r="Z132" s="569">
        <v>1</v>
      </c>
      <c r="AA132" s="88">
        <v>30</v>
      </c>
      <c r="AB132" s="88">
        <v>27.000000000000004</v>
      </c>
      <c r="AC132" s="88">
        <v>19</v>
      </c>
      <c r="AD132" s="751">
        <v>37.549999999999997</v>
      </c>
      <c r="AE132" s="752">
        <v>29.799999999999997</v>
      </c>
      <c r="AF132" s="8">
        <v>21</v>
      </c>
      <c r="AG132" s="12">
        <f t="shared" si="14"/>
        <v>25.166666666666661</v>
      </c>
      <c r="AH132" s="12">
        <f t="shared" si="14"/>
        <v>10.370370370370345</v>
      </c>
      <c r="AI132" s="12">
        <f t="shared" si="14"/>
        <v>10.526315789473683</v>
      </c>
      <c r="AJ132" s="8">
        <f t="shared" si="15"/>
        <v>0</v>
      </c>
      <c r="AK132" s="8">
        <f t="shared" si="15"/>
        <v>0</v>
      </c>
      <c r="AL132" s="8">
        <f t="shared" si="15"/>
        <v>0</v>
      </c>
    </row>
    <row r="133" spans="1:38" s="179" customFormat="1" x14ac:dyDescent="0.25">
      <c r="A133" s="210" t="s">
        <v>1831</v>
      </c>
      <c r="B133" s="211" t="s">
        <v>1832</v>
      </c>
      <c r="C133" s="208">
        <v>25</v>
      </c>
      <c r="D133" s="208">
        <v>21</v>
      </c>
      <c r="E133" s="208">
        <v>18</v>
      </c>
      <c r="F133" s="209">
        <v>35</v>
      </c>
      <c r="G133" s="209">
        <v>25.2</v>
      </c>
      <c r="H133" s="209">
        <v>20.7</v>
      </c>
      <c r="I133" s="22">
        <v>35</v>
      </c>
      <c r="J133" s="22">
        <v>25.2</v>
      </c>
      <c r="K133" s="22">
        <v>20.7</v>
      </c>
      <c r="L133" s="88">
        <v>34</v>
      </c>
      <c r="M133" s="88">
        <v>23.000000000000004</v>
      </c>
      <c r="N133" s="88">
        <v>19</v>
      </c>
      <c r="O133" s="580">
        <v>35</v>
      </c>
      <c r="P133" s="581">
        <v>25.2</v>
      </c>
      <c r="Q133" s="88">
        <v>20.7</v>
      </c>
      <c r="R133" s="580">
        <v>35</v>
      </c>
      <c r="S133" s="581">
        <v>25.2</v>
      </c>
      <c r="T133" s="88">
        <v>20.7</v>
      </c>
      <c r="U133" s="580">
        <v>35</v>
      </c>
      <c r="V133" s="581">
        <v>25.2</v>
      </c>
      <c r="W133" s="88">
        <v>20.7</v>
      </c>
      <c r="X133" s="569">
        <v>1.36</v>
      </c>
      <c r="Y133" s="569">
        <v>1.0952380952380953</v>
      </c>
      <c r="Z133" s="569">
        <v>1.0555555555555556</v>
      </c>
      <c r="AA133" s="88">
        <v>34</v>
      </c>
      <c r="AB133" s="88">
        <v>23.000000000000004</v>
      </c>
      <c r="AC133" s="88">
        <v>19</v>
      </c>
      <c r="AD133" s="751">
        <v>35</v>
      </c>
      <c r="AE133" s="752">
        <v>25.2</v>
      </c>
      <c r="AF133" s="8">
        <v>20.7</v>
      </c>
      <c r="AG133" s="12">
        <f t="shared" si="14"/>
        <v>2.9411764705882351</v>
      </c>
      <c r="AH133" s="12">
        <f t="shared" si="14"/>
        <v>9.5652173913043281</v>
      </c>
      <c r="AI133" s="12">
        <f t="shared" si="14"/>
        <v>8.9473684210526283</v>
      </c>
      <c r="AJ133" s="8">
        <f t="shared" si="15"/>
        <v>0</v>
      </c>
      <c r="AK133" s="8">
        <f t="shared" si="15"/>
        <v>0</v>
      </c>
      <c r="AL133" s="8">
        <f t="shared" si="15"/>
        <v>0</v>
      </c>
    </row>
    <row r="134" spans="1:38" s="179" customFormat="1" x14ac:dyDescent="0.25">
      <c r="A134" s="210" t="s">
        <v>1833</v>
      </c>
      <c r="B134" s="211" t="s">
        <v>1834</v>
      </c>
      <c r="C134" s="208">
        <v>25</v>
      </c>
      <c r="D134" s="208">
        <v>23</v>
      </c>
      <c r="E134" s="208">
        <v>19</v>
      </c>
      <c r="F134" s="209">
        <v>27.500000000000004</v>
      </c>
      <c r="G134" s="209">
        <v>23</v>
      </c>
      <c r="H134" s="209">
        <v>19</v>
      </c>
      <c r="I134" s="207">
        <v>27.500000000000004</v>
      </c>
      <c r="J134" s="207">
        <v>27</v>
      </c>
      <c r="K134" s="207">
        <v>23</v>
      </c>
      <c r="L134" s="88">
        <v>26</v>
      </c>
      <c r="M134" s="88">
        <v>23</v>
      </c>
      <c r="N134" s="88">
        <v>19</v>
      </c>
      <c r="O134" s="580">
        <v>27.500000000000004</v>
      </c>
      <c r="P134" s="581">
        <v>25</v>
      </c>
      <c r="Q134" s="88">
        <v>21</v>
      </c>
      <c r="R134" s="580">
        <v>27.500000000000004</v>
      </c>
      <c r="S134" s="581">
        <v>25</v>
      </c>
      <c r="T134" s="88">
        <v>21</v>
      </c>
      <c r="U134" s="580">
        <v>27.500000000000004</v>
      </c>
      <c r="V134" s="581">
        <v>25</v>
      </c>
      <c r="W134" s="88">
        <v>21</v>
      </c>
      <c r="X134" s="569">
        <v>1.04</v>
      </c>
      <c r="Y134" s="569">
        <v>1</v>
      </c>
      <c r="Z134" s="569">
        <v>1</v>
      </c>
      <c r="AA134" s="88">
        <v>26</v>
      </c>
      <c r="AB134" s="88">
        <v>23</v>
      </c>
      <c r="AC134" s="88">
        <v>19</v>
      </c>
      <c r="AD134" s="751">
        <v>27.500000000000004</v>
      </c>
      <c r="AE134" s="752">
        <v>25</v>
      </c>
      <c r="AF134" s="8">
        <v>21</v>
      </c>
      <c r="AG134" s="12">
        <f t="shared" si="14"/>
        <v>5.7692307692307825</v>
      </c>
      <c r="AH134" s="12">
        <f t="shared" si="14"/>
        <v>8.695652173913043</v>
      </c>
      <c r="AI134" s="12">
        <f t="shared" si="14"/>
        <v>10.526315789473683</v>
      </c>
      <c r="AJ134" s="8">
        <f t="shared" si="15"/>
        <v>0</v>
      </c>
      <c r="AK134" s="8">
        <f t="shared" si="15"/>
        <v>0</v>
      </c>
      <c r="AL134" s="8">
        <f t="shared" si="15"/>
        <v>0</v>
      </c>
    </row>
    <row r="135" spans="1:38" s="179" customFormat="1" x14ac:dyDescent="0.25">
      <c r="A135" s="210" t="s">
        <v>1835</v>
      </c>
      <c r="B135" s="211" t="s">
        <v>1836</v>
      </c>
      <c r="C135" s="208">
        <v>24</v>
      </c>
      <c r="D135" s="208">
        <v>20</v>
      </c>
      <c r="E135" s="208">
        <v>19</v>
      </c>
      <c r="F135" s="209">
        <v>31.200000000000003</v>
      </c>
      <c r="G135" s="209">
        <v>24</v>
      </c>
      <c r="H135" s="209">
        <v>20.900000000000002</v>
      </c>
      <c r="I135" s="207">
        <v>35</v>
      </c>
      <c r="J135" s="207">
        <v>30</v>
      </c>
      <c r="K135" s="207">
        <v>20.900000000000002</v>
      </c>
      <c r="L135" s="88">
        <v>25</v>
      </c>
      <c r="M135" s="88">
        <v>19</v>
      </c>
      <c r="N135" s="88">
        <v>19</v>
      </c>
      <c r="O135" s="580">
        <v>33.1</v>
      </c>
      <c r="P135" s="581">
        <v>27</v>
      </c>
      <c r="Q135" s="88">
        <v>20.900000000000002</v>
      </c>
      <c r="R135" s="580">
        <v>33.1</v>
      </c>
      <c r="S135" s="581">
        <v>27</v>
      </c>
      <c r="T135" s="88">
        <v>20.900000000000002</v>
      </c>
      <c r="U135" s="580">
        <v>33.1</v>
      </c>
      <c r="V135" s="581">
        <v>27</v>
      </c>
      <c r="W135" s="88">
        <v>20.900000000000002</v>
      </c>
      <c r="X135" s="569">
        <v>1.0416666666666667</v>
      </c>
      <c r="Y135" s="569">
        <v>0.95</v>
      </c>
      <c r="Z135" s="569">
        <v>1</v>
      </c>
      <c r="AA135" s="88">
        <v>25</v>
      </c>
      <c r="AB135" s="88">
        <v>19</v>
      </c>
      <c r="AC135" s="88">
        <v>19</v>
      </c>
      <c r="AD135" s="751">
        <v>33.1</v>
      </c>
      <c r="AE135" s="752">
        <v>27</v>
      </c>
      <c r="AF135" s="8">
        <v>20.900000000000002</v>
      </c>
      <c r="AG135" s="12">
        <f t="shared" si="14"/>
        <v>32.400000000000006</v>
      </c>
      <c r="AH135" s="12">
        <f t="shared" si="14"/>
        <v>42.105263157894733</v>
      </c>
      <c r="AI135" s="12">
        <f t="shared" si="14"/>
        <v>10.000000000000012</v>
      </c>
      <c r="AJ135" s="8">
        <f t="shared" si="15"/>
        <v>0</v>
      </c>
      <c r="AK135" s="8">
        <f t="shared" si="15"/>
        <v>0</v>
      </c>
      <c r="AL135" s="8">
        <f t="shared" si="15"/>
        <v>0</v>
      </c>
    </row>
    <row r="136" spans="1:38" s="179" customFormat="1" x14ac:dyDescent="0.25">
      <c r="A136" s="210" t="s">
        <v>1837</v>
      </c>
      <c r="B136" s="211" t="s">
        <v>1690</v>
      </c>
      <c r="C136" s="208">
        <v>27</v>
      </c>
      <c r="D136" s="208">
        <v>23</v>
      </c>
      <c r="E136" s="208">
        <v>19</v>
      </c>
      <c r="F136" s="209">
        <v>27</v>
      </c>
      <c r="G136" s="209">
        <v>23</v>
      </c>
      <c r="H136" s="209">
        <v>19</v>
      </c>
      <c r="I136" s="207">
        <v>30</v>
      </c>
      <c r="J136" s="207">
        <v>25</v>
      </c>
      <c r="K136" s="207">
        <v>21</v>
      </c>
      <c r="L136" s="88">
        <v>27</v>
      </c>
      <c r="M136" s="88">
        <v>23</v>
      </c>
      <c r="N136" s="88">
        <v>19</v>
      </c>
      <c r="O136" s="580">
        <v>28.5</v>
      </c>
      <c r="P136" s="581">
        <v>24</v>
      </c>
      <c r="Q136" s="88">
        <v>20</v>
      </c>
      <c r="R136" s="580">
        <v>28.5</v>
      </c>
      <c r="S136" s="581">
        <v>24</v>
      </c>
      <c r="T136" s="88">
        <v>20</v>
      </c>
      <c r="U136" s="580">
        <v>28.5</v>
      </c>
      <c r="V136" s="581">
        <v>24</v>
      </c>
      <c r="W136" s="88">
        <v>20</v>
      </c>
      <c r="X136" s="569">
        <v>1</v>
      </c>
      <c r="Y136" s="569">
        <v>1</v>
      </c>
      <c r="Z136" s="569">
        <v>1</v>
      </c>
      <c r="AA136" s="88">
        <v>27</v>
      </c>
      <c r="AB136" s="88">
        <v>23</v>
      </c>
      <c r="AC136" s="88">
        <v>19</v>
      </c>
      <c r="AD136" s="751">
        <v>28.5</v>
      </c>
      <c r="AE136" s="752">
        <v>24</v>
      </c>
      <c r="AF136" s="8">
        <v>20</v>
      </c>
      <c r="AG136" s="12">
        <f t="shared" si="14"/>
        <v>5.5555555555555554</v>
      </c>
      <c r="AH136" s="12">
        <f t="shared" si="14"/>
        <v>4.3478260869565215</v>
      </c>
      <c r="AI136" s="12">
        <f t="shared" si="14"/>
        <v>5.2631578947368416</v>
      </c>
      <c r="AJ136" s="8">
        <f t="shared" si="15"/>
        <v>0</v>
      </c>
      <c r="AK136" s="8">
        <f t="shared" si="15"/>
        <v>0</v>
      </c>
      <c r="AL136" s="8">
        <f t="shared" si="15"/>
        <v>0</v>
      </c>
    </row>
    <row r="137" spans="1:38" s="179" customFormat="1" x14ac:dyDescent="0.25">
      <c r="A137" s="180" t="s">
        <v>1567</v>
      </c>
      <c r="B137" s="181" t="s">
        <v>868</v>
      </c>
      <c r="C137" s="186"/>
      <c r="D137" s="186"/>
      <c r="E137" s="208"/>
      <c r="F137" s="209"/>
      <c r="G137" s="209"/>
      <c r="H137" s="209"/>
      <c r="I137" s="207"/>
      <c r="J137" s="207"/>
      <c r="K137" s="207"/>
      <c r="L137" s="88"/>
      <c r="M137" s="88"/>
      <c r="N137" s="88"/>
      <c r="O137" s="579"/>
      <c r="P137" s="88"/>
      <c r="Q137" s="88"/>
      <c r="R137" s="579"/>
      <c r="S137" s="88"/>
      <c r="T137" s="88"/>
      <c r="U137" s="579"/>
      <c r="V137" s="88"/>
      <c r="W137" s="88"/>
      <c r="X137" s="565"/>
      <c r="Y137" s="565"/>
      <c r="Z137" s="565"/>
      <c r="AA137" s="88"/>
      <c r="AB137" s="88"/>
      <c r="AC137" s="88"/>
      <c r="AD137" s="750"/>
      <c r="AE137" s="8"/>
      <c r="AF137" s="8"/>
      <c r="AG137" s="12"/>
      <c r="AH137" s="12"/>
      <c r="AI137" s="12"/>
      <c r="AJ137" s="8"/>
      <c r="AK137" s="8"/>
      <c r="AL137" s="8"/>
    </row>
    <row r="138" spans="1:38" s="179" customFormat="1" x14ac:dyDescent="0.25">
      <c r="A138" s="210" t="s">
        <v>1821</v>
      </c>
      <c r="B138" s="211" t="s">
        <v>1822</v>
      </c>
      <c r="C138" s="208">
        <v>17</v>
      </c>
      <c r="D138" s="208">
        <v>14</v>
      </c>
      <c r="E138" s="208">
        <v>12</v>
      </c>
      <c r="F138" s="209">
        <v>17</v>
      </c>
      <c r="G138" s="209">
        <v>14</v>
      </c>
      <c r="H138" s="209">
        <v>12</v>
      </c>
      <c r="I138" s="207">
        <v>26</v>
      </c>
      <c r="J138" s="207">
        <v>22</v>
      </c>
      <c r="K138" s="207">
        <v>20</v>
      </c>
      <c r="L138" s="88">
        <v>18</v>
      </c>
      <c r="M138" s="88">
        <v>15</v>
      </c>
      <c r="N138" s="88">
        <v>13</v>
      </c>
      <c r="O138" s="579">
        <v>21.5</v>
      </c>
      <c r="P138" s="88">
        <v>18</v>
      </c>
      <c r="Q138" s="88">
        <v>16</v>
      </c>
      <c r="R138" s="579">
        <v>21.5</v>
      </c>
      <c r="S138" s="88">
        <v>18</v>
      </c>
      <c r="T138" s="88">
        <v>16</v>
      </c>
      <c r="U138" s="579">
        <v>21.5</v>
      </c>
      <c r="V138" s="88">
        <v>18</v>
      </c>
      <c r="W138" s="88">
        <v>16</v>
      </c>
      <c r="X138" s="569">
        <v>1.0588235294117647</v>
      </c>
      <c r="Y138" s="569">
        <v>1.0714285714285714</v>
      </c>
      <c r="Z138" s="569">
        <v>1.0833333333333333</v>
      </c>
      <c r="AA138" s="88">
        <v>18</v>
      </c>
      <c r="AB138" s="88">
        <v>15</v>
      </c>
      <c r="AC138" s="88">
        <v>13</v>
      </c>
      <c r="AD138" s="750">
        <v>21.5</v>
      </c>
      <c r="AE138" s="8">
        <v>18</v>
      </c>
      <c r="AF138" s="8">
        <v>16</v>
      </c>
      <c r="AG138" s="12">
        <f t="shared" si="14"/>
        <v>19.444444444444446</v>
      </c>
      <c r="AH138" s="12">
        <f t="shared" si="14"/>
        <v>20</v>
      </c>
      <c r="AI138" s="12">
        <f t="shared" si="14"/>
        <v>23.076923076923077</v>
      </c>
      <c r="AJ138" s="8">
        <f t="shared" si="15"/>
        <v>0</v>
      </c>
      <c r="AK138" s="8">
        <f t="shared" si="15"/>
        <v>0</v>
      </c>
      <c r="AL138" s="8">
        <f t="shared" si="15"/>
        <v>0</v>
      </c>
    </row>
    <row r="139" spans="1:38" s="179" customFormat="1" x14ac:dyDescent="0.25">
      <c r="A139" s="210" t="s">
        <v>1823</v>
      </c>
      <c r="B139" s="211" t="s">
        <v>1824</v>
      </c>
      <c r="C139" s="208">
        <v>12</v>
      </c>
      <c r="D139" s="208">
        <v>11</v>
      </c>
      <c r="E139" s="208">
        <v>10</v>
      </c>
      <c r="F139" s="209">
        <v>12</v>
      </c>
      <c r="G139" s="209">
        <v>11</v>
      </c>
      <c r="H139" s="209">
        <v>10</v>
      </c>
      <c r="I139" s="207">
        <v>14</v>
      </c>
      <c r="J139" s="207">
        <v>13</v>
      </c>
      <c r="K139" s="207">
        <v>12</v>
      </c>
      <c r="L139" s="88">
        <v>13</v>
      </c>
      <c r="M139" s="88">
        <v>11</v>
      </c>
      <c r="N139" s="88">
        <v>11</v>
      </c>
      <c r="O139" s="579">
        <v>13</v>
      </c>
      <c r="P139" s="88">
        <v>12</v>
      </c>
      <c r="Q139" s="88">
        <v>11</v>
      </c>
      <c r="R139" s="579">
        <v>13</v>
      </c>
      <c r="S139" s="88">
        <v>12</v>
      </c>
      <c r="T139" s="88">
        <v>11</v>
      </c>
      <c r="U139" s="579">
        <v>13</v>
      </c>
      <c r="V139" s="88">
        <v>12</v>
      </c>
      <c r="W139" s="88">
        <v>11</v>
      </c>
      <c r="X139" s="569">
        <v>1.0833333333333333</v>
      </c>
      <c r="Y139" s="569">
        <v>1</v>
      </c>
      <c r="Z139" s="569">
        <v>1.1000000000000001</v>
      </c>
      <c r="AA139" s="88">
        <v>13</v>
      </c>
      <c r="AB139" s="88">
        <v>11</v>
      </c>
      <c r="AC139" s="88">
        <v>11</v>
      </c>
      <c r="AD139" s="750">
        <v>13</v>
      </c>
      <c r="AE139" s="8">
        <v>12</v>
      </c>
      <c r="AF139" s="8">
        <v>11</v>
      </c>
      <c r="AG139" s="12">
        <f t="shared" si="14"/>
        <v>0</v>
      </c>
      <c r="AH139" s="12">
        <f t="shared" si="14"/>
        <v>9.0909090909090917</v>
      </c>
      <c r="AI139" s="12">
        <f t="shared" si="14"/>
        <v>0</v>
      </c>
      <c r="AJ139" s="8">
        <f t="shared" si="15"/>
        <v>0</v>
      </c>
      <c r="AK139" s="8">
        <f t="shared" si="15"/>
        <v>0</v>
      </c>
      <c r="AL139" s="8">
        <f t="shared" si="15"/>
        <v>0</v>
      </c>
    </row>
    <row r="140" spans="1:38" s="179" customFormat="1" x14ac:dyDescent="0.25">
      <c r="A140" s="210" t="s">
        <v>1825</v>
      </c>
      <c r="B140" s="211" t="s">
        <v>1826</v>
      </c>
      <c r="C140" s="208">
        <v>14</v>
      </c>
      <c r="D140" s="208">
        <v>12</v>
      </c>
      <c r="E140" s="208">
        <v>10</v>
      </c>
      <c r="F140" s="209">
        <v>14</v>
      </c>
      <c r="G140" s="209">
        <v>12</v>
      </c>
      <c r="H140" s="209">
        <v>10</v>
      </c>
      <c r="I140" s="207">
        <v>18</v>
      </c>
      <c r="J140" s="207">
        <v>15</v>
      </c>
      <c r="K140" s="207">
        <v>11</v>
      </c>
      <c r="L140" s="88">
        <v>15</v>
      </c>
      <c r="M140" s="88">
        <v>12</v>
      </c>
      <c r="N140" s="88">
        <v>11</v>
      </c>
      <c r="O140" s="579">
        <v>16</v>
      </c>
      <c r="P140" s="88">
        <v>13.5</v>
      </c>
      <c r="Q140" s="88">
        <v>10.5</v>
      </c>
      <c r="R140" s="579">
        <v>16</v>
      </c>
      <c r="S140" s="88">
        <v>13.5</v>
      </c>
      <c r="T140" s="88">
        <v>10.5</v>
      </c>
      <c r="U140" s="579">
        <v>16</v>
      </c>
      <c r="V140" s="88">
        <v>13.5</v>
      </c>
      <c r="W140" s="88">
        <v>10.5</v>
      </c>
      <c r="X140" s="569">
        <v>1.0714285714285714</v>
      </c>
      <c r="Y140" s="569">
        <v>1</v>
      </c>
      <c r="Z140" s="569">
        <v>1.1000000000000001</v>
      </c>
      <c r="AA140" s="88">
        <v>15</v>
      </c>
      <c r="AB140" s="88">
        <v>12</v>
      </c>
      <c r="AC140" s="88">
        <v>11</v>
      </c>
      <c r="AD140" s="750">
        <v>16</v>
      </c>
      <c r="AE140" s="8">
        <v>13.5</v>
      </c>
      <c r="AF140" s="8">
        <v>10.5</v>
      </c>
      <c r="AG140" s="12">
        <f t="shared" si="14"/>
        <v>6.666666666666667</v>
      </c>
      <c r="AH140" s="12">
        <f t="shared" si="14"/>
        <v>12.5</v>
      </c>
      <c r="AI140" s="12">
        <f t="shared" si="14"/>
        <v>-4.5454545454545459</v>
      </c>
      <c r="AJ140" s="8">
        <f t="shared" si="15"/>
        <v>0</v>
      </c>
      <c r="AK140" s="8">
        <f t="shared" si="15"/>
        <v>0</v>
      </c>
      <c r="AL140" s="8">
        <f t="shared" si="15"/>
        <v>0</v>
      </c>
    </row>
    <row r="141" spans="1:38" s="179" customFormat="1" x14ac:dyDescent="0.25">
      <c r="A141" s="210" t="s">
        <v>1827</v>
      </c>
      <c r="B141" s="211" t="s">
        <v>1650</v>
      </c>
      <c r="C141" s="208">
        <v>14</v>
      </c>
      <c r="D141" s="208">
        <v>12</v>
      </c>
      <c r="E141" s="208">
        <v>10</v>
      </c>
      <c r="F141" s="209">
        <v>14</v>
      </c>
      <c r="G141" s="209">
        <v>12</v>
      </c>
      <c r="H141" s="209">
        <v>10</v>
      </c>
      <c r="I141" s="207">
        <v>18</v>
      </c>
      <c r="J141" s="207">
        <v>17</v>
      </c>
      <c r="K141" s="207">
        <v>13</v>
      </c>
      <c r="L141" s="88">
        <v>15</v>
      </c>
      <c r="M141" s="88">
        <v>12</v>
      </c>
      <c r="N141" s="88">
        <v>11</v>
      </c>
      <c r="O141" s="579">
        <v>16</v>
      </c>
      <c r="P141" s="88">
        <v>14.5</v>
      </c>
      <c r="Q141" s="88">
        <v>11.5</v>
      </c>
      <c r="R141" s="579">
        <v>16</v>
      </c>
      <c r="S141" s="88">
        <v>14.5</v>
      </c>
      <c r="T141" s="88">
        <v>11.5</v>
      </c>
      <c r="U141" s="579">
        <v>16</v>
      </c>
      <c r="V141" s="88">
        <v>14.5</v>
      </c>
      <c r="W141" s="88">
        <v>11.5</v>
      </c>
      <c r="X141" s="569">
        <v>1.0714285714285714</v>
      </c>
      <c r="Y141" s="569">
        <v>1</v>
      </c>
      <c r="Z141" s="569">
        <v>1.1000000000000001</v>
      </c>
      <c r="AA141" s="88">
        <v>15</v>
      </c>
      <c r="AB141" s="88">
        <v>12</v>
      </c>
      <c r="AC141" s="88">
        <v>11</v>
      </c>
      <c r="AD141" s="750">
        <v>16</v>
      </c>
      <c r="AE141" s="8">
        <v>14.5</v>
      </c>
      <c r="AF141" s="8">
        <v>11.5</v>
      </c>
      <c r="AG141" s="12">
        <f t="shared" ref="AG141:AI203" si="16">(AD141-L141)/L141*100</f>
        <v>6.666666666666667</v>
      </c>
      <c r="AH141" s="12">
        <f t="shared" si="16"/>
        <v>20.833333333333336</v>
      </c>
      <c r="AI141" s="12">
        <f t="shared" si="16"/>
        <v>4.5454545454545459</v>
      </c>
      <c r="AJ141" s="8">
        <f t="shared" ref="AJ141:AL203" si="17">(AD141-O141)/O141*100</f>
        <v>0</v>
      </c>
      <c r="AK141" s="8">
        <f t="shared" si="17"/>
        <v>0</v>
      </c>
      <c r="AL141" s="8">
        <f t="shared" si="17"/>
        <v>0</v>
      </c>
    </row>
    <row r="142" spans="1:38" s="179" customFormat="1" x14ac:dyDescent="0.25">
      <c r="A142" s="210" t="s">
        <v>1828</v>
      </c>
      <c r="B142" s="211" t="s">
        <v>1829</v>
      </c>
      <c r="C142" s="208">
        <v>14</v>
      </c>
      <c r="D142" s="208">
        <v>12</v>
      </c>
      <c r="E142" s="208">
        <v>10</v>
      </c>
      <c r="F142" s="209">
        <v>14</v>
      </c>
      <c r="G142" s="209">
        <v>12</v>
      </c>
      <c r="H142" s="209">
        <v>10</v>
      </c>
      <c r="I142" s="207">
        <v>18</v>
      </c>
      <c r="J142" s="207">
        <v>16</v>
      </c>
      <c r="K142" s="207">
        <v>12</v>
      </c>
      <c r="L142" s="88">
        <v>15</v>
      </c>
      <c r="M142" s="88">
        <v>12</v>
      </c>
      <c r="N142" s="88">
        <v>11</v>
      </c>
      <c r="O142" s="579">
        <v>16</v>
      </c>
      <c r="P142" s="88">
        <v>14</v>
      </c>
      <c r="Q142" s="88">
        <v>11</v>
      </c>
      <c r="R142" s="579">
        <v>16</v>
      </c>
      <c r="S142" s="88">
        <v>14</v>
      </c>
      <c r="T142" s="88">
        <v>11</v>
      </c>
      <c r="U142" s="579">
        <v>16</v>
      </c>
      <c r="V142" s="88">
        <v>14</v>
      </c>
      <c r="W142" s="88">
        <v>11</v>
      </c>
      <c r="X142" s="569">
        <v>1.0714285714285714</v>
      </c>
      <c r="Y142" s="569">
        <v>1</v>
      </c>
      <c r="Z142" s="569">
        <v>1.1000000000000001</v>
      </c>
      <c r="AA142" s="88">
        <v>15</v>
      </c>
      <c r="AB142" s="88">
        <v>12</v>
      </c>
      <c r="AC142" s="88">
        <v>11</v>
      </c>
      <c r="AD142" s="750">
        <v>16</v>
      </c>
      <c r="AE142" s="8">
        <v>14</v>
      </c>
      <c r="AF142" s="8">
        <v>11</v>
      </c>
      <c r="AG142" s="12">
        <f t="shared" si="16"/>
        <v>6.666666666666667</v>
      </c>
      <c r="AH142" s="12">
        <f t="shared" si="16"/>
        <v>16.666666666666664</v>
      </c>
      <c r="AI142" s="12">
        <f t="shared" si="16"/>
        <v>0</v>
      </c>
      <c r="AJ142" s="8">
        <f t="shared" si="17"/>
        <v>0</v>
      </c>
      <c r="AK142" s="8">
        <f t="shared" si="17"/>
        <v>0</v>
      </c>
      <c r="AL142" s="8">
        <f t="shared" si="17"/>
        <v>0</v>
      </c>
    </row>
    <row r="143" spans="1:38" s="179" customFormat="1" x14ac:dyDescent="0.25">
      <c r="A143" s="210" t="s">
        <v>1830</v>
      </c>
      <c r="B143" s="211" t="s">
        <v>1448</v>
      </c>
      <c r="C143" s="208">
        <v>14</v>
      </c>
      <c r="D143" s="208">
        <v>12</v>
      </c>
      <c r="E143" s="208">
        <v>10</v>
      </c>
      <c r="F143" s="209">
        <v>14</v>
      </c>
      <c r="G143" s="209">
        <v>12</v>
      </c>
      <c r="H143" s="209">
        <v>10</v>
      </c>
      <c r="I143" s="207">
        <v>16</v>
      </c>
      <c r="J143" s="207">
        <v>14</v>
      </c>
      <c r="K143" s="207">
        <v>13</v>
      </c>
      <c r="L143" s="88">
        <v>15</v>
      </c>
      <c r="M143" s="88">
        <v>12</v>
      </c>
      <c r="N143" s="88">
        <v>11</v>
      </c>
      <c r="O143" s="579">
        <v>15</v>
      </c>
      <c r="P143" s="88">
        <v>13</v>
      </c>
      <c r="Q143" s="88">
        <v>11.5</v>
      </c>
      <c r="R143" s="579">
        <v>15</v>
      </c>
      <c r="S143" s="88">
        <v>13</v>
      </c>
      <c r="T143" s="88">
        <v>11.5</v>
      </c>
      <c r="U143" s="579">
        <v>15</v>
      </c>
      <c r="V143" s="88">
        <v>13</v>
      </c>
      <c r="W143" s="88">
        <v>11.5</v>
      </c>
      <c r="X143" s="569">
        <v>1.0714285714285714</v>
      </c>
      <c r="Y143" s="569">
        <v>1</v>
      </c>
      <c r="Z143" s="569">
        <v>1.1000000000000001</v>
      </c>
      <c r="AA143" s="88">
        <v>15</v>
      </c>
      <c r="AB143" s="88">
        <v>12</v>
      </c>
      <c r="AC143" s="88">
        <v>11</v>
      </c>
      <c r="AD143" s="750">
        <v>15</v>
      </c>
      <c r="AE143" s="8">
        <v>13</v>
      </c>
      <c r="AF143" s="8">
        <v>11.5</v>
      </c>
      <c r="AG143" s="12">
        <f t="shared" si="16"/>
        <v>0</v>
      </c>
      <c r="AH143" s="12">
        <f t="shared" si="16"/>
        <v>8.3333333333333321</v>
      </c>
      <c r="AI143" s="12">
        <f t="shared" si="16"/>
        <v>4.5454545454545459</v>
      </c>
      <c r="AJ143" s="8">
        <f t="shared" si="17"/>
        <v>0</v>
      </c>
      <c r="AK143" s="8">
        <f t="shared" si="17"/>
        <v>0</v>
      </c>
      <c r="AL143" s="8">
        <f t="shared" si="17"/>
        <v>0</v>
      </c>
    </row>
    <row r="144" spans="1:38" s="179" customFormat="1" x14ac:dyDescent="0.25">
      <c r="A144" s="210" t="s">
        <v>1831</v>
      </c>
      <c r="B144" s="211" t="s">
        <v>1832</v>
      </c>
      <c r="C144" s="208">
        <v>12</v>
      </c>
      <c r="D144" s="208">
        <v>11</v>
      </c>
      <c r="E144" s="208">
        <v>10</v>
      </c>
      <c r="F144" s="209">
        <v>12</v>
      </c>
      <c r="G144" s="209">
        <v>11</v>
      </c>
      <c r="H144" s="209">
        <v>10</v>
      </c>
      <c r="I144" s="22">
        <v>15</v>
      </c>
      <c r="J144" s="22">
        <v>13</v>
      </c>
      <c r="K144" s="22">
        <v>11</v>
      </c>
      <c r="L144" s="88">
        <v>15</v>
      </c>
      <c r="M144" s="88">
        <v>14</v>
      </c>
      <c r="N144" s="88">
        <v>12</v>
      </c>
      <c r="O144" s="579">
        <v>13.5</v>
      </c>
      <c r="P144" s="88">
        <v>12</v>
      </c>
      <c r="Q144" s="88">
        <v>10.5</v>
      </c>
      <c r="R144" s="579">
        <v>13.5</v>
      </c>
      <c r="S144" s="88">
        <v>12</v>
      </c>
      <c r="T144" s="88">
        <v>10.5</v>
      </c>
      <c r="U144" s="579">
        <v>13.5</v>
      </c>
      <c r="V144" s="88">
        <v>12</v>
      </c>
      <c r="W144" s="88">
        <v>10.5</v>
      </c>
      <c r="X144" s="569">
        <v>1.25</v>
      </c>
      <c r="Y144" s="569">
        <v>1.2727272727272727</v>
      </c>
      <c r="Z144" s="569">
        <v>1.2</v>
      </c>
      <c r="AA144" s="88">
        <v>15</v>
      </c>
      <c r="AB144" s="88">
        <v>14</v>
      </c>
      <c r="AC144" s="88">
        <v>12</v>
      </c>
      <c r="AD144" s="750">
        <v>13.5</v>
      </c>
      <c r="AE144" s="8">
        <v>12</v>
      </c>
      <c r="AF144" s="8">
        <v>10.5</v>
      </c>
      <c r="AG144" s="12">
        <f t="shared" si="16"/>
        <v>-10</v>
      </c>
      <c r="AH144" s="12">
        <f t="shared" si="16"/>
        <v>-14.285714285714285</v>
      </c>
      <c r="AI144" s="12">
        <f t="shared" si="16"/>
        <v>-12.5</v>
      </c>
      <c r="AJ144" s="8">
        <f t="shared" si="17"/>
        <v>0</v>
      </c>
      <c r="AK144" s="8">
        <f t="shared" si="17"/>
        <v>0</v>
      </c>
      <c r="AL144" s="8">
        <f t="shared" si="17"/>
        <v>0</v>
      </c>
    </row>
    <row r="145" spans="1:38" s="179" customFormat="1" x14ac:dyDescent="0.25">
      <c r="A145" s="210" t="s">
        <v>1833</v>
      </c>
      <c r="B145" s="211" t="s">
        <v>1834</v>
      </c>
      <c r="C145" s="208">
        <v>12</v>
      </c>
      <c r="D145" s="208">
        <v>11</v>
      </c>
      <c r="E145" s="208">
        <v>10</v>
      </c>
      <c r="F145" s="209">
        <v>12</v>
      </c>
      <c r="G145" s="209">
        <v>11</v>
      </c>
      <c r="H145" s="209">
        <v>10</v>
      </c>
      <c r="I145" s="207">
        <v>15</v>
      </c>
      <c r="J145" s="207">
        <v>13</v>
      </c>
      <c r="K145" s="207">
        <v>12</v>
      </c>
      <c r="L145" s="88">
        <v>15</v>
      </c>
      <c r="M145" s="88">
        <v>12</v>
      </c>
      <c r="N145" s="88">
        <v>10</v>
      </c>
      <c r="O145" s="579">
        <v>13.5</v>
      </c>
      <c r="P145" s="88">
        <v>12</v>
      </c>
      <c r="Q145" s="88">
        <v>11</v>
      </c>
      <c r="R145" s="579">
        <v>13.5</v>
      </c>
      <c r="S145" s="88">
        <v>12</v>
      </c>
      <c r="T145" s="88">
        <v>11</v>
      </c>
      <c r="U145" s="579">
        <v>13.5</v>
      </c>
      <c r="V145" s="88">
        <v>12</v>
      </c>
      <c r="W145" s="88">
        <v>11</v>
      </c>
      <c r="X145" s="569">
        <v>1.25</v>
      </c>
      <c r="Y145" s="569">
        <v>1.0909090909090908</v>
      </c>
      <c r="Z145" s="569">
        <v>1</v>
      </c>
      <c r="AA145" s="88">
        <v>15</v>
      </c>
      <c r="AB145" s="88">
        <v>12</v>
      </c>
      <c r="AC145" s="88">
        <v>10</v>
      </c>
      <c r="AD145" s="750">
        <v>13.5</v>
      </c>
      <c r="AE145" s="8">
        <v>12</v>
      </c>
      <c r="AF145" s="8">
        <v>11</v>
      </c>
      <c r="AG145" s="12">
        <f t="shared" si="16"/>
        <v>-10</v>
      </c>
      <c r="AH145" s="12">
        <f t="shared" si="16"/>
        <v>0</v>
      </c>
      <c r="AI145" s="12">
        <f t="shared" si="16"/>
        <v>10</v>
      </c>
      <c r="AJ145" s="8">
        <f t="shared" si="17"/>
        <v>0</v>
      </c>
      <c r="AK145" s="8">
        <f t="shared" si="17"/>
        <v>0</v>
      </c>
      <c r="AL145" s="8">
        <f t="shared" si="17"/>
        <v>0</v>
      </c>
    </row>
    <row r="146" spans="1:38" s="179" customFormat="1" x14ac:dyDescent="0.25">
      <c r="A146" s="210" t="s">
        <v>1835</v>
      </c>
      <c r="B146" s="211" t="s">
        <v>1836</v>
      </c>
      <c r="C146" s="208">
        <v>12</v>
      </c>
      <c r="D146" s="208">
        <v>11</v>
      </c>
      <c r="E146" s="208">
        <v>10</v>
      </c>
      <c r="F146" s="209">
        <v>12</v>
      </c>
      <c r="G146" s="209">
        <v>11</v>
      </c>
      <c r="H146" s="209">
        <v>10</v>
      </c>
      <c r="I146" s="207">
        <v>20</v>
      </c>
      <c r="J146" s="207">
        <v>16</v>
      </c>
      <c r="K146" s="207">
        <v>14</v>
      </c>
      <c r="L146" s="88">
        <v>13</v>
      </c>
      <c r="M146" s="88">
        <v>11</v>
      </c>
      <c r="N146" s="88">
        <v>10</v>
      </c>
      <c r="O146" s="579">
        <v>16</v>
      </c>
      <c r="P146" s="88">
        <v>13.5</v>
      </c>
      <c r="Q146" s="88">
        <v>12</v>
      </c>
      <c r="R146" s="579">
        <v>16</v>
      </c>
      <c r="S146" s="88">
        <v>13.5</v>
      </c>
      <c r="T146" s="88">
        <v>12</v>
      </c>
      <c r="U146" s="579">
        <v>16</v>
      </c>
      <c r="V146" s="88">
        <v>13.5</v>
      </c>
      <c r="W146" s="88">
        <v>12</v>
      </c>
      <c r="X146" s="569">
        <v>1.0833333333333333</v>
      </c>
      <c r="Y146" s="569">
        <v>1</v>
      </c>
      <c r="Z146" s="569">
        <v>1</v>
      </c>
      <c r="AA146" s="88">
        <v>13</v>
      </c>
      <c r="AB146" s="88">
        <v>11</v>
      </c>
      <c r="AC146" s="88">
        <v>10</v>
      </c>
      <c r="AD146" s="750">
        <v>16</v>
      </c>
      <c r="AE146" s="8">
        <v>13.5</v>
      </c>
      <c r="AF146" s="8">
        <v>12</v>
      </c>
      <c r="AG146" s="12">
        <f t="shared" si="16"/>
        <v>23.076923076923077</v>
      </c>
      <c r="AH146" s="12">
        <f t="shared" si="16"/>
        <v>22.727272727272727</v>
      </c>
      <c r="AI146" s="12">
        <f t="shared" si="16"/>
        <v>20</v>
      </c>
      <c r="AJ146" s="8">
        <f t="shared" si="17"/>
        <v>0</v>
      </c>
      <c r="AK146" s="8">
        <f t="shared" si="17"/>
        <v>0</v>
      </c>
      <c r="AL146" s="8">
        <f t="shared" si="17"/>
        <v>0</v>
      </c>
    </row>
    <row r="147" spans="1:38" s="179" customFormat="1" x14ac:dyDescent="0.25">
      <c r="A147" s="210" t="s">
        <v>1837</v>
      </c>
      <c r="B147" s="211" t="s">
        <v>1690</v>
      </c>
      <c r="C147" s="208">
        <v>12</v>
      </c>
      <c r="D147" s="208">
        <v>11</v>
      </c>
      <c r="E147" s="208">
        <v>10</v>
      </c>
      <c r="F147" s="209">
        <v>12</v>
      </c>
      <c r="G147" s="209">
        <v>11</v>
      </c>
      <c r="H147" s="209">
        <v>10</v>
      </c>
      <c r="I147" s="207">
        <v>14</v>
      </c>
      <c r="J147" s="207">
        <v>13</v>
      </c>
      <c r="K147" s="207">
        <v>11</v>
      </c>
      <c r="L147" s="88">
        <v>13</v>
      </c>
      <c r="M147" s="88">
        <v>11</v>
      </c>
      <c r="N147" s="88">
        <v>10</v>
      </c>
      <c r="O147" s="579">
        <v>13</v>
      </c>
      <c r="P147" s="88">
        <v>12</v>
      </c>
      <c r="Q147" s="88">
        <v>10.5</v>
      </c>
      <c r="R147" s="579">
        <v>13</v>
      </c>
      <c r="S147" s="88">
        <v>12</v>
      </c>
      <c r="T147" s="88">
        <v>10.5</v>
      </c>
      <c r="U147" s="579">
        <v>13</v>
      </c>
      <c r="V147" s="88">
        <v>12</v>
      </c>
      <c r="W147" s="88">
        <v>10.5</v>
      </c>
      <c r="X147" s="569">
        <v>1.0833333333333333</v>
      </c>
      <c r="Y147" s="569">
        <v>1</v>
      </c>
      <c r="Z147" s="569">
        <v>1</v>
      </c>
      <c r="AA147" s="88">
        <v>13</v>
      </c>
      <c r="AB147" s="88">
        <v>11</v>
      </c>
      <c r="AC147" s="88">
        <v>10</v>
      </c>
      <c r="AD147" s="750">
        <v>13</v>
      </c>
      <c r="AE147" s="8">
        <v>12</v>
      </c>
      <c r="AF147" s="8">
        <v>10.5</v>
      </c>
      <c r="AG147" s="12">
        <f t="shared" si="16"/>
        <v>0</v>
      </c>
      <c r="AH147" s="12">
        <f t="shared" si="16"/>
        <v>9.0909090909090917</v>
      </c>
      <c r="AI147" s="12">
        <f t="shared" si="16"/>
        <v>5</v>
      </c>
      <c r="AJ147" s="8">
        <f t="shared" si="17"/>
        <v>0</v>
      </c>
      <c r="AK147" s="8">
        <f t="shared" si="17"/>
        <v>0</v>
      </c>
      <c r="AL147" s="8">
        <f t="shared" si="17"/>
        <v>0</v>
      </c>
    </row>
    <row r="148" spans="1:38" s="179" customFormat="1" x14ac:dyDescent="0.25">
      <c r="A148" s="180" t="s">
        <v>1649</v>
      </c>
      <c r="B148" s="181" t="s">
        <v>870</v>
      </c>
      <c r="C148" s="208"/>
      <c r="D148" s="208"/>
      <c r="E148" s="208"/>
      <c r="F148" s="209"/>
      <c r="G148" s="209"/>
      <c r="H148" s="209"/>
      <c r="I148" s="207"/>
      <c r="J148" s="207"/>
      <c r="K148" s="207"/>
      <c r="L148" s="88"/>
      <c r="M148" s="88"/>
      <c r="N148" s="88"/>
      <c r="O148" s="579"/>
      <c r="P148" s="88"/>
      <c r="Q148" s="88"/>
      <c r="R148" s="579"/>
      <c r="S148" s="88"/>
      <c r="T148" s="88"/>
      <c r="U148" s="579"/>
      <c r="V148" s="88"/>
      <c r="W148" s="88"/>
      <c r="X148" s="565"/>
      <c r="Y148" s="565"/>
      <c r="Z148" s="565"/>
      <c r="AA148" s="88"/>
      <c r="AB148" s="88"/>
      <c r="AC148" s="88"/>
      <c r="AD148" s="750"/>
      <c r="AE148" s="8"/>
      <c r="AF148" s="8"/>
      <c r="AG148" s="12"/>
      <c r="AH148" s="12"/>
      <c r="AI148" s="12"/>
      <c r="AJ148" s="8"/>
      <c r="AK148" s="8"/>
      <c r="AL148" s="8"/>
    </row>
    <row r="149" spans="1:38" s="179" customFormat="1" x14ac:dyDescent="0.25">
      <c r="A149" s="210" t="s">
        <v>1821</v>
      </c>
      <c r="B149" s="211" t="s">
        <v>1822</v>
      </c>
      <c r="C149" s="208">
        <v>9</v>
      </c>
      <c r="D149" s="208"/>
      <c r="E149" s="208"/>
      <c r="F149" s="209">
        <v>9</v>
      </c>
      <c r="G149" s="209"/>
      <c r="H149" s="209"/>
      <c r="I149" s="207">
        <v>9</v>
      </c>
      <c r="J149" s="207"/>
      <c r="K149" s="207"/>
      <c r="L149" s="579">
        <v>9</v>
      </c>
      <c r="M149" s="88"/>
      <c r="N149" s="88"/>
      <c r="O149" s="579">
        <v>9</v>
      </c>
      <c r="P149" s="88"/>
      <c r="Q149" s="88"/>
      <c r="R149" s="579">
        <v>9</v>
      </c>
      <c r="S149" s="88"/>
      <c r="T149" s="88"/>
      <c r="U149" s="579">
        <v>9</v>
      </c>
      <c r="V149" s="88"/>
      <c r="W149" s="88"/>
      <c r="X149" s="571">
        <v>1</v>
      </c>
      <c r="Y149" s="565"/>
      <c r="Z149" s="565"/>
      <c r="AA149" s="579">
        <v>9</v>
      </c>
      <c r="AB149" s="88"/>
      <c r="AC149" s="88"/>
      <c r="AD149" s="750">
        <v>9</v>
      </c>
      <c r="AE149" s="8"/>
      <c r="AF149" s="8"/>
      <c r="AG149" s="12">
        <f t="shared" si="16"/>
        <v>0</v>
      </c>
      <c r="AH149" s="12"/>
      <c r="AI149" s="12"/>
      <c r="AJ149" s="8">
        <f t="shared" si="17"/>
        <v>0</v>
      </c>
      <c r="AK149" s="8"/>
      <c r="AL149" s="8"/>
    </row>
    <row r="150" spans="1:38" s="179" customFormat="1" x14ac:dyDescent="0.25">
      <c r="A150" s="210" t="s">
        <v>1823</v>
      </c>
      <c r="B150" s="211" t="s">
        <v>1824</v>
      </c>
      <c r="C150" s="208">
        <v>9</v>
      </c>
      <c r="D150" s="208"/>
      <c r="E150" s="208"/>
      <c r="F150" s="209">
        <v>9</v>
      </c>
      <c r="G150" s="209"/>
      <c r="H150" s="209"/>
      <c r="I150" s="207">
        <v>9</v>
      </c>
      <c r="J150" s="207"/>
      <c r="K150" s="207"/>
      <c r="L150" s="579">
        <v>9</v>
      </c>
      <c r="M150" s="88"/>
      <c r="N150" s="88"/>
      <c r="O150" s="579">
        <v>9</v>
      </c>
      <c r="P150" s="88"/>
      <c r="Q150" s="88"/>
      <c r="R150" s="579">
        <v>9</v>
      </c>
      <c r="S150" s="88"/>
      <c r="T150" s="88"/>
      <c r="U150" s="579">
        <v>9</v>
      </c>
      <c r="V150" s="88"/>
      <c r="W150" s="88"/>
      <c r="X150" s="571">
        <v>1</v>
      </c>
      <c r="Y150" s="565"/>
      <c r="Z150" s="565"/>
      <c r="AA150" s="579">
        <v>9</v>
      </c>
      <c r="AB150" s="88"/>
      <c r="AC150" s="88"/>
      <c r="AD150" s="750">
        <v>9</v>
      </c>
      <c r="AE150" s="8"/>
      <c r="AF150" s="8"/>
      <c r="AG150" s="12">
        <f t="shared" si="16"/>
        <v>0</v>
      </c>
      <c r="AH150" s="12"/>
      <c r="AI150" s="12"/>
      <c r="AJ150" s="8">
        <f t="shared" si="17"/>
        <v>0</v>
      </c>
      <c r="AK150" s="8"/>
      <c r="AL150" s="8"/>
    </row>
    <row r="151" spans="1:38" s="179" customFormat="1" x14ac:dyDescent="0.25">
      <c r="A151" s="210" t="s">
        <v>1825</v>
      </c>
      <c r="B151" s="211" t="s">
        <v>1826</v>
      </c>
      <c r="C151" s="208">
        <v>9</v>
      </c>
      <c r="D151" s="208"/>
      <c r="E151" s="208"/>
      <c r="F151" s="209">
        <v>9</v>
      </c>
      <c r="G151" s="209"/>
      <c r="H151" s="209"/>
      <c r="I151" s="207">
        <v>9</v>
      </c>
      <c r="J151" s="207"/>
      <c r="K151" s="207"/>
      <c r="L151" s="579">
        <v>9</v>
      </c>
      <c r="M151" s="88"/>
      <c r="N151" s="88"/>
      <c r="O151" s="579">
        <v>9</v>
      </c>
      <c r="P151" s="88"/>
      <c r="Q151" s="88"/>
      <c r="R151" s="579">
        <v>9</v>
      </c>
      <c r="S151" s="88"/>
      <c r="T151" s="88"/>
      <c r="U151" s="579">
        <v>9</v>
      </c>
      <c r="V151" s="88"/>
      <c r="W151" s="88"/>
      <c r="X151" s="571">
        <v>1</v>
      </c>
      <c r="Y151" s="565"/>
      <c r="Z151" s="565"/>
      <c r="AA151" s="579">
        <v>9</v>
      </c>
      <c r="AB151" s="88"/>
      <c r="AC151" s="88"/>
      <c r="AD151" s="750">
        <v>9</v>
      </c>
      <c r="AE151" s="8"/>
      <c r="AF151" s="8"/>
      <c r="AG151" s="12">
        <f t="shared" si="16"/>
        <v>0</v>
      </c>
      <c r="AH151" s="12"/>
      <c r="AI151" s="12"/>
      <c r="AJ151" s="8">
        <f t="shared" si="17"/>
        <v>0</v>
      </c>
      <c r="AK151" s="8"/>
      <c r="AL151" s="8"/>
    </row>
    <row r="152" spans="1:38" s="179" customFormat="1" x14ac:dyDescent="0.25">
      <c r="A152" s="210" t="s">
        <v>1827</v>
      </c>
      <c r="B152" s="211" t="s">
        <v>1650</v>
      </c>
      <c r="C152" s="208">
        <v>9</v>
      </c>
      <c r="D152" s="208"/>
      <c r="E152" s="208"/>
      <c r="F152" s="209">
        <v>9</v>
      </c>
      <c r="G152" s="209"/>
      <c r="H152" s="209"/>
      <c r="I152" s="207">
        <v>9</v>
      </c>
      <c r="J152" s="207"/>
      <c r="K152" s="207"/>
      <c r="L152" s="579">
        <v>9</v>
      </c>
      <c r="M152" s="88"/>
      <c r="N152" s="88"/>
      <c r="O152" s="579">
        <v>9</v>
      </c>
      <c r="P152" s="88"/>
      <c r="Q152" s="88"/>
      <c r="R152" s="579">
        <v>9</v>
      </c>
      <c r="S152" s="88"/>
      <c r="T152" s="88"/>
      <c r="U152" s="579">
        <v>9</v>
      </c>
      <c r="V152" s="88"/>
      <c r="W152" s="88"/>
      <c r="X152" s="571">
        <v>1</v>
      </c>
      <c r="Y152" s="565"/>
      <c r="Z152" s="565"/>
      <c r="AA152" s="579">
        <v>9</v>
      </c>
      <c r="AB152" s="88"/>
      <c r="AC152" s="88"/>
      <c r="AD152" s="750">
        <v>9</v>
      </c>
      <c r="AE152" s="8"/>
      <c r="AF152" s="8"/>
      <c r="AG152" s="12">
        <f t="shared" si="16"/>
        <v>0</v>
      </c>
      <c r="AH152" s="12"/>
      <c r="AI152" s="12"/>
      <c r="AJ152" s="8">
        <f t="shared" si="17"/>
        <v>0</v>
      </c>
      <c r="AK152" s="8"/>
      <c r="AL152" s="8"/>
    </row>
    <row r="153" spans="1:38" s="179" customFormat="1" x14ac:dyDescent="0.25">
      <c r="A153" s="210" t="s">
        <v>1828</v>
      </c>
      <c r="B153" s="211" t="s">
        <v>1829</v>
      </c>
      <c r="C153" s="208">
        <v>9</v>
      </c>
      <c r="D153" s="208"/>
      <c r="E153" s="208"/>
      <c r="F153" s="209">
        <v>9</v>
      </c>
      <c r="G153" s="209"/>
      <c r="H153" s="209"/>
      <c r="I153" s="207">
        <v>9</v>
      </c>
      <c r="J153" s="207"/>
      <c r="K153" s="207"/>
      <c r="L153" s="579">
        <v>9</v>
      </c>
      <c r="M153" s="88"/>
      <c r="N153" s="88"/>
      <c r="O153" s="579">
        <v>9</v>
      </c>
      <c r="P153" s="88"/>
      <c r="Q153" s="88"/>
      <c r="R153" s="579">
        <v>9</v>
      </c>
      <c r="S153" s="88"/>
      <c r="T153" s="88"/>
      <c r="U153" s="579">
        <v>9</v>
      </c>
      <c r="V153" s="88"/>
      <c r="W153" s="88"/>
      <c r="X153" s="571">
        <v>1</v>
      </c>
      <c r="Y153" s="565"/>
      <c r="Z153" s="565"/>
      <c r="AA153" s="579">
        <v>9</v>
      </c>
      <c r="AB153" s="88"/>
      <c r="AC153" s="88"/>
      <c r="AD153" s="750">
        <v>9</v>
      </c>
      <c r="AE153" s="8"/>
      <c r="AF153" s="8"/>
      <c r="AG153" s="12">
        <f t="shared" si="16"/>
        <v>0</v>
      </c>
      <c r="AH153" s="12"/>
      <c r="AI153" s="12"/>
      <c r="AJ153" s="8">
        <f t="shared" si="17"/>
        <v>0</v>
      </c>
      <c r="AK153" s="8"/>
      <c r="AL153" s="8"/>
    </row>
    <row r="154" spans="1:38" s="179" customFormat="1" x14ac:dyDescent="0.25">
      <c r="A154" s="210" t="s">
        <v>1830</v>
      </c>
      <c r="B154" s="211" t="s">
        <v>1448</v>
      </c>
      <c r="C154" s="208">
        <v>9</v>
      </c>
      <c r="D154" s="208"/>
      <c r="E154" s="208"/>
      <c r="F154" s="209">
        <v>9</v>
      </c>
      <c r="G154" s="209"/>
      <c r="H154" s="209"/>
      <c r="I154" s="207">
        <v>9</v>
      </c>
      <c r="J154" s="207"/>
      <c r="K154" s="207"/>
      <c r="L154" s="579">
        <v>9</v>
      </c>
      <c r="M154" s="88"/>
      <c r="N154" s="88"/>
      <c r="O154" s="579">
        <v>9</v>
      </c>
      <c r="P154" s="88"/>
      <c r="Q154" s="88"/>
      <c r="R154" s="579">
        <v>9</v>
      </c>
      <c r="S154" s="88"/>
      <c r="T154" s="88"/>
      <c r="U154" s="579">
        <v>9</v>
      </c>
      <c r="V154" s="88"/>
      <c r="W154" s="88"/>
      <c r="X154" s="571">
        <v>1</v>
      </c>
      <c r="Y154" s="565"/>
      <c r="Z154" s="565"/>
      <c r="AA154" s="579">
        <v>9</v>
      </c>
      <c r="AB154" s="88"/>
      <c r="AC154" s="88"/>
      <c r="AD154" s="750">
        <v>9</v>
      </c>
      <c r="AE154" s="8"/>
      <c r="AF154" s="8"/>
      <c r="AG154" s="12">
        <f t="shared" si="16"/>
        <v>0</v>
      </c>
      <c r="AH154" s="12"/>
      <c r="AI154" s="12"/>
      <c r="AJ154" s="8">
        <f t="shared" si="17"/>
        <v>0</v>
      </c>
      <c r="AK154" s="8"/>
      <c r="AL154" s="8"/>
    </row>
    <row r="155" spans="1:38" s="179" customFormat="1" x14ac:dyDescent="0.25">
      <c r="A155" s="210" t="s">
        <v>1831</v>
      </c>
      <c r="B155" s="211" t="s">
        <v>1832</v>
      </c>
      <c r="C155" s="208">
        <v>9</v>
      </c>
      <c r="D155" s="208"/>
      <c r="E155" s="208"/>
      <c r="F155" s="209">
        <v>9</v>
      </c>
      <c r="G155" s="209"/>
      <c r="H155" s="209"/>
      <c r="I155" s="207">
        <v>9</v>
      </c>
      <c r="J155" s="207"/>
      <c r="K155" s="207"/>
      <c r="L155" s="579">
        <v>9</v>
      </c>
      <c r="M155" s="88"/>
      <c r="N155" s="88"/>
      <c r="O155" s="579">
        <v>9</v>
      </c>
      <c r="P155" s="88"/>
      <c r="Q155" s="88"/>
      <c r="R155" s="579">
        <v>9</v>
      </c>
      <c r="S155" s="88"/>
      <c r="T155" s="88"/>
      <c r="U155" s="579">
        <v>9</v>
      </c>
      <c r="V155" s="88"/>
      <c r="W155" s="88"/>
      <c r="X155" s="571">
        <v>1</v>
      </c>
      <c r="Y155" s="565"/>
      <c r="Z155" s="565"/>
      <c r="AA155" s="579">
        <v>9</v>
      </c>
      <c r="AB155" s="88"/>
      <c r="AC155" s="88"/>
      <c r="AD155" s="750">
        <v>9</v>
      </c>
      <c r="AE155" s="8"/>
      <c r="AF155" s="8"/>
      <c r="AG155" s="12">
        <f t="shared" si="16"/>
        <v>0</v>
      </c>
      <c r="AH155" s="12"/>
      <c r="AI155" s="12"/>
      <c r="AJ155" s="8">
        <f t="shared" si="17"/>
        <v>0</v>
      </c>
      <c r="AK155" s="8"/>
      <c r="AL155" s="8"/>
    </row>
    <row r="156" spans="1:38" s="179" customFormat="1" x14ac:dyDescent="0.25">
      <c r="A156" s="210" t="s">
        <v>1833</v>
      </c>
      <c r="B156" s="211" t="s">
        <v>1834</v>
      </c>
      <c r="C156" s="208">
        <v>9</v>
      </c>
      <c r="D156" s="208"/>
      <c r="E156" s="208"/>
      <c r="F156" s="209">
        <v>9</v>
      </c>
      <c r="G156" s="209"/>
      <c r="H156" s="209"/>
      <c r="I156" s="207">
        <v>9</v>
      </c>
      <c r="J156" s="207"/>
      <c r="K156" s="207"/>
      <c r="L156" s="579">
        <v>9</v>
      </c>
      <c r="M156" s="88"/>
      <c r="N156" s="88"/>
      <c r="O156" s="579">
        <v>9</v>
      </c>
      <c r="P156" s="88"/>
      <c r="Q156" s="88"/>
      <c r="R156" s="579">
        <v>9</v>
      </c>
      <c r="S156" s="88"/>
      <c r="T156" s="88"/>
      <c r="U156" s="579">
        <v>9</v>
      </c>
      <c r="V156" s="88"/>
      <c r="W156" s="88"/>
      <c r="X156" s="571">
        <v>1</v>
      </c>
      <c r="Y156" s="565"/>
      <c r="Z156" s="565"/>
      <c r="AA156" s="579">
        <v>9</v>
      </c>
      <c r="AB156" s="88"/>
      <c r="AC156" s="88"/>
      <c r="AD156" s="750">
        <v>9</v>
      </c>
      <c r="AE156" s="8"/>
      <c r="AF156" s="8"/>
      <c r="AG156" s="12">
        <f t="shared" si="16"/>
        <v>0</v>
      </c>
      <c r="AH156" s="12"/>
      <c r="AI156" s="12"/>
      <c r="AJ156" s="8">
        <f t="shared" si="17"/>
        <v>0</v>
      </c>
      <c r="AK156" s="8"/>
      <c r="AL156" s="8"/>
    </row>
    <row r="157" spans="1:38" s="179" customFormat="1" x14ac:dyDescent="0.25">
      <c r="A157" s="210" t="s">
        <v>1835</v>
      </c>
      <c r="B157" s="211" t="s">
        <v>1836</v>
      </c>
      <c r="C157" s="208">
        <v>9</v>
      </c>
      <c r="D157" s="208"/>
      <c r="E157" s="208"/>
      <c r="F157" s="209">
        <v>9</v>
      </c>
      <c r="G157" s="209"/>
      <c r="H157" s="209"/>
      <c r="I157" s="207">
        <v>9</v>
      </c>
      <c r="J157" s="207"/>
      <c r="K157" s="207"/>
      <c r="L157" s="579">
        <v>9</v>
      </c>
      <c r="M157" s="88"/>
      <c r="N157" s="88"/>
      <c r="O157" s="579">
        <v>9</v>
      </c>
      <c r="P157" s="88"/>
      <c r="Q157" s="88"/>
      <c r="R157" s="579">
        <v>9</v>
      </c>
      <c r="S157" s="88"/>
      <c r="T157" s="88"/>
      <c r="U157" s="579">
        <v>9</v>
      </c>
      <c r="V157" s="88"/>
      <c r="W157" s="88"/>
      <c r="X157" s="571">
        <v>1</v>
      </c>
      <c r="Y157" s="565"/>
      <c r="Z157" s="565"/>
      <c r="AA157" s="579">
        <v>9</v>
      </c>
      <c r="AB157" s="88"/>
      <c r="AC157" s="88"/>
      <c r="AD157" s="750">
        <v>9</v>
      </c>
      <c r="AE157" s="8"/>
      <c r="AF157" s="8"/>
      <c r="AG157" s="12">
        <f t="shared" si="16"/>
        <v>0</v>
      </c>
      <c r="AH157" s="12"/>
      <c r="AI157" s="12"/>
      <c r="AJ157" s="8">
        <f t="shared" si="17"/>
        <v>0</v>
      </c>
      <c r="AK157" s="8"/>
      <c r="AL157" s="8"/>
    </row>
    <row r="158" spans="1:38" s="179" customFormat="1" x14ac:dyDescent="0.25">
      <c r="A158" s="210" t="s">
        <v>1837</v>
      </c>
      <c r="B158" s="211" t="s">
        <v>1690</v>
      </c>
      <c r="C158" s="208">
        <v>9</v>
      </c>
      <c r="D158" s="208"/>
      <c r="E158" s="208"/>
      <c r="F158" s="209">
        <v>9</v>
      </c>
      <c r="G158" s="209"/>
      <c r="H158" s="209"/>
      <c r="I158" s="207">
        <v>9</v>
      </c>
      <c r="J158" s="207"/>
      <c r="K158" s="207"/>
      <c r="L158" s="579">
        <v>9</v>
      </c>
      <c r="M158" s="88"/>
      <c r="N158" s="88"/>
      <c r="O158" s="579">
        <v>9</v>
      </c>
      <c r="P158" s="88"/>
      <c r="Q158" s="88"/>
      <c r="R158" s="579">
        <v>9</v>
      </c>
      <c r="S158" s="88"/>
      <c r="T158" s="88"/>
      <c r="U158" s="579">
        <v>9</v>
      </c>
      <c r="V158" s="88"/>
      <c r="W158" s="88"/>
      <c r="X158" s="571">
        <v>1</v>
      </c>
      <c r="Y158" s="565"/>
      <c r="Z158" s="565"/>
      <c r="AA158" s="579">
        <v>9</v>
      </c>
      <c r="AB158" s="88"/>
      <c r="AC158" s="88"/>
      <c r="AD158" s="750">
        <v>9</v>
      </c>
      <c r="AE158" s="8"/>
      <c r="AF158" s="8"/>
      <c r="AG158" s="12">
        <f t="shared" si="16"/>
        <v>0</v>
      </c>
      <c r="AH158" s="12"/>
      <c r="AI158" s="12"/>
      <c r="AJ158" s="8">
        <f t="shared" si="17"/>
        <v>0</v>
      </c>
      <c r="AK158" s="8"/>
      <c r="AL158" s="8"/>
    </row>
    <row r="159" spans="1:38" s="179" customFormat="1" x14ac:dyDescent="0.25">
      <c r="A159" s="212" t="s">
        <v>1839</v>
      </c>
      <c r="B159" s="213" t="s">
        <v>1840</v>
      </c>
      <c r="C159" s="214"/>
      <c r="D159" s="214"/>
      <c r="E159" s="214"/>
      <c r="F159" s="215"/>
      <c r="G159" s="215"/>
      <c r="H159" s="215"/>
      <c r="I159" s="207"/>
      <c r="J159" s="207"/>
      <c r="K159" s="207"/>
      <c r="L159" s="88"/>
      <c r="M159" s="88"/>
      <c r="N159" s="88"/>
      <c r="O159" s="579"/>
      <c r="P159" s="88"/>
      <c r="Q159" s="88"/>
      <c r="R159" s="88"/>
      <c r="S159" s="88"/>
      <c r="T159" s="88"/>
      <c r="U159" s="88"/>
      <c r="V159" s="88"/>
      <c r="W159" s="88"/>
      <c r="X159" s="565"/>
      <c r="Y159" s="565"/>
      <c r="Z159" s="565"/>
      <c r="AA159" s="88"/>
      <c r="AB159" s="88"/>
      <c r="AC159" s="88"/>
      <c r="AD159" s="8"/>
      <c r="AE159" s="8"/>
      <c r="AF159" s="8"/>
      <c r="AG159" s="12"/>
      <c r="AH159" s="12"/>
      <c r="AI159" s="12"/>
      <c r="AJ159" s="8"/>
      <c r="AK159" s="8"/>
      <c r="AL159" s="8"/>
    </row>
    <row r="160" spans="1:38" s="179" customFormat="1" x14ac:dyDescent="0.25">
      <c r="A160" s="216" t="s">
        <v>733</v>
      </c>
      <c r="B160" s="217" t="s">
        <v>864</v>
      </c>
      <c r="C160" s="218"/>
      <c r="D160" s="218"/>
      <c r="E160" s="218"/>
      <c r="F160" s="219"/>
      <c r="G160" s="219"/>
      <c r="H160" s="219"/>
      <c r="I160" s="219"/>
      <c r="J160" s="220"/>
      <c r="K160" s="220"/>
      <c r="L160" s="88"/>
      <c r="M160" s="88"/>
      <c r="N160" s="88"/>
      <c r="O160" s="579"/>
      <c r="P160" s="88"/>
      <c r="Q160" s="88"/>
      <c r="R160" s="88"/>
      <c r="S160" s="88"/>
      <c r="T160" s="88"/>
      <c r="U160" s="88"/>
      <c r="V160" s="88"/>
      <c r="W160" s="88"/>
      <c r="X160" s="565"/>
      <c r="Y160" s="565"/>
      <c r="Z160" s="565"/>
      <c r="AA160" s="88"/>
      <c r="AB160" s="88"/>
      <c r="AC160" s="88"/>
      <c r="AD160" s="8"/>
      <c r="AE160" s="8"/>
      <c r="AF160" s="8"/>
      <c r="AG160" s="12"/>
      <c r="AH160" s="12"/>
      <c r="AI160" s="12"/>
      <c r="AJ160" s="8"/>
      <c r="AK160" s="8"/>
      <c r="AL160" s="8"/>
    </row>
    <row r="161" spans="1:38" s="179" customFormat="1" x14ac:dyDescent="0.25">
      <c r="A161" s="221">
        <v>1</v>
      </c>
      <c r="B161" s="222" t="s">
        <v>734</v>
      </c>
      <c r="C161" s="208">
        <v>12</v>
      </c>
      <c r="D161" s="208">
        <v>11</v>
      </c>
      <c r="E161" s="208">
        <v>10</v>
      </c>
      <c r="F161" s="209">
        <v>14</v>
      </c>
      <c r="G161" s="209">
        <v>13</v>
      </c>
      <c r="H161" s="209">
        <v>12</v>
      </c>
      <c r="I161" s="207">
        <v>14</v>
      </c>
      <c r="J161" s="207">
        <v>13</v>
      </c>
      <c r="K161" s="207">
        <v>12</v>
      </c>
      <c r="L161" s="578">
        <v>12</v>
      </c>
      <c r="M161" s="578">
        <v>11</v>
      </c>
      <c r="N161" s="578">
        <v>10</v>
      </c>
      <c r="O161" s="579">
        <v>14</v>
      </c>
      <c r="P161" s="88">
        <v>13</v>
      </c>
      <c r="Q161" s="88">
        <v>12</v>
      </c>
      <c r="R161" s="579">
        <v>14</v>
      </c>
      <c r="S161" s="88">
        <v>13</v>
      </c>
      <c r="T161" s="88">
        <v>12</v>
      </c>
      <c r="U161" s="582">
        <v>16</v>
      </c>
      <c r="V161" s="91">
        <v>14</v>
      </c>
      <c r="W161" s="88">
        <v>12</v>
      </c>
      <c r="X161" s="564">
        <v>1</v>
      </c>
      <c r="Y161" s="564">
        <v>1</v>
      </c>
      <c r="Z161" s="564">
        <v>1</v>
      </c>
      <c r="AA161" s="578">
        <v>12</v>
      </c>
      <c r="AB161" s="578">
        <v>11</v>
      </c>
      <c r="AC161" s="578">
        <v>10</v>
      </c>
      <c r="AD161" s="750">
        <v>14</v>
      </c>
      <c r="AE161" s="8">
        <v>13</v>
      </c>
      <c r="AF161" s="8">
        <v>12</v>
      </c>
      <c r="AG161" s="12">
        <f t="shared" si="16"/>
        <v>16.666666666666664</v>
      </c>
      <c r="AH161" s="12">
        <f t="shared" si="16"/>
        <v>18.181818181818183</v>
      </c>
      <c r="AI161" s="12">
        <f t="shared" si="16"/>
        <v>20</v>
      </c>
      <c r="AJ161" s="8">
        <f t="shared" si="17"/>
        <v>0</v>
      </c>
      <c r="AK161" s="8">
        <f t="shared" si="17"/>
        <v>0</v>
      </c>
      <c r="AL161" s="8">
        <f t="shared" si="17"/>
        <v>0</v>
      </c>
    </row>
    <row r="162" spans="1:38" s="179" customFormat="1" x14ac:dyDescent="0.25">
      <c r="A162" s="221">
        <v>2</v>
      </c>
      <c r="B162" s="222" t="s">
        <v>1841</v>
      </c>
      <c r="C162" s="208">
        <v>12</v>
      </c>
      <c r="D162" s="208">
        <v>11</v>
      </c>
      <c r="E162" s="208">
        <v>10</v>
      </c>
      <c r="F162" s="209">
        <v>14</v>
      </c>
      <c r="G162" s="209">
        <v>13</v>
      </c>
      <c r="H162" s="209">
        <v>12</v>
      </c>
      <c r="I162" s="207">
        <v>14</v>
      </c>
      <c r="J162" s="207">
        <v>13</v>
      </c>
      <c r="K162" s="207">
        <v>12</v>
      </c>
      <c r="L162" s="578">
        <v>12</v>
      </c>
      <c r="M162" s="578">
        <v>11</v>
      </c>
      <c r="N162" s="578">
        <v>10</v>
      </c>
      <c r="O162" s="579">
        <v>14</v>
      </c>
      <c r="P162" s="88">
        <v>13</v>
      </c>
      <c r="Q162" s="88">
        <v>12</v>
      </c>
      <c r="R162" s="579">
        <v>14</v>
      </c>
      <c r="S162" s="88">
        <v>13</v>
      </c>
      <c r="T162" s="88">
        <v>12</v>
      </c>
      <c r="U162" s="582">
        <v>16</v>
      </c>
      <c r="V162" s="91">
        <v>14</v>
      </c>
      <c r="W162" s="88">
        <v>12</v>
      </c>
      <c r="X162" s="564">
        <v>1</v>
      </c>
      <c r="Y162" s="564">
        <v>1</v>
      </c>
      <c r="Z162" s="564">
        <v>1</v>
      </c>
      <c r="AA162" s="578">
        <v>12</v>
      </c>
      <c r="AB162" s="578">
        <v>11</v>
      </c>
      <c r="AC162" s="578">
        <v>10</v>
      </c>
      <c r="AD162" s="750">
        <v>14</v>
      </c>
      <c r="AE162" s="8">
        <v>13</v>
      </c>
      <c r="AF162" s="8">
        <v>12</v>
      </c>
      <c r="AG162" s="12">
        <f t="shared" si="16"/>
        <v>16.666666666666664</v>
      </c>
      <c r="AH162" s="12">
        <f t="shared" si="16"/>
        <v>18.181818181818183</v>
      </c>
      <c r="AI162" s="12">
        <f t="shared" si="16"/>
        <v>20</v>
      </c>
      <c r="AJ162" s="8">
        <f t="shared" si="17"/>
        <v>0</v>
      </c>
      <c r="AK162" s="8">
        <f t="shared" si="17"/>
        <v>0</v>
      </c>
      <c r="AL162" s="8">
        <f t="shared" si="17"/>
        <v>0</v>
      </c>
    </row>
    <row r="163" spans="1:38" s="179" customFormat="1" x14ac:dyDescent="0.25">
      <c r="A163" s="221">
        <v>3</v>
      </c>
      <c r="B163" s="222" t="s">
        <v>1881</v>
      </c>
      <c r="C163" s="208">
        <v>12</v>
      </c>
      <c r="D163" s="208">
        <v>11</v>
      </c>
      <c r="E163" s="208">
        <v>10</v>
      </c>
      <c r="F163" s="209">
        <v>14</v>
      </c>
      <c r="G163" s="209">
        <v>13</v>
      </c>
      <c r="H163" s="209">
        <v>12</v>
      </c>
      <c r="I163" s="207">
        <v>14</v>
      </c>
      <c r="J163" s="207">
        <v>13</v>
      </c>
      <c r="K163" s="207">
        <v>12</v>
      </c>
      <c r="L163" s="578">
        <v>12</v>
      </c>
      <c r="M163" s="578">
        <v>11</v>
      </c>
      <c r="N163" s="578">
        <v>10</v>
      </c>
      <c r="O163" s="579">
        <v>14</v>
      </c>
      <c r="P163" s="88">
        <v>13</v>
      </c>
      <c r="Q163" s="88">
        <v>12</v>
      </c>
      <c r="R163" s="579">
        <v>14</v>
      </c>
      <c r="S163" s="88">
        <v>13</v>
      </c>
      <c r="T163" s="88">
        <v>12</v>
      </c>
      <c r="U163" s="582">
        <v>16</v>
      </c>
      <c r="V163" s="91">
        <v>14</v>
      </c>
      <c r="W163" s="88">
        <v>12</v>
      </c>
      <c r="X163" s="564">
        <v>1</v>
      </c>
      <c r="Y163" s="564">
        <v>1</v>
      </c>
      <c r="Z163" s="564">
        <v>1</v>
      </c>
      <c r="AA163" s="578">
        <v>12</v>
      </c>
      <c r="AB163" s="578">
        <v>11</v>
      </c>
      <c r="AC163" s="578">
        <v>10</v>
      </c>
      <c r="AD163" s="750">
        <v>14</v>
      </c>
      <c r="AE163" s="8">
        <v>13</v>
      </c>
      <c r="AF163" s="8">
        <v>12</v>
      </c>
      <c r="AG163" s="12">
        <f t="shared" si="16"/>
        <v>16.666666666666664</v>
      </c>
      <c r="AH163" s="12">
        <f t="shared" si="16"/>
        <v>18.181818181818183</v>
      </c>
      <c r="AI163" s="12">
        <f t="shared" si="16"/>
        <v>20</v>
      </c>
      <c r="AJ163" s="8">
        <f t="shared" si="17"/>
        <v>0</v>
      </c>
      <c r="AK163" s="8">
        <f t="shared" si="17"/>
        <v>0</v>
      </c>
      <c r="AL163" s="8">
        <f t="shared" si="17"/>
        <v>0</v>
      </c>
    </row>
    <row r="164" spans="1:38" s="179" customFormat="1" x14ac:dyDescent="0.25">
      <c r="A164" s="221">
        <v>4</v>
      </c>
      <c r="B164" s="222" t="s">
        <v>1923</v>
      </c>
      <c r="C164" s="208">
        <v>12</v>
      </c>
      <c r="D164" s="208">
        <v>11</v>
      </c>
      <c r="E164" s="208">
        <v>10</v>
      </c>
      <c r="F164" s="209">
        <v>14</v>
      </c>
      <c r="G164" s="209">
        <v>13</v>
      </c>
      <c r="H164" s="209">
        <v>12</v>
      </c>
      <c r="I164" s="207">
        <v>14</v>
      </c>
      <c r="J164" s="207">
        <v>13</v>
      </c>
      <c r="K164" s="207">
        <v>12</v>
      </c>
      <c r="L164" s="578">
        <v>12</v>
      </c>
      <c r="M164" s="578">
        <v>11</v>
      </c>
      <c r="N164" s="578">
        <v>10</v>
      </c>
      <c r="O164" s="579">
        <v>14</v>
      </c>
      <c r="P164" s="88">
        <v>13</v>
      </c>
      <c r="Q164" s="88">
        <v>12</v>
      </c>
      <c r="R164" s="579">
        <v>14</v>
      </c>
      <c r="S164" s="88">
        <v>13</v>
      </c>
      <c r="T164" s="88">
        <v>12</v>
      </c>
      <c r="U164" s="582">
        <v>16</v>
      </c>
      <c r="V164" s="91">
        <v>14</v>
      </c>
      <c r="W164" s="88">
        <v>12</v>
      </c>
      <c r="X164" s="564">
        <v>1</v>
      </c>
      <c r="Y164" s="564">
        <v>1</v>
      </c>
      <c r="Z164" s="564">
        <v>1</v>
      </c>
      <c r="AA164" s="578">
        <v>12</v>
      </c>
      <c r="AB164" s="578">
        <v>11</v>
      </c>
      <c r="AC164" s="578">
        <v>10</v>
      </c>
      <c r="AD164" s="750">
        <v>14</v>
      </c>
      <c r="AE164" s="8">
        <v>13</v>
      </c>
      <c r="AF164" s="8">
        <v>12</v>
      </c>
      <c r="AG164" s="12">
        <f t="shared" si="16"/>
        <v>16.666666666666664</v>
      </c>
      <c r="AH164" s="12">
        <f t="shared" si="16"/>
        <v>18.181818181818183</v>
      </c>
      <c r="AI164" s="12">
        <f t="shared" si="16"/>
        <v>20</v>
      </c>
      <c r="AJ164" s="8">
        <f t="shared" si="17"/>
        <v>0</v>
      </c>
      <c r="AK164" s="8">
        <f t="shared" si="17"/>
        <v>0</v>
      </c>
      <c r="AL164" s="8">
        <f t="shared" si="17"/>
        <v>0</v>
      </c>
    </row>
    <row r="165" spans="1:38" s="179" customFormat="1" x14ac:dyDescent="0.25">
      <c r="A165" s="221">
        <v>5</v>
      </c>
      <c r="B165" s="222" t="s">
        <v>1954</v>
      </c>
      <c r="C165" s="208">
        <v>12</v>
      </c>
      <c r="D165" s="208">
        <v>11</v>
      </c>
      <c r="E165" s="208">
        <v>10</v>
      </c>
      <c r="F165" s="209">
        <v>14</v>
      </c>
      <c r="G165" s="209">
        <v>13</v>
      </c>
      <c r="H165" s="209">
        <v>12</v>
      </c>
      <c r="I165" s="207">
        <v>14</v>
      </c>
      <c r="J165" s="207">
        <v>13</v>
      </c>
      <c r="K165" s="207">
        <v>12</v>
      </c>
      <c r="L165" s="578">
        <v>12</v>
      </c>
      <c r="M165" s="578">
        <v>11</v>
      </c>
      <c r="N165" s="578">
        <v>10</v>
      </c>
      <c r="O165" s="579">
        <v>14</v>
      </c>
      <c r="P165" s="88">
        <v>13</v>
      </c>
      <c r="Q165" s="88">
        <v>12</v>
      </c>
      <c r="R165" s="579">
        <v>14</v>
      </c>
      <c r="S165" s="88">
        <v>13</v>
      </c>
      <c r="T165" s="88">
        <v>12</v>
      </c>
      <c r="U165" s="582">
        <v>20</v>
      </c>
      <c r="V165" s="91">
        <v>19</v>
      </c>
      <c r="W165" s="91">
        <v>18</v>
      </c>
      <c r="X165" s="564">
        <v>1</v>
      </c>
      <c r="Y165" s="564">
        <v>1</v>
      </c>
      <c r="Z165" s="564">
        <v>1</v>
      </c>
      <c r="AA165" s="578">
        <v>12</v>
      </c>
      <c r="AB165" s="578">
        <v>11</v>
      </c>
      <c r="AC165" s="578">
        <v>10</v>
      </c>
      <c r="AD165" s="750">
        <v>14</v>
      </c>
      <c r="AE165" s="8">
        <v>13</v>
      </c>
      <c r="AF165" s="8">
        <v>12</v>
      </c>
      <c r="AG165" s="12">
        <f t="shared" si="16"/>
        <v>16.666666666666664</v>
      </c>
      <c r="AH165" s="12">
        <f t="shared" si="16"/>
        <v>18.181818181818183</v>
      </c>
      <c r="AI165" s="12">
        <f t="shared" si="16"/>
        <v>20</v>
      </c>
      <c r="AJ165" s="8">
        <f t="shared" si="17"/>
        <v>0</v>
      </c>
      <c r="AK165" s="8">
        <f t="shared" si="17"/>
        <v>0</v>
      </c>
      <c r="AL165" s="8">
        <f t="shared" si="17"/>
        <v>0</v>
      </c>
    </row>
    <row r="166" spans="1:38" s="179" customFormat="1" x14ac:dyDescent="0.25">
      <c r="A166" s="221">
        <v>6</v>
      </c>
      <c r="B166" s="222" t="s">
        <v>2019</v>
      </c>
      <c r="C166" s="208">
        <v>12</v>
      </c>
      <c r="D166" s="208">
        <v>11</v>
      </c>
      <c r="E166" s="208">
        <v>10</v>
      </c>
      <c r="F166" s="209">
        <v>14</v>
      </c>
      <c r="G166" s="209">
        <v>13</v>
      </c>
      <c r="H166" s="209">
        <v>12</v>
      </c>
      <c r="I166" s="207">
        <v>14</v>
      </c>
      <c r="J166" s="207">
        <v>13</v>
      </c>
      <c r="K166" s="207">
        <v>12</v>
      </c>
      <c r="L166" s="578">
        <v>12</v>
      </c>
      <c r="M166" s="578">
        <v>11</v>
      </c>
      <c r="N166" s="578">
        <v>10</v>
      </c>
      <c r="O166" s="579">
        <v>14</v>
      </c>
      <c r="P166" s="88">
        <v>13</v>
      </c>
      <c r="Q166" s="88">
        <v>12</v>
      </c>
      <c r="R166" s="579">
        <v>14</v>
      </c>
      <c r="S166" s="88">
        <v>13</v>
      </c>
      <c r="T166" s="88">
        <v>12</v>
      </c>
      <c r="U166" s="582">
        <v>16</v>
      </c>
      <c r="V166" s="91">
        <v>14</v>
      </c>
      <c r="W166" s="88">
        <v>12</v>
      </c>
      <c r="X166" s="564">
        <v>1</v>
      </c>
      <c r="Y166" s="564">
        <v>1</v>
      </c>
      <c r="Z166" s="564">
        <v>1</v>
      </c>
      <c r="AA166" s="578">
        <v>12</v>
      </c>
      <c r="AB166" s="578">
        <v>11</v>
      </c>
      <c r="AC166" s="578">
        <v>10</v>
      </c>
      <c r="AD166" s="750">
        <v>14</v>
      </c>
      <c r="AE166" s="8">
        <v>13</v>
      </c>
      <c r="AF166" s="8">
        <v>12</v>
      </c>
      <c r="AG166" s="12">
        <f t="shared" si="16"/>
        <v>16.666666666666664</v>
      </c>
      <c r="AH166" s="12">
        <f t="shared" si="16"/>
        <v>18.181818181818183</v>
      </c>
      <c r="AI166" s="12">
        <f t="shared" si="16"/>
        <v>20</v>
      </c>
      <c r="AJ166" s="8">
        <f t="shared" si="17"/>
        <v>0</v>
      </c>
      <c r="AK166" s="8">
        <f t="shared" si="17"/>
        <v>0</v>
      </c>
      <c r="AL166" s="8">
        <f t="shared" si="17"/>
        <v>0</v>
      </c>
    </row>
    <row r="167" spans="1:38" s="179" customFormat="1" x14ac:dyDescent="0.25">
      <c r="A167" s="216" t="s">
        <v>1842</v>
      </c>
      <c r="B167" s="223" t="s">
        <v>1312</v>
      </c>
      <c r="C167" s="208"/>
      <c r="D167" s="208"/>
      <c r="E167" s="208"/>
      <c r="F167" s="209"/>
      <c r="G167" s="209"/>
      <c r="H167" s="209"/>
      <c r="I167" s="207"/>
      <c r="J167" s="207"/>
      <c r="K167" s="207"/>
      <c r="L167" s="88"/>
      <c r="M167" s="88"/>
      <c r="N167" s="88"/>
      <c r="O167" s="579"/>
      <c r="P167" s="88"/>
      <c r="Q167" s="88"/>
      <c r="R167" s="579"/>
      <c r="S167" s="88"/>
      <c r="T167" s="88"/>
      <c r="U167" s="579"/>
      <c r="V167" s="88"/>
      <c r="W167" s="88"/>
      <c r="X167" s="565"/>
      <c r="Y167" s="565"/>
      <c r="Z167" s="565"/>
      <c r="AA167" s="88"/>
      <c r="AB167" s="88"/>
      <c r="AC167" s="88"/>
      <c r="AD167" s="750"/>
      <c r="AE167" s="8"/>
      <c r="AF167" s="8"/>
      <c r="AG167" s="12"/>
      <c r="AH167" s="12"/>
      <c r="AI167" s="12"/>
      <c r="AJ167" s="8"/>
      <c r="AK167" s="8"/>
      <c r="AL167" s="8"/>
    </row>
    <row r="168" spans="1:38" s="179" customFormat="1" x14ac:dyDescent="0.25">
      <c r="A168" s="221">
        <v>1</v>
      </c>
      <c r="B168" s="222" t="s">
        <v>734</v>
      </c>
      <c r="C168" s="208">
        <v>12</v>
      </c>
      <c r="D168" s="208">
        <v>11</v>
      </c>
      <c r="E168" s="208">
        <v>10</v>
      </c>
      <c r="F168" s="209">
        <v>17</v>
      </c>
      <c r="G168" s="209">
        <v>15</v>
      </c>
      <c r="H168" s="209">
        <v>10</v>
      </c>
      <c r="I168" s="207">
        <v>20</v>
      </c>
      <c r="J168" s="207">
        <v>17</v>
      </c>
      <c r="K168" s="207">
        <v>15</v>
      </c>
      <c r="L168" s="88">
        <v>17</v>
      </c>
      <c r="M168" s="88">
        <v>14</v>
      </c>
      <c r="N168" s="88">
        <v>10</v>
      </c>
      <c r="O168" s="583">
        <v>17</v>
      </c>
      <c r="P168" s="583">
        <v>15</v>
      </c>
      <c r="Q168" s="583">
        <v>10</v>
      </c>
      <c r="R168" s="583">
        <v>17</v>
      </c>
      <c r="S168" s="583">
        <v>15</v>
      </c>
      <c r="T168" s="583">
        <v>10</v>
      </c>
      <c r="U168" s="584">
        <v>21</v>
      </c>
      <c r="V168" s="584">
        <v>19</v>
      </c>
      <c r="W168" s="584">
        <v>15</v>
      </c>
      <c r="X168" s="569">
        <v>1.4166666666666667</v>
      </c>
      <c r="Y168" s="569">
        <v>1.2727272727272727</v>
      </c>
      <c r="Z168" s="569">
        <v>1</v>
      </c>
      <c r="AA168" s="88">
        <v>17</v>
      </c>
      <c r="AB168" s="88">
        <v>14</v>
      </c>
      <c r="AC168" s="88">
        <v>10</v>
      </c>
      <c r="AD168" s="753">
        <v>17</v>
      </c>
      <c r="AE168" s="753">
        <v>15</v>
      </c>
      <c r="AF168" s="753">
        <v>10</v>
      </c>
      <c r="AG168" s="12">
        <f t="shared" si="16"/>
        <v>0</v>
      </c>
      <c r="AH168" s="12">
        <f t="shared" si="16"/>
        <v>7.1428571428571423</v>
      </c>
      <c r="AI168" s="12">
        <f t="shared" si="16"/>
        <v>0</v>
      </c>
      <c r="AJ168" s="8">
        <f t="shared" si="17"/>
        <v>0</v>
      </c>
      <c r="AK168" s="8">
        <f t="shared" si="17"/>
        <v>0</v>
      </c>
      <c r="AL168" s="8">
        <f t="shared" si="17"/>
        <v>0</v>
      </c>
    </row>
    <row r="169" spans="1:38" s="179" customFormat="1" x14ac:dyDescent="0.25">
      <c r="A169" s="221">
        <v>2</v>
      </c>
      <c r="B169" s="222" t="s">
        <v>1841</v>
      </c>
      <c r="C169" s="208">
        <v>12</v>
      </c>
      <c r="D169" s="208">
        <v>11</v>
      </c>
      <c r="E169" s="208">
        <v>10</v>
      </c>
      <c r="F169" s="209">
        <v>16</v>
      </c>
      <c r="G169" s="209">
        <v>15</v>
      </c>
      <c r="H169" s="209">
        <v>10</v>
      </c>
      <c r="I169" s="207">
        <v>14</v>
      </c>
      <c r="J169" s="207">
        <v>13</v>
      </c>
      <c r="K169" s="207">
        <v>11</v>
      </c>
      <c r="L169" s="88">
        <v>16</v>
      </c>
      <c r="M169" s="88">
        <v>14</v>
      </c>
      <c r="N169" s="88">
        <v>10</v>
      </c>
      <c r="O169" s="583">
        <v>16</v>
      </c>
      <c r="P169" s="583">
        <v>14</v>
      </c>
      <c r="Q169" s="583">
        <v>10</v>
      </c>
      <c r="R169" s="583">
        <v>16</v>
      </c>
      <c r="S169" s="583">
        <v>14</v>
      </c>
      <c r="T169" s="583">
        <v>10</v>
      </c>
      <c r="U169" s="584">
        <v>20</v>
      </c>
      <c r="V169" s="584">
        <v>17</v>
      </c>
      <c r="W169" s="584">
        <v>15</v>
      </c>
      <c r="X169" s="569">
        <v>1.3333333333333333</v>
      </c>
      <c r="Y169" s="569">
        <v>1.2727272727272727</v>
      </c>
      <c r="Z169" s="569">
        <v>1</v>
      </c>
      <c r="AA169" s="88">
        <v>16</v>
      </c>
      <c r="AB169" s="88">
        <v>14</v>
      </c>
      <c r="AC169" s="88">
        <v>10</v>
      </c>
      <c r="AD169" s="753">
        <v>16</v>
      </c>
      <c r="AE169" s="753">
        <v>14</v>
      </c>
      <c r="AF169" s="753">
        <v>10</v>
      </c>
      <c r="AG169" s="12">
        <f t="shared" si="16"/>
        <v>0</v>
      </c>
      <c r="AH169" s="12">
        <f t="shared" si="16"/>
        <v>0</v>
      </c>
      <c r="AI169" s="12">
        <f t="shared" si="16"/>
        <v>0</v>
      </c>
      <c r="AJ169" s="8">
        <f t="shared" si="17"/>
        <v>0</v>
      </c>
      <c r="AK169" s="8">
        <f t="shared" si="17"/>
        <v>0</v>
      </c>
      <c r="AL169" s="8">
        <f t="shared" si="17"/>
        <v>0</v>
      </c>
    </row>
    <row r="170" spans="1:38" s="179" customFormat="1" x14ac:dyDescent="0.25">
      <c r="A170" s="221">
        <v>3</v>
      </c>
      <c r="B170" s="222" t="s">
        <v>1881</v>
      </c>
      <c r="C170" s="208">
        <v>12</v>
      </c>
      <c r="D170" s="208">
        <v>11</v>
      </c>
      <c r="E170" s="208">
        <v>10</v>
      </c>
      <c r="F170" s="209">
        <v>16</v>
      </c>
      <c r="G170" s="209">
        <v>11</v>
      </c>
      <c r="H170" s="209">
        <v>10</v>
      </c>
      <c r="I170" s="207">
        <v>21</v>
      </c>
      <c r="J170" s="207">
        <v>17</v>
      </c>
      <c r="K170" s="207">
        <v>14</v>
      </c>
      <c r="L170" s="88">
        <v>15</v>
      </c>
      <c r="M170" s="88">
        <v>11</v>
      </c>
      <c r="N170" s="88">
        <v>10</v>
      </c>
      <c r="O170" s="583">
        <v>16</v>
      </c>
      <c r="P170" s="583">
        <v>14</v>
      </c>
      <c r="Q170" s="583">
        <v>10</v>
      </c>
      <c r="R170" s="583">
        <v>16</v>
      </c>
      <c r="S170" s="583">
        <v>14</v>
      </c>
      <c r="T170" s="583">
        <v>10</v>
      </c>
      <c r="U170" s="584">
        <v>20</v>
      </c>
      <c r="V170" s="584">
        <v>17</v>
      </c>
      <c r="W170" s="584">
        <v>15</v>
      </c>
      <c r="X170" s="569">
        <v>1.25</v>
      </c>
      <c r="Y170" s="569">
        <v>1</v>
      </c>
      <c r="Z170" s="569">
        <v>1</v>
      </c>
      <c r="AA170" s="88">
        <v>15</v>
      </c>
      <c r="AB170" s="88">
        <v>11</v>
      </c>
      <c r="AC170" s="88">
        <v>10</v>
      </c>
      <c r="AD170" s="753">
        <v>16</v>
      </c>
      <c r="AE170" s="753">
        <v>14</v>
      </c>
      <c r="AF170" s="753">
        <v>10</v>
      </c>
      <c r="AG170" s="12">
        <f t="shared" si="16"/>
        <v>6.666666666666667</v>
      </c>
      <c r="AH170" s="12">
        <f t="shared" si="16"/>
        <v>27.27272727272727</v>
      </c>
      <c r="AI170" s="12">
        <f t="shared" si="16"/>
        <v>0</v>
      </c>
      <c r="AJ170" s="8">
        <f t="shared" si="17"/>
        <v>0</v>
      </c>
      <c r="AK170" s="8">
        <f t="shared" si="17"/>
        <v>0</v>
      </c>
      <c r="AL170" s="8">
        <f t="shared" si="17"/>
        <v>0</v>
      </c>
    </row>
    <row r="171" spans="1:38" s="179" customFormat="1" x14ac:dyDescent="0.25">
      <c r="A171" s="221">
        <v>4</v>
      </c>
      <c r="B171" s="222" t="s">
        <v>1923</v>
      </c>
      <c r="C171" s="208">
        <v>12</v>
      </c>
      <c r="D171" s="208">
        <v>11</v>
      </c>
      <c r="E171" s="208">
        <v>10</v>
      </c>
      <c r="F171" s="209">
        <v>16</v>
      </c>
      <c r="G171" s="209">
        <v>11</v>
      </c>
      <c r="H171" s="209">
        <v>10</v>
      </c>
      <c r="I171" s="207">
        <v>15</v>
      </c>
      <c r="J171" s="207">
        <v>13</v>
      </c>
      <c r="K171" s="207">
        <v>11</v>
      </c>
      <c r="L171" s="88">
        <v>15</v>
      </c>
      <c r="M171" s="88">
        <v>11</v>
      </c>
      <c r="N171" s="88">
        <v>10</v>
      </c>
      <c r="O171" s="583">
        <v>16</v>
      </c>
      <c r="P171" s="583">
        <v>14</v>
      </c>
      <c r="Q171" s="583">
        <v>10</v>
      </c>
      <c r="R171" s="583">
        <v>16</v>
      </c>
      <c r="S171" s="583">
        <v>14</v>
      </c>
      <c r="T171" s="583">
        <v>10</v>
      </c>
      <c r="U171" s="584">
        <v>20</v>
      </c>
      <c r="V171" s="584">
        <v>17</v>
      </c>
      <c r="W171" s="584">
        <v>15</v>
      </c>
      <c r="X171" s="569">
        <v>1.25</v>
      </c>
      <c r="Y171" s="569">
        <v>1</v>
      </c>
      <c r="Z171" s="569">
        <v>1</v>
      </c>
      <c r="AA171" s="88">
        <v>15</v>
      </c>
      <c r="AB171" s="88">
        <v>11</v>
      </c>
      <c r="AC171" s="88">
        <v>10</v>
      </c>
      <c r="AD171" s="753">
        <v>16</v>
      </c>
      <c r="AE171" s="753">
        <v>14</v>
      </c>
      <c r="AF171" s="753">
        <v>10</v>
      </c>
      <c r="AG171" s="12">
        <f t="shared" si="16"/>
        <v>6.666666666666667</v>
      </c>
      <c r="AH171" s="12">
        <f t="shared" si="16"/>
        <v>27.27272727272727</v>
      </c>
      <c r="AI171" s="12">
        <f t="shared" si="16"/>
        <v>0</v>
      </c>
      <c r="AJ171" s="8">
        <f t="shared" si="17"/>
        <v>0</v>
      </c>
      <c r="AK171" s="8">
        <f t="shared" si="17"/>
        <v>0</v>
      </c>
      <c r="AL171" s="8">
        <f t="shared" si="17"/>
        <v>0</v>
      </c>
    </row>
    <row r="172" spans="1:38" s="179" customFormat="1" x14ac:dyDescent="0.25">
      <c r="A172" s="221">
        <v>5</v>
      </c>
      <c r="B172" s="222" t="s">
        <v>1954</v>
      </c>
      <c r="C172" s="208">
        <v>12</v>
      </c>
      <c r="D172" s="208">
        <v>11</v>
      </c>
      <c r="E172" s="208">
        <v>10</v>
      </c>
      <c r="F172" s="209">
        <v>16</v>
      </c>
      <c r="G172" s="209">
        <v>12.5</v>
      </c>
      <c r="H172" s="209">
        <v>10</v>
      </c>
      <c r="I172" s="207">
        <v>14</v>
      </c>
      <c r="J172" s="207">
        <v>12.5</v>
      </c>
      <c r="K172" s="207">
        <v>12</v>
      </c>
      <c r="L172" s="88">
        <v>15</v>
      </c>
      <c r="M172" s="88">
        <v>12</v>
      </c>
      <c r="N172" s="88">
        <v>10</v>
      </c>
      <c r="O172" s="583">
        <v>18</v>
      </c>
      <c r="P172" s="583">
        <v>15</v>
      </c>
      <c r="Q172" s="583">
        <v>10</v>
      </c>
      <c r="R172" s="583">
        <v>18</v>
      </c>
      <c r="S172" s="583">
        <v>15</v>
      </c>
      <c r="T172" s="583">
        <v>10</v>
      </c>
      <c r="U172" s="584">
        <v>24</v>
      </c>
      <c r="V172" s="584">
        <v>19</v>
      </c>
      <c r="W172" s="584">
        <v>15</v>
      </c>
      <c r="X172" s="569">
        <v>1.25</v>
      </c>
      <c r="Y172" s="569">
        <v>1.0909090909090908</v>
      </c>
      <c r="Z172" s="569">
        <v>1</v>
      </c>
      <c r="AA172" s="88">
        <v>15</v>
      </c>
      <c r="AB172" s="88">
        <v>12</v>
      </c>
      <c r="AC172" s="88">
        <v>10</v>
      </c>
      <c r="AD172" s="753">
        <v>18</v>
      </c>
      <c r="AE172" s="753">
        <v>15</v>
      </c>
      <c r="AF172" s="753">
        <v>10</v>
      </c>
      <c r="AG172" s="12">
        <f t="shared" si="16"/>
        <v>20</v>
      </c>
      <c r="AH172" s="12">
        <f t="shared" si="16"/>
        <v>25</v>
      </c>
      <c r="AI172" s="12">
        <f t="shared" si="16"/>
        <v>0</v>
      </c>
      <c r="AJ172" s="8">
        <f t="shared" si="17"/>
        <v>0</v>
      </c>
      <c r="AK172" s="8">
        <f t="shared" si="17"/>
        <v>0</v>
      </c>
      <c r="AL172" s="8">
        <f t="shared" si="17"/>
        <v>0</v>
      </c>
    </row>
    <row r="173" spans="1:38" s="179" customFormat="1" x14ac:dyDescent="0.25">
      <c r="A173" s="221">
        <v>6</v>
      </c>
      <c r="B173" s="222" t="s">
        <v>2019</v>
      </c>
      <c r="C173" s="208">
        <v>12</v>
      </c>
      <c r="D173" s="208">
        <v>11</v>
      </c>
      <c r="E173" s="208">
        <v>10</v>
      </c>
      <c r="F173" s="209">
        <v>12</v>
      </c>
      <c r="G173" s="209">
        <v>11</v>
      </c>
      <c r="H173" s="209">
        <v>10</v>
      </c>
      <c r="I173" s="207">
        <v>20</v>
      </c>
      <c r="J173" s="207">
        <v>18</v>
      </c>
      <c r="K173" s="207">
        <v>14</v>
      </c>
      <c r="L173" s="88">
        <v>12</v>
      </c>
      <c r="M173" s="88">
        <v>11</v>
      </c>
      <c r="N173" s="88">
        <v>10</v>
      </c>
      <c r="O173" s="583">
        <v>15</v>
      </c>
      <c r="P173" s="583">
        <v>13</v>
      </c>
      <c r="Q173" s="583">
        <v>10</v>
      </c>
      <c r="R173" s="583">
        <v>15</v>
      </c>
      <c r="S173" s="583">
        <v>13</v>
      </c>
      <c r="T173" s="583">
        <v>10</v>
      </c>
      <c r="U173" s="584">
        <v>18</v>
      </c>
      <c r="V173" s="584">
        <v>16</v>
      </c>
      <c r="W173" s="584">
        <v>15</v>
      </c>
      <c r="X173" s="569">
        <v>1</v>
      </c>
      <c r="Y173" s="569">
        <v>1</v>
      </c>
      <c r="Z173" s="569">
        <v>1</v>
      </c>
      <c r="AA173" s="88">
        <v>12</v>
      </c>
      <c r="AB173" s="88">
        <v>11</v>
      </c>
      <c r="AC173" s="88">
        <v>10</v>
      </c>
      <c r="AD173" s="753">
        <v>15</v>
      </c>
      <c r="AE173" s="753">
        <v>13</v>
      </c>
      <c r="AF173" s="753">
        <v>10</v>
      </c>
      <c r="AG173" s="12">
        <f t="shared" si="16"/>
        <v>25</v>
      </c>
      <c r="AH173" s="12">
        <f t="shared" si="16"/>
        <v>18.181818181818183</v>
      </c>
      <c r="AI173" s="12">
        <f t="shared" si="16"/>
        <v>0</v>
      </c>
      <c r="AJ173" s="8">
        <f t="shared" si="17"/>
        <v>0</v>
      </c>
      <c r="AK173" s="8">
        <f t="shared" si="17"/>
        <v>0</v>
      </c>
      <c r="AL173" s="8">
        <f t="shared" si="17"/>
        <v>0</v>
      </c>
    </row>
    <row r="174" spans="1:38" s="179" customFormat="1" x14ac:dyDescent="0.25">
      <c r="A174" s="216" t="s">
        <v>1843</v>
      </c>
      <c r="B174" s="217" t="s">
        <v>867</v>
      </c>
      <c r="C174" s="224"/>
      <c r="D174" s="224"/>
      <c r="E174" s="208"/>
      <c r="F174" s="209"/>
      <c r="G174" s="209"/>
      <c r="H174" s="209"/>
      <c r="I174" s="207"/>
      <c r="J174" s="207"/>
      <c r="K174" s="207"/>
      <c r="L174" s="88"/>
      <c r="M174" s="88"/>
      <c r="N174" s="88"/>
      <c r="O174" s="579"/>
      <c r="P174" s="88"/>
      <c r="Q174" s="88"/>
      <c r="R174" s="579"/>
      <c r="S174" s="88"/>
      <c r="T174" s="88"/>
      <c r="U174" s="579"/>
      <c r="V174" s="88"/>
      <c r="W174" s="88"/>
      <c r="X174" s="565"/>
      <c r="Y174" s="565"/>
      <c r="Z174" s="565"/>
      <c r="AA174" s="88"/>
      <c r="AB174" s="88"/>
      <c r="AC174" s="88"/>
      <c r="AD174" s="750"/>
      <c r="AE174" s="8"/>
      <c r="AF174" s="8"/>
      <c r="AG174" s="12"/>
      <c r="AH174" s="12"/>
      <c r="AI174" s="12"/>
      <c r="AJ174" s="8"/>
      <c r="AK174" s="8"/>
      <c r="AL174" s="8"/>
    </row>
    <row r="175" spans="1:38" s="179" customFormat="1" x14ac:dyDescent="0.25">
      <c r="A175" s="221">
        <v>1</v>
      </c>
      <c r="B175" s="222" t="s">
        <v>734</v>
      </c>
      <c r="C175" s="208">
        <v>16</v>
      </c>
      <c r="D175" s="208">
        <v>15</v>
      </c>
      <c r="E175" s="208">
        <v>14</v>
      </c>
      <c r="F175" s="209">
        <v>21</v>
      </c>
      <c r="G175" s="209">
        <v>17</v>
      </c>
      <c r="H175" s="209">
        <v>14</v>
      </c>
      <c r="I175" s="207">
        <v>30</v>
      </c>
      <c r="J175" s="207">
        <v>25</v>
      </c>
      <c r="K175" s="207">
        <v>20</v>
      </c>
      <c r="L175" s="88">
        <v>20</v>
      </c>
      <c r="M175" s="88">
        <v>16</v>
      </c>
      <c r="N175" s="88">
        <v>14</v>
      </c>
      <c r="O175" s="583">
        <v>21</v>
      </c>
      <c r="P175" s="583">
        <v>17</v>
      </c>
      <c r="Q175" s="583">
        <v>14</v>
      </c>
      <c r="R175" s="583">
        <v>21</v>
      </c>
      <c r="S175" s="583">
        <v>17</v>
      </c>
      <c r="T175" s="583">
        <v>14</v>
      </c>
      <c r="U175" s="584">
        <v>28</v>
      </c>
      <c r="V175" s="584">
        <v>24</v>
      </c>
      <c r="W175" s="584">
        <v>18</v>
      </c>
      <c r="X175" s="569">
        <v>1.25</v>
      </c>
      <c r="Y175" s="569">
        <v>1.0666666666666667</v>
      </c>
      <c r="Z175" s="569">
        <v>1</v>
      </c>
      <c r="AA175" s="88">
        <v>20</v>
      </c>
      <c r="AB175" s="88">
        <v>16</v>
      </c>
      <c r="AC175" s="88">
        <v>14</v>
      </c>
      <c r="AD175" s="753">
        <v>21</v>
      </c>
      <c r="AE175" s="753">
        <v>17</v>
      </c>
      <c r="AF175" s="753">
        <v>14</v>
      </c>
      <c r="AG175" s="12">
        <f t="shared" si="16"/>
        <v>5</v>
      </c>
      <c r="AH175" s="12">
        <f t="shared" si="16"/>
        <v>6.25</v>
      </c>
      <c r="AI175" s="12">
        <f t="shared" si="16"/>
        <v>0</v>
      </c>
      <c r="AJ175" s="8">
        <f t="shared" si="17"/>
        <v>0</v>
      </c>
      <c r="AK175" s="8">
        <f t="shared" si="17"/>
        <v>0</v>
      </c>
      <c r="AL175" s="8">
        <f t="shared" si="17"/>
        <v>0</v>
      </c>
    </row>
    <row r="176" spans="1:38" s="179" customFormat="1" x14ac:dyDescent="0.25">
      <c r="A176" s="221">
        <v>2</v>
      </c>
      <c r="B176" s="222" t="s">
        <v>1841</v>
      </c>
      <c r="C176" s="208">
        <v>16</v>
      </c>
      <c r="D176" s="208">
        <v>15</v>
      </c>
      <c r="E176" s="208">
        <v>14</v>
      </c>
      <c r="F176" s="209">
        <v>20</v>
      </c>
      <c r="G176" s="209">
        <v>15</v>
      </c>
      <c r="H176" s="209">
        <v>14</v>
      </c>
      <c r="I176" s="207">
        <v>23</v>
      </c>
      <c r="J176" s="207">
        <v>19</v>
      </c>
      <c r="K176" s="207">
        <v>17</v>
      </c>
      <c r="L176" s="88">
        <v>19</v>
      </c>
      <c r="M176" s="88">
        <v>15</v>
      </c>
      <c r="N176" s="88">
        <v>14</v>
      </c>
      <c r="O176" s="583">
        <v>20</v>
      </c>
      <c r="P176" s="583">
        <v>15</v>
      </c>
      <c r="Q176" s="583">
        <v>14</v>
      </c>
      <c r="R176" s="583">
        <v>20</v>
      </c>
      <c r="S176" s="583">
        <v>15</v>
      </c>
      <c r="T176" s="583">
        <v>14</v>
      </c>
      <c r="U176" s="584">
        <v>27</v>
      </c>
      <c r="V176" s="584">
        <v>22</v>
      </c>
      <c r="W176" s="584">
        <v>18</v>
      </c>
      <c r="X176" s="569">
        <v>1.1875</v>
      </c>
      <c r="Y176" s="569">
        <v>1</v>
      </c>
      <c r="Z176" s="569">
        <v>1</v>
      </c>
      <c r="AA176" s="88">
        <v>19</v>
      </c>
      <c r="AB176" s="88">
        <v>15</v>
      </c>
      <c r="AC176" s="88">
        <v>14</v>
      </c>
      <c r="AD176" s="753">
        <v>20</v>
      </c>
      <c r="AE176" s="753">
        <v>15</v>
      </c>
      <c r="AF176" s="753">
        <v>14</v>
      </c>
      <c r="AG176" s="12">
        <f t="shared" si="16"/>
        <v>5.2631578947368416</v>
      </c>
      <c r="AH176" s="12">
        <f t="shared" si="16"/>
        <v>0</v>
      </c>
      <c r="AI176" s="12">
        <f t="shared" si="16"/>
        <v>0</v>
      </c>
      <c r="AJ176" s="8">
        <f t="shared" si="17"/>
        <v>0</v>
      </c>
      <c r="AK176" s="8">
        <f t="shared" si="17"/>
        <v>0</v>
      </c>
      <c r="AL176" s="8">
        <f t="shared" si="17"/>
        <v>0</v>
      </c>
    </row>
    <row r="177" spans="1:38" s="179" customFormat="1" x14ac:dyDescent="0.25">
      <c r="A177" s="221">
        <v>3</v>
      </c>
      <c r="B177" s="222" t="s">
        <v>1881</v>
      </c>
      <c r="C177" s="208">
        <v>15</v>
      </c>
      <c r="D177" s="208">
        <v>14</v>
      </c>
      <c r="E177" s="208">
        <v>13</v>
      </c>
      <c r="F177" s="209">
        <v>20</v>
      </c>
      <c r="G177" s="209">
        <v>15</v>
      </c>
      <c r="H177" s="209">
        <v>14</v>
      </c>
      <c r="I177" s="207">
        <v>23</v>
      </c>
      <c r="J177" s="207">
        <v>20</v>
      </c>
      <c r="K177" s="207">
        <v>17</v>
      </c>
      <c r="L177" s="88">
        <v>20</v>
      </c>
      <c r="M177" s="88">
        <v>14</v>
      </c>
      <c r="N177" s="88">
        <v>14</v>
      </c>
      <c r="O177" s="583">
        <v>20</v>
      </c>
      <c r="P177" s="583">
        <v>15</v>
      </c>
      <c r="Q177" s="583">
        <v>14</v>
      </c>
      <c r="R177" s="583">
        <v>20</v>
      </c>
      <c r="S177" s="583">
        <v>15</v>
      </c>
      <c r="T177" s="583">
        <v>14</v>
      </c>
      <c r="U177" s="584">
        <v>27</v>
      </c>
      <c r="V177" s="584">
        <v>22</v>
      </c>
      <c r="W177" s="584">
        <v>18</v>
      </c>
      <c r="X177" s="569">
        <v>1.3333333333333333</v>
      </c>
      <c r="Y177" s="569">
        <v>1</v>
      </c>
      <c r="Z177" s="569">
        <v>1.0769230769230769</v>
      </c>
      <c r="AA177" s="88">
        <v>20</v>
      </c>
      <c r="AB177" s="88">
        <v>14</v>
      </c>
      <c r="AC177" s="88">
        <v>14</v>
      </c>
      <c r="AD177" s="753">
        <v>20</v>
      </c>
      <c r="AE177" s="753">
        <v>15</v>
      </c>
      <c r="AF177" s="753">
        <v>14</v>
      </c>
      <c r="AG177" s="12">
        <f t="shared" si="16"/>
        <v>0</v>
      </c>
      <c r="AH177" s="12">
        <f t="shared" si="16"/>
        <v>7.1428571428571423</v>
      </c>
      <c r="AI177" s="12">
        <f t="shared" si="16"/>
        <v>0</v>
      </c>
      <c r="AJ177" s="8">
        <f t="shared" si="17"/>
        <v>0</v>
      </c>
      <c r="AK177" s="8">
        <f t="shared" si="17"/>
        <v>0</v>
      </c>
      <c r="AL177" s="8">
        <f t="shared" si="17"/>
        <v>0</v>
      </c>
    </row>
    <row r="178" spans="1:38" s="179" customFormat="1" x14ac:dyDescent="0.25">
      <c r="A178" s="221">
        <v>4</v>
      </c>
      <c r="B178" s="222" t="s">
        <v>1923</v>
      </c>
      <c r="C178" s="208">
        <v>15</v>
      </c>
      <c r="D178" s="208">
        <v>14</v>
      </c>
      <c r="E178" s="208">
        <v>13</v>
      </c>
      <c r="F178" s="209">
        <v>18</v>
      </c>
      <c r="G178" s="209">
        <v>15</v>
      </c>
      <c r="H178" s="209">
        <v>14</v>
      </c>
      <c r="I178" s="207">
        <v>20</v>
      </c>
      <c r="J178" s="207">
        <v>15</v>
      </c>
      <c r="K178" s="207">
        <v>14</v>
      </c>
      <c r="L178" s="88">
        <v>18</v>
      </c>
      <c r="M178" s="88">
        <v>14</v>
      </c>
      <c r="N178" s="88">
        <v>14</v>
      </c>
      <c r="O178" s="583">
        <v>18</v>
      </c>
      <c r="P178" s="583">
        <v>15</v>
      </c>
      <c r="Q178" s="583">
        <v>14</v>
      </c>
      <c r="R178" s="583">
        <v>18</v>
      </c>
      <c r="S178" s="583">
        <v>15</v>
      </c>
      <c r="T178" s="583">
        <v>14</v>
      </c>
      <c r="U178" s="584">
        <v>25</v>
      </c>
      <c r="V178" s="584">
        <v>22</v>
      </c>
      <c r="W178" s="584">
        <v>18</v>
      </c>
      <c r="X178" s="569">
        <v>1.2</v>
      </c>
      <c r="Y178" s="569">
        <v>1</v>
      </c>
      <c r="Z178" s="569">
        <v>1.0769230769230769</v>
      </c>
      <c r="AA178" s="88">
        <v>18</v>
      </c>
      <c r="AB178" s="88">
        <v>14</v>
      </c>
      <c r="AC178" s="88">
        <v>14</v>
      </c>
      <c r="AD178" s="753">
        <v>18</v>
      </c>
      <c r="AE178" s="753">
        <v>15</v>
      </c>
      <c r="AF178" s="753">
        <v>14</v>
      </c>
      <c r="AG178" s="12">
        <f t="shared" si="16"/>
        <v>0</v>
      </c>
      <c r="AH178" s="12">
        <f t="shared" si="16"/>
        <v>7.1428571428571423</v>
      </c>
      <c r="AI178" s="12">
        <f t="shared" si="16"/>
        <v>0</v>
      </c>
      <c r="AJ178" s="8">
        <f t="shared" si="17"/>
        <v>0</v>
      </c>
      <c r="AK178" s="8">
        <f t="shared" si="17"/>
        <v>0</v>
      </c>
      <c r="AL178" s="8">
        <f t="shared" si="17"/>
        <v>0</v>
      </c>
    </row>
    <row r="179" spans="1:38" s="179" customFormat="1" x14ac:dyDescent="0.25">
      <c r="A179" s="221">
        <v>5</v>
      </c>
      <c r="B179" s="222" t="s">
        <v>1954</v>
      </c>
      <c r="C179" s="208">
        <v>16</v>
      </c>
      <c r="D179" s="208">
        <v>15</v>
      </c>
      <c r="E179" s="208">
        <v>14</v>
      </c>
      <c r="F179" s="209">
        <v>19.5</v>
      </c>
      <c r="G179" s="209">
        <v>17</v>
      </c>
      <c r="H179" s="209">
        <v>14</v>
      </c>
      <c r="I179" s="207">
        <v>21</v>
      </c>
      <c r="J179" s="207">
        <v>19</v>
      </c>
      <c r="K179" s="207">
        <v>18</v>
      </c>
      <c r="L179" s="88">
        <v>19</v>
      </c>
      <c r="M179" s="88">
        <v>16</v>
      </c>
      <c r="N179" s="88">
        <v>14</v>
      </c>
      <c r="O179" s="583">
        <v>19.5</v>
      </c>
      <c r="P179" s="583">
        <v>17</v>
      </c>
      <c r="Q179" s="583">
        <v>14</v>
      </c>
      <c r="R179" s="583">
        <v>19.5</v>
      </c>
      <c r="S179" s="583">
        <v>17</v>
      </c>
      <c r="T179" s="583">
        <v>14</v>
      </c>
      <c r="U179" s="584">
        <v>27</v>
      </c>
      <c r="V179" s="584">
        <v>24</v>
      </c>
      <c r="W179" s="584">
        <v>18</v>
      </c>
      <c r="X179" s="569">
        <v>1.1875</v>
      </c>
      <c r="Y179" s="569">
        <v>1.0666666666666667</v>
      </c>
      <c r="Z179" s="569">
        <v>1</v>
      </c>
      <c r="AA179" s="88">
        <v>19</v>
      </c>
      <c r="AB179" s="88">
        <v>16</v>
      </c>
      <c r="AC179" s="88">
        <v>14</v>
      </c>
      <c r="AD179" s="753">
        <v>19.5</v>
      </c>
      <c r="AE179" s="753">
        <v>17</v>
      </c>
      <c r="AF179" s="753">
        <v>14</v>
      </c>
      <c r="AG179" s="12">
        <f t="shared" si="16"/>
        <v>2.6315789473684208</v>
      </c>
      <c r="AH179" s="12">
        <f t="shared" si="16"/>
        <v>6.25</v>
      </c>
      <c r="AI179" s="12">
        <f t="shared" si="16"/>
        <v>0</v>
      </c>
      <c r="AJ179" s="8">
        <f t="shared" si="17"/>
        <v>0</v>
      </c>
      <c r="AK179" s="8">
        <f t="shared" si="17"/>
        <v>0</v>
      </c>
      <c r="AL179" s="8">
        <f t="shared" si="17"/>
        <v>0</v>
      </c>
    </row>
    <row r="180" spans="1:38" s="179" customFormat="1" x14ac:dyDescent="0.25">
      <c r="A180" s="221">
        <v>6</v>
      </c>
      <c r="B180" s="222" t="s">
        <v>2019</v>
      </c>
      <c r="C180" s="208">
        <v>16</v>
      </c>
      <c r="D180" s="208">
        <v>15</v>
      </c>
      <c r="E180" s="208">
        <v>14</v>
      </c>
      <c r="F180" s="209">
        <v>18</v>
      </c>
      <c r="G180" s="209">
        <v>15</v>
      </c>
      <c r="H180" s="209">
        <v>16</v>
      </c>
      <c r="I180" s="207">
        <v>25</v>
      </c>
      <c r="J180" s="207">
        <v>23</v>
      </c>
      <c r="K180" s="207">
        <v>20</v>
      </c>
      <c r="L180" s="88">
        <v>18</v>
      </c>
      <c r="M180" s="88">
        <v>15</v>
      </c>
      <c r="N180" s="88">
        <v>15</v>
      </c>
      <c r="O180" s="583">
        <v>18</v>
      </c>
      <c r="P180" s="583">
        <v>15</v>
      </c>
      <c r="Q180" s="583">
        <v>16</v>
      </c>
      <c r="R180" s="583">
        <v>18</v>
      </c>
      <c r="S180" s="583">
        <v>16</v>
      </c>
      <c r="T180" s="583">
        <v>15</v>
      </c>
      <c r="U180" s="584">
        <v>25</v>
      </c>
      <c r="V180" s="584">
        <v>23</v>
      </c>
      <c r="W180" s="584">
        <v>20</v>
      </c>
      <c r="X180" s="569">
        <v>1.125</v>
      </c>
      <c r="Y180" s="569">
        <v>1</v>
      </c>
      <c r="Z180" s="569">
        <v>1.0714285714285714</v>
      </c>
      <c r="AA180" s="88">
        <v>18</v>
      </c>
      <c r="AB180" s="88">
        <v>15</v>
      </c>
      <c r="AC180" s="88">
        <v>15</v>
      </c>
      <c r="AD180" s="753">
        <v>18</v>
      </c>
      <c r="AE180" s="753">
        <v>16</v>
      </c>
      <c r="AF180" s="753">
        <v>15</v>
      </c>
      <c r="AG180" s="12">
        <f t="shared" si="16"/>
        <v>0</v>
      </c>
      <c r="AH180" s="12">
        <f t="shared" si="16"/>
        <v>6.666666666666667</v>
      </c>
      <c r="AI180" s="12">
        <f t="shared" si="16"/>
        <v>0</v>
      </c>
      <c r="AJ180" s="8">
        <f t="shared" si="17"/>
        <v>0</v>
      </c>
      <c r="AK180" s="8">
        <f t="shared" si="17"/>
        <v>6.666666666666667</v>
      </c>
      <c r="AL180" s="8">
        <f t="shared" si="17"/>
        <v>-6.25</v>
      </c>
    </row>
    <row r="181" spans="1:38" s="179" customFormat="1" x14ac:dyDescent="0.25">
      <c r="A181" s="216" t="s">
        <v>1844</v>
      </c>
      <c r="B181" s="217" t="s">
        <v>868</v>
      </c>
      <c r="C181" s="224"/>
      <c r="D181" s="224"/>
      <c r="E181" s="208"/>
      <c r="F181" s="209"/>
      <c r="G181" s="209"/>
      <c r="H181" s="209"/>
      <c r="I181" s="207"/>
      <c r="J181" s="207"/>
      <c r="K181" s="207"/>
      <c r="L181" s="88"/>
      <c r="M181" s="88"/>
      <c r="N181" s="88"/>
      <c r="O181" s="579"/>
      <c r="P181" s="88"/>
      <c r="Q181" s="88"/>
      <c r="R181" s="579"/>
      <c r="S181" s="88"/>
      <c r="T181" s="88"/>
      <c r="U181" s="579"/>
      <c r="V181" s="88"/>
      <c r="W181" s="88"/>
      <c r="X181" s="565"/>
      <c r="Y181" s="565"/>
      <c r="Z181" s="565"/>
      <c r="AA181" s="88"/>
      <c r="AB181" s="88"/>
      <c r="AC181" s="88"/>
      <c r="AD181" s="750"/>
      <c r="AE181" s="8"/>
      <c r="AF181" s="8"/>
      <c r="AG181" s="12"/>
      <c r="AH181" s="12"/>
      <c r="AI181" s="12"/>
      <c r="AJ181" s="8"/>
      <c r="AK181" s="8"/>
      <c r="AL181" s="8"/>
    </row>
    <row r="182" spans="1:38" s="179" customFormat="1" x14ac:dyDescent="0.25">
      <c r="A182" s="221">
        <v>1</v>
      </c>
      <c r="B182" s="222" t="s">
        <v>734</v>
      </c>
      <c r="C182" s="208">
        <v>12</v>
      </c>
      <c r="D182" s="208">
        <v>11</v>
      </c>
      <c r="E182" s="208">
        <v>10</v>
      </c>
      <c r="F182" s="209">
        <v>12</v>
      </c>
      <c r="G182" s="209">
        <v>11</v>
      </c>
      <c r="H182" s="209">
        <v>10</v>
      </c>
      <c r="I182" s="207">
        <v>15</v>
      </c>
      <c r="J182" s="207">
        <v>14</v>
      </c>
      <c r="K182" s="207">
        <v>13</v>
      </c>
      <c r="L182" s="88">
        <v>12</v>
      </c>
      <c r="M182" s="88">
        <v>11</v>
      </c>
      <c r="N182" s="88">
        <v>10</v>
      </c>
      <c r="O182" s="579">
        <v>13.5</v>
      </c>
      <c r="P182" s="88">
        <v>12.5</v>
      </c>
      <c r="Q182" s="88">
        <v>11.5</v>
      </c>
      <c r="R182" s="579">
        <v>13.5</v>
      </c>
      <c r="S182" s="88">
        <v>12.5</v>
      </c>
      <c r="T182" s="88">
        <v>11.5</v>
      </c>
      <c r="U182" s="579">
        <v>13.5</v>
      </c>
      <c r="V182" s="88">
        <v>12.5</v>
      </c>
      <c r="W182" s="88">
        <v>11.5</v>
      </c>
      <c r="X182" s="569">
        <v>1</v>
      </c>
      <c r="Y182" s="569">
        <v>1</v>
      </c>
      <c r="Z182" s="569">
        <v>1</v>
      </c>
      <c r="AA182" s="88">
        <v>12</v>
      </c>
      <c r="AB182" s="88">
        <v>11</v>
      </c>
      <c r="AC182" s="88">
        <v>10</v>
      </c>
      <c r="AD182" s="750">
        <v>13.5</v>
      </c>
      <c r="AE182" s="8">
        <v>12.5</v>
      </c>
      <c r="AF182" s="8">
        <v>11.5</v>
      </c>
      <c r="AG182" s="12">
        <f t="shared" si="16"/>
        <v>12.5</v>
      </c>
      <c r="AH182" s="12">
        <f t="shared" si="16"/>
        <v>13.636363636363635</v>
      </c>
      <c r="AI182" s="12">
        <f t="shared" si="16"/>
        <v>15</v>
      </c>
      <c r="AJ182" s="8">
        <f t="shared" si="17"/>
        <v>0</v>
      </c>
      <c r="AK182" s="8">
        <f t="shared" si="17"/>
        <v>0</v>
      </c>
      <c r="AL182" s="8">
        <f t="shared" si="17"/>
        <v>0</v>
      </c>
    </row>
    <row r="183" spans="1:38" s="179" customFormat="1" x14ac:dyDescent="0.25">
      <c r="A183" s="221">
        <v>2</v>
      </c>
      <c r="B183" s="222" t="s">
        <v>1841</v>
      </c>
      <c r="C183" s="208">
        <v>10</v>
      </c>
      <c r="D183" s="208">
        <v>9</v>
      </c>
      <c r="E183" s="208">
        <v>8</v>
      </c>
      <c r="F183" s="209">
        <v>13</v>
      </c>
      <c r="G183" s="209">
        <v>10</v>
      </c>
      <c r="H183" s="209">
        <v>8</v>
      </c>
      <c r="I183" s="207">
        <v>13</v>
      </c>
      <c r="J183" s="207">
        <v>10</v>
      </c>
      <c r="K183" s="207">
        <v>9</v>
      </c>
      <c r="L183" s="88">
        <v>13</v>
      </c>
      <c r="M183" s="88">
        <v>10</v>
      </c>
      <c r="N183" s="88">
        <v>8</v>
      </c>
      <c r="O183" s="579">
        <v>13</v>
      </c>
      <c r="P183" s="88">
        <v>10</v>
      </c>
      <c r="Q183" s="88">
        <v>8.5</v>
      </c>
      <c r="R183" s="579">
        <v>13</v>
      </c>
      <c r="S183" s="88">
        <v>10</v>
      </c>
      <c r="T183" s="88">
        <v>8.5</v>
      </c>
      <c r="U183" s="579">
        <v>13</v>
      </c>
      <c r="V183" s="88">
        <v>10</v>
      </c>
      <c r="W183" s="88">
        <v>8.5</v>
      </c>
      <c r="X183" s="569">
        <v>1.3</v>
      </c>
      <c r="Y183" s="569">
        <v>1.1111111111111112</v>
      </c>
      <c r="Z183" s="569">
        <v>1</v>
      </c>
      <c r="AA183" s="88">
        <v>13</v>
      </c>
      <c r="AB183" s="88">
        <v>10</v>
      </c>
      <c r="AC183" s="88">
        <v>8</v>
      </c>
      <c r="AD183" s="750">
        <v>13</v>
      </c>
      <c r="AE183" s="8">
        <v>10</v>
      </c>
      <c r="AF183" s="8">
        <v>8.5</v>
      </c>
      <c r="AG183" s="12">
        <f t="shared" si="16"/>
        <v>0</v>
      </c>
      <c r="AH183" s="12">
        <f t="shared" si="16"/>
        <v>0</v>
      </c>
      <c r="AI183" s="12">
        <f t="shared" si="16"/>
        <v>6.25</v>
      </c>
      <c r="AJ183" s="8">
        <f t="shared" si="17"/>
        <v>0</v>
      </c>
      <c r="AK183" s="8">
        <f t="shared" si="17"/>
        <v>0</v>
      </c>
      <c r="AL183" s="8">
        <f t="shared" si="17"/>
        <v>0</v>
      </c>
    </row>
    <row r="184" spans="1:38" s="179" customFormat="1" x14ac:dyDescent="0.25">
      <c r="A184" s="221">
        <v>3</v>
      </c>
      <c r="B184" s="222" t="s">
        <v>1881</v>
      </c>
      <c r="C184" s="208">
        <v>10</v>
      </c>
      <c r="D184" s="208">
        <v>9</v>
      </c>
      <c r="E184" s="208">
        <v>8</v>
      </c>
      <c r="F184" s="209">
        <v>13</v>
      </c>
      <c r="G184" s="209">
        <v>10</v>
      </c>
      <c r="H184" s="209">
        <v>8</v>
      </c>
      <c r="I184" s="207">
        <v>16</v>
      </c>
      <c r="J184" s="207">
        <v>14</v>
      </c>
      <c r="K184" s="207">
        <v>13</v>
      </c>
      <c r="L184" s="88">
        <v>13</v>
      </c>
      <c r="M184" s="88">
        <v>10</v>
      </c>
      <c r="N184" s="88">
        <v>8</v>
      </c>
      <c r="O184" s="579">
        <v>14.5</v>
      </c>
      <c r="P184" s="88">
        <v>12</v>
      </c>
      <c r="Q184" s="88">
        <v>10.5</v>
      </c>
      <c r="R184" s="579">
        <v>14.5</v>
      </c>
      <c r="S184" s="88">
        <v>12</v>
      </c>
      <c r="T184" s="88">
        <v>10.5</v>
      </c>
      <c r="U184" s="579">
        <v>14.5</v>
      </c>
      <c r="V184" s="88">
        <v>12</v>
      </c>
      <c r="W184" s="88">
        <v>10.5</v>
      </c>
      <c r="X184" s="569">
        <v>1.3</v>
      </c>
      <c r="Y184" s="569">
        <v>1.1111111111111112</v>
      </c>
      <c r="Z184" s="569">
        <v>1</v>
      </c>
      <c r="AA184" s="88">
        <v>13</v>
      </c>
      <c r="AB184" s="88">
        <v>10</v>
      </c>
      <c r="AC184" s="88">
        <v>8</v>
      </c>
      <c r="AD184" s="750">
        <v>14.5</v>
      </c>
      <c r="AE184" s="8">
        <v>12</v>
      </c>
      <c r="AF184" s="8">
        <v>10.5</v>
      </c>
      <c r="AG184" s="12">
        <f t="shared" si="16"/>
        <v>11.538461538461538</v>
      </c>
      <c r="AH184" s="12">
        <f t="shared" si="16"/>
        <v>20</v>
      </c>
      <c r="AI184" s="12">
        <f t="shared" si="16"/>
        <v>31.25</v>
      </c>
      <c r="AJ184" s="8">
        <f t="shared" si="17"/>
        <v>0</v>
      </c>
      <c r="AK184" s="8">
        <f t="shared" si="17"/>
        <v>0</v>
      </c>
      <c r="AL184" s="8">
        <f t="shared" si="17"/>
        <v>0</v>
      </c>
    </row>
    <row r="185" spans="1:38" s="179" customFormat="1" x14ac:dyDescent="0.25">
      <c r="A185" s="221">
        <v>4</v>
      </c>
      <c r="B185" s="222" t="s">
        <v>1923</v>
      </c>
      <c r="C185" s="208">
        <v>10</v>
      </c>
      <c r="D185" s="208">
        <v>9</v>
      </c>
      <c r="E185" s="208">
        <v>8</v>
      </c>
      <c r="F185" s="209">
        <v>13</v>
      </c>
      <c r="G185" s="209">
        <v>10</v>
      </c>
      <c r="H185" s="209">
        <v>8</v>
      </c>
      <c r="I185" s="207">
        <v>13</v>
      </c>
      <c r="J185" s="207">
        <v>11</v>
      </c>
      <c r="K185" s="207">
        <v>10</v>
      </c>
      <c r="L185" s="88">
        <v>13</v>
      </c>
      <c r="M185" s="88">
        <v>10</v>
      </c>
      <c r="N185" s="88">
        <v>8</v>
      </c>
      <c r="O185" s="579">
        <v>13</v>
      </c>
      <c r="P185" s="88">
        <v>10.5</v>
      </c>
      <c r="Q185" s="88">
        <v>9</v>
      </c>
      <c r="R185" s="579">
        <v>13</v>
      </c>
      <c r="S185" s="88">
        <v>10.5</v>
      </c>
      <c r="T185" s="88">
        <v>9</v>
      </c>
      <c r="U185" s="579">
        <v>13</v>
      </c>
      <c r="V185" s="88">
        <v>10.5</v>
      </c>
      <c r="W185" s="88">
        <v>9</v>
      </c>
      <c r="X185" s="569">
        <v>1.3</v>
      </c>
      <c r="Y185" s="569">
        <v>1.1111111111111112</v>
      </c>
      <c r="Z185" s="569">
        <v>1</v>
      </c>
      <c r="AA185" s="88">
        <v>13</v>
      </c>
      <c r="AB185" s="88">
        <v>10</v>
      </c>
      <c r="AC185" s="88">
        <v>8</v>
      </c>
      <c r="AD185" s="750">
        <v>13</v>
      </c>
      <c r="AE185" s="8">
        <v>10.5</v>
      </c>
      <c r="AF185" s="8">
        <v>9</v>
      </c>
      <c r="AG185" s="12">
        <f t="shared" si="16"/>
        <v>0</v>
      </c>
      <c r="AH185" s="12">
        <f t="shared" si="16"/>
        <v>5</v>
      </c>
      <c r="AI185" s="12">
        <f t="shared" si="16"/>
        <v>12.5</v>
      </c>
      <c r="AJ185" s="8">
        <f t="shared" si="17"/>
        <v>0</v>
      </c>
      <c r="AK185" s="8">
        <f t="shared" si="17"/>
        <v>0</v>
      </c>
      <c r="AL185" s="8">
        <f t="shared" si="17"/>
        <v>0</v>
      </c>
    </row>
    <row r="186" spans="1:38" s="179" customFormat="1" x14ac:dyDescent="0.25">
      <c r="A186" s="221">
        <v>5</v>
      </c>
      <c r="B186" s="222" t="s">
        <v>1954</v>
      </c>
      <c r="C186" s="208">
        <v>12</v>
      </c>
      <c r="D186" s="208">
        <v>11</v>
      </c>
      <c r="E186" s="208">
        <v>10</v>
      </c>
      <c r="F186" s="209">
        <v>16</v>
      </c>
      <c r="G186" s="209">
        <v>12</v>
      </c>
      <c r="H186" s="209">
        <v>10</v>
      </c>
      <c r="I186" s="207">
        <v>16</v>
      </c>
      <c r="J186" s="207">
        <v>12</v>
      </c>
      <c r="K186" s="207">
        <v>11</v>
      </c>
      <c r="L186" s="88">
        <v>15</v>
      </c>
      <c r="M186" s="88">
        <v>12</v>
      </c>
      <c r="N186" s="88">
        <v>10</v>
      </c>
      <c r="O186" s="579">
        <v>16</v>
      </c>
      <c r="P186" s="88">
        <v>12</v>
      </c>
      <c r="Q186" s="88">
        <v>10.5</v>
      </c>
      <c r="R186" s="579">
        <v>16</v>
      </c>
      <c r="S186" s="88">
        <v>12</v>
      </c>
      <c r="T186" s="88">
        <v>10.5</v>
      </c>
      <c r="U186" s="579">
        <v>16</v>
      </c>
      <c r="V186" s="88">
        <v>12</v>
      </c>
      <c r="W186" s="88">
        <v>10.5</v>
      </c>
      <c r="X186" s="569">
        <v>1.25</v>
      </c>
      <c r="Y186" s="569">
        <v>1.0909090909090908</v>
      </c>
      <c r="Z186" s="569">
        <v>1</v>
      </c>
      <c r="AA186" s="88">
        <v>15</v>
      </c>
      <c r="AB186" s="88">
        <v>12</v>
      </c>
      <c r="AC186" s="88">
        <v>10</v>
      </c>
      <c r="AD186" s="750">
        <v>16</v>
      </c>
      <c r="AE186" s="8">
        <v>12</v>
      </c>
      <c r="AF186" s="8">
        <v>10.5</v>
      </c>
      <c r="AG186" s="12">
        <f t="shared" si="16"/>
        <v>6.666666666666667</v>
      </c>
      <c r="AH186" s="12">
        <f t="shared" si="16"/>
        <v>0</v>
      </c>
      <c r="AI186" s="12">
        <f t="shared" si="16"/>
        <v>5</v>
      </c>
      <c r="AJ186" s="8">
        <f t="shared" si="17"/>
        <v>0</v>
      </c>
      <c r="AK186" s="8">
        <f t="shared" si="17"/>
        <v>0</v>
      </c>
      <c r="AL186" s="8">
        <f t="shared" si="17"/>
        <v>0</v>
      </c>
    </row>
    <row r="187" spans="1:38" s="179" customFormat="1" x14ac:dyDescent="0.25">
      <c r="A187" s="221">
        <v>6</v>
      </c>
      <c r="B187" s="222" t="s">
        <v>2019</v>
      </c>
      <c r="C187" s="208">
        <v>12</v>
      </c>
      <c r="D187" s="208">
        <v>11</v>
      </c>
      <c r="E187" s="208">
        <v>10</v>
      </c>
      <c r="F187" s="209">
        <v>16</v>
      </c>
      <c r="G187" s="209">
        <v>12</v>
      </c>
      <c r="H187" s="209">
        <v>10</v>
      </c>
      <c r="I187" s="207">
        <v>16</v>
      </c>
      <c r="J187" s="207">
        <v>15</v>
      </c>
      <c r="K187" s="207">
        <v>12</v>
      </c>
      <c r="L187" s="88">
        <v>15</v>
      </c>
      <c r="M187" s="88">
        <v>12</v>
      </c>
      <c r="N187" s="88">
        <v>10</v>
      </c>
      <c r="O187" s="579">
        <v>16</v>
      </c>
      <c r="P187" s="88">
        <v>13.5</v>
      </c>
      <c r="Q187" s="88">
        <v>11</v>
      </c>
      <c r="R187" s="579">
        <v>16</v>
      </c>
      <c r="S187" s="88">
        <v>13.5</v>
      </c>
      <c r="T187" s="88">
        <v>11</v>
      </c>
      <c r="U187" s="579">
        <v>16</v>
      </c>
      <c r="V187" s="88">
        <v>13.5</v>
      </c>
      <c r="W187" s="88">
        <v>11</v>
      </c>
      <c r="X187" s="569">
        <v>1.25</v>
      </c>
      <c r="Y187" s="569">
        <v>1.0909090909090908</v>
      </c>
      <c r="Z187" s="569">
        <v>1</v>
      </c>
      <c r="AA187" s="88">
        <v>15</v>
      </c>
      <c r="AB187" s="88">
        <v>12</v>
      </c>
      <c r="AC187" s="88">
        <v>10</v>
      </c>
      <c r="AD187" s="750">
        <v>16</v>
      </c>
      <c r="AE187" s="8">
        <v>13.5</v>
      </c>
      <c r="AF187" s="8">
        <v>11</v>
      </c>
      <c r="AG187" s="12">
        <f t="shared" si="16"/>
        <v>6.666666666666667</v>
      </c>
      <c r="AH187" s="12">
        <f t="shared" si="16"/>
        <v>12.5</v>
      </c>
      <c r="AI187" s="12">
        <f t="shared" si="16"/>
        <v>10</v>
      </c>
      <c r="AJ187" s="8">
        <f t="shared" si="17"/>
        <v>0</v>
      </c>
      <c r="AK187" s="8">
        <f t="shared" si="17"/>
        <v>0</v>
      </c>
      <c r="AL187" s="8">
        <f t="shared" si="17"/>
        <v>0</v>
      </c>
    </row>
    <row r="188" spans="1:38" s="179" customFormat="1" x14ac:dyDescent="0.25">
      <c r="A188" s="216" t="s">
        <v>1845</v>
      </c>
      <c r="B188" s="217" t="s">
        <v>870</v>
      </c>
      <c r="C188" s="208"/>
      <c r="D188" s="208"/>
      <c r="E188" s="208"/>
      <c r="F188" s="209"/>
      <c r="G188" s="209"/>
      <c r="H188" s="209"/>
      <c r="I188" s="207"/>
      <c r="J188" s="207"/>
      <c r="K188" s="207"/>
      <c r="L188" s="88"/>
      <c r="M188" s="88"/>
      <c r="N188" s="88"/>
      <c r="O188" s="579"/>
      <c r="P188" s="88"/>
      <c r="Q188" s="88"/>
      <c r="R188" s="579"/>
      <c r="S188" s="88"/>
      <c r="T188" s="88"/>
      <c r="U188" s="579"/>
      <c r="V188" s="88"/>
      <c r="W188" s="88"/>
      <c r="X188" s="565"/>
      <c r="Y188" s="565"/>
      <c r="Z188" s="565"/>
      <c r="AA188" s="88"/>
      <c r="AB188" s="88"/>
      <c r="AC188" s="88"/>
      <c r="AD188" s="750"/>
      <c r="AE188" s="8"/>
      <c r="AF188" s="8"/>
      <c r="AG188" s="12"/>
      <c r="AH188" s="12"/>
      <c r="AI188" s="12"/>
      <c r="AJ188" s="8"/>
      <c r="AK188" s="8"/>
      <c r="AL188" s="8"/>
    </row>
    <row r="189" spans="1:38" s="179" customFormat="1" x14ac:dyDescent="0.25">
      <c r="A189" s="221">
        <v>1</v>
      </c>
      <c r="B189" s="222" t="s">
        <v>734</v>
      </c>
      <c r="C189" s="208">
        <v>9</v>
      </c>
      <c r="D189" s="208"/>
      <c r="E189" s="208"/>
      <c r="F189" s="209">
        <v>9</v>
      </c>
      <c r="G189" s="209"/>
      <c r="H189" s="209"/>
      <c r="I189" s="207">
        <v>9</v>
      </c>
      <c r="J189" s="207"/>
      <c r="K189" s="207"/>
      <c r="L189" s="579">
        <v>9</v>
      </c>
      <c r="M189" s="88"/>
      <c r="N189" s="88"/>
      <c r="O189" s="579">
        <v>9</v>
      </c>
      <c r="P189" s="88"/>
      <c r="Q189" s="88"/>
      <c r="R189" s="579">
        <v>9</v>
      </c>
      <c r="S189" s="88"/>
      <c r="T189" s="88"/>
      <c r="U189" s="579">
        <v>9</v>
      </c>
      <c r="V189" s="88"/>
      <c r="W189" s="88"/>
      <c r="X189" s="571">
        <v>1</v>
      </c>
      <c r="Y189" s="565"/>
      <c r="Z189" s="565"/>
      <c r="AA189" s="579">
        <v>9</v>
      </c>
      <c r="AB189" s="88"/>
      <c r="AC189" s="88"/>
      <c r="AD189" s="750">
        <v>9</v>
      </c>
      <c r="AE189" s="8"/>
      <c r="AF189" s="8"/>
      <c r="AG189" s="12">
        <f t="shared" si="16"/>
        <v>0</v>
      </c>
      <c r="AH189" s="12"/>
      <c r="AI189" s="12"/>
      <c r="AJ189" s="8">
        <f t="shared" si="17"/>
        <v>0</v>
      </c>
      <c r="AK189" s="8"/>
      <c r="AL189" s="8"/>
    </row>
    <row r="190" spans="1:38" s="179" customFormat="1" x14ac:dyDescent="0.25">
      <c r="A190" s="221">
        <v>2</v>
      </c>
      <c r="B190" s="222" t="s">
        <v>1841</v>
      </c>
      <c r="C190" s="208">
        <v>9</v>
      </c>
      <c r="D190" s="208"/>
      <c r="E190" s="208"/>
      <c r="F190" s="209">
        <v>9</v>
      </c>
      <c r="G190" s="209"/>
      <c r="H190" s="209"/>
      <c r="I190" s="207">
        <v>9</v>
      </c>
      <c r="J190" s="207"/>
      <c r="K190" s="207"/>
      <c r="L190" s="579">
        <v>9</v>
      </c>
      <c r="M190" s="88"/>
      <c r="N190" s="88"/>
      <c r="O190" s="579">
        <v>9</v>
      </c>
      <c r="P190" s="88"/>
      <c r="Q190" s="88"/>
      <c r="R190" s="579">
        <v>9</v>
      </c>
      <c r="S190" s="88"/>
      <c r="T190" s="88"/>
      <c r="U190" s="579">
        <v>9</v>
      </c>
      <c r="V190" s="88"/>
      <c r="W190" s="88"/>
      <c r="X190" s="571">
        <v>1</v>
      </c>
      <c r="Y190" s="565"/>
      <c r="Z190" s="565"/>
      <c r="AA190" s="579">
        <v>9</v>
      </c>
      <c r="AB190" s="88"/>
      <c r="AC190" s="88"/>
      <c r="AD190" s="750">
        <v>9</v>
      </c>
      <c r="AE190" s="8"/>
      <c r="AF190" s="8"/>
      <c r="AG190" s="12">
        <f t="shared" si="16"/>
        <v>0</v>
      </c>
      <c r="AH190" s="12"/>
      <c r="AI190" s="12"/>
      <c r="AJ190" s="8">
        <f t="shared" si="17"/>
        <v>0</v>
      </c>
      <c r="AK190" s="8"/>
      <c r="AL190" s="8"/>
    </row>
    <row r="191" spans="1:38" s="179" customFormat="1" x14ac:dyDescent="0.25">
      <c r="A191" s="221">
        <v>3</v>
      </c>
      <c r="B191" s="222" t="s">
        <v>1881</v>
      </c>
      <c r="C191" s="208">
        <v>9</v>
      </c>
      <c r="D191" s="208"/>
      <c r="E191" s="208"/>
      <c r="F191" s="209">
        <v>9</v>
      </c>
      <c r="G191" s="209"/>
      <c r="H191" s="209"/>
      <c r="I191" s="207">
        <v>9</v>
      </c>
      <c r="J191" s="207"/>
      <c r="K191" s="207"/>
      <c r="L191" s="579">
        <v>9</v>
      </c>
      <c r="M191" s="88"/>
      <c r="N191" s="88"/>
      <c r="O191" s="579">
        <v>9</v>
      </c>
      <c r="P191" s="88"/>
      <c r="Q191" s="88"/>
      <c r="R191" s="579">
        <v>9</v>
      </c>
      <c r="S191" s="88"/>
      <c r="T191" s="88"/>
      <c r="U191" s="579">
        <v>9</v>
      </c>
      <c r="V191" s="88"/>
      <c r="W191" s="88"/>
      <c r="X191" s="571">
        <v>1</v>
      </c>
      <c r="Y191" s="565"/>
      <c r="Z191" s="565"/>
      <c r="AA191" s="579">
        <v>9</v>
      </c>
      <c r="AB191" s="88"/>
      <c r="AC191" s="88"/>
      <c r="AD191" s="750">
        <v>9</v>
      </c>
      <c r="AE191" s="8"/>
      <c r="AF191" s="8"/>
      <c r="AG191" s="12">
        <f t="shared" si="16"/>
        <v>0</v>
      </c>
      <c r="AH191" s="12"/>
      <c r="AI191" s="12"/>
      <c r="AJ191" s="8">
        <f t="shared" si="17"/>
        <v>0</v>
      </c>
      <c r="AK191" s="8"/>
      <c r="AL191" s="8"/>
    </row>
    <row r="192" spans="1:38" s="179" customFormat="1" x14ac:dyDescent="0.25">
      <c r="A192" s="221">
        <v>4</v>
      </c>
      <c r="B192" s="222" t="s">
        <v>1923</v>
      </c>
      <c r="C192" s="208">
        <v>9</v>
      </c>
      <c r="D192" s="208"/>
      <c r="E192" s="208"/>
      <c r="F192" s="209">
        <v>9</v>
      </c>
      <c r="G192" s="209"/>
      <c r="H192" s="209"/>
      <c r="I192" s="207">
        <v>9</v>
      </c>
      <c r="J192" s="207"/>
      <c r="K192" s="207"/>
      <c r="L192" s="579">
        <v>9</v>
      </c>
      <c r="M192" s="88"/>
      <c r="N192" s="88"/>
      <c r="O192" s="579">
        <v>9</v>
      </c>
      <c r="P192" s="88"/>
      <c r="Q192" s="88"/>
      <c r="R192" s="579">
        <v>9</v>
      </c>
      <c r="S192" s="88"/>
      <c r="T192" s="88"/>
      <c r="U192" s="579">
        <v>9</v>
      </c>
      <c r="V192" s="88"/>
      <c r="W192" s="88"/>
      <c r="X192" s="571">
        <v>1</v>
      </c>
      <c r="Y192" s="565"/>
      <c r="Z192" s="565"/>
      <c r="AA192" s="579">
        <v>9</v>
      </c>
      <c r="AB192" s="88"/>
      <c r="AC192" s="88"/>
      <c r="AD192" s="750">
        <v>9</v>
      </c>
      <c r="AE192" s="8"/>
      <c r="AF192" s="8"/>
      <c r="AG192" s="12">
        <f t="shared" si="16"/>
        <v>0</v>
      </c>
      <c r="AH192" s="12"/>
      <c r="AI192" s="12"/>
      <c r="AJ192" s="8">
        <f t="shared" si="17"/>
        <v>0</v>
      </c>
      <c r="AK192" s="8"/>
      <c r="AL192" s="8"/>
    </row>
    <row r="193" spans="1:38" s="179" customFormat="1" x14ac:dyDescent="0.25">
      <c r="A193" s="221">
        <v>5</v>
      </c>
      <c r="B193" s="222" t="s">
        <v>1954</v>
      </c>
      <c r="C193" s="208">
        <v>9</v>
      </c>
      <c r="D193" s="208"/>
      <c r="E193" s="208"/>
      <c r="F193" s="209">
        <v>9</v>
      </c>
      <c r="G193" s="209"/>
      <c r="H193" s="209"/>
      <c r="I193" s="207">
        <v>9</v>
      </c>
      <c r="J193" s="207"/>
      <c r="K193" s="207"/>
      <c r="L193" s="579">
        <v>9</v>
      </c>
      <c r="M193" s="88"/>
      <c r="N193" s="88"/>
      <c r="O193" s="579">
        <v>9</v>
      </c>
      <c r="P193" s="88"/>
      <c r="Q193" s="88"/>
      <c r="R193" s="579">
        <v>9</v>
      </c>
      <c r="S193" s="88"/>
      <c r="T193" s="88"/>
      <c r="U193" s="579">
        <v>9</v>
      </c>
      <c r="V193" s="88"/>
      <c r="W193" s="88"/>
      <c r="X193" s="571">
        <v>1</v>
      </c>
      <c r="Y193" s="565"/>
      <c r="Z193" s="565"/>
      <c r="AA193" s="579">
        <v>9</v>
      </c>
      <c r="AB193" s="88"/>
      <c r="AC193" s="88"/>
      <c r="AD193" s="750">
        <v>9</v>
      </c>
      <c r="AE193" s="8"/>
      <c r="AF193" s="8"/>
      <c r="AG193" s="12">
        <f t="shared" si="16"/>
        <v>0</v>
      </c>
      <c r="AH193" s="12"/>
      <c r="AI193" s="12"/>
      <c r="AJ193" s="8">
        <f t="shared" si="17"/>
        <v>0</v>
      </c>
      <c r="AK193" s="8"/>
      <c r="AL193" s="8"/>
    </row>
    <row r="194" spans="1:38" s="179" customFormat="1" x14ac:dyDescent="0.25">
      <c r="A194" s="221">
        <v>6</v>
      </c>
      <c r="B194" s="222" t="s">
        <v>2019</v>
      </c>
      <c r="C194" s="208">
        <v>9</v>
      </c>
      <c r="D194" s="208"/>
      <c r="E194" s="208"/>
      <c r="F194" s="209">
        <v>9</v>
      </c>
      <c r="G194" s="209"/>
      <c r="H194" s="209"/>
      <c r="I194" s="207">
        <v>9</v>
      </c>
      <c r="J194" s="207"/>
      <c r="K194" s="207"/>
      <c r="L194" s="579">
        <v>9</v>
      </c>
      <c r="M194" s="88"/>
      <c r="N194" s="88"/>
      <c r="O194" s="579">
        <v>9</v>
      </c>
      <c r="P194" s="88"/>
      <c r="Q194" s="88"/>
      <c r="R194" s="579">
        <v>9</v>
      </c>
      <c r="S194" s="88"/>
      <c r="T194" s="88"/>
      <c r="U194" s="579">
        <v>9</v>
      </c>
      <c r="V194" s="88"/>
      <c r="W194" s="88"/>
      <c r="X194" s="571">
        <v>1</v>
      </c>
      <c r="Y194" s="565"/>
      <c r="Z194" s="565"/>
      <c r="AA194" s="579">
        <v>9</v>
      </c>
      <c r="AB194" s="88"/>
      <c r="AC194" s="88"/>
      <c r="AD194" s="750">
        <v>9</v>
      </c>
      <c r="AE194" s="8"/>
      <c r="AF194" s="8"/>
      <c r="AG194" s="12">
        <f t="shared" si="16"/>
        <v>0</v>
      </c>
      <c r="AH194" s="12"/>
      <c r="AI194" s="12"/>
      <c r="AJ194" s="8">
        <f t="shared" si="17"/>
        <v>0</v>
      </c>
      <c r="AK194" s="8"/>
      <c r="AL194" s="8"/>
    </row>
    <row r="195" spans="1:38" s="179" customFormat="1" x14ac:dyDescent="0.25">
      <c r="A195" s="241" t="s">
        <v>2079</v>
      </c>
      <c r="B195" s="242" t="s">
        <v>2080</v>
      </c>
      <c r="C195" s="243"/>
      <c r="D195" s="243"/>
      <c r="E195" s="243"/>
      <c r="F195" s="244"/>
      <c r="G195" s="244"/>
      <c r="H195" s="244"/>
      <c r="I195" s="207"/>
      <c r="J195" s="207"/>
      <c r="K195" s="207"/>
      <c r="L195" s="88"/>
      <c r="M195" s="88"/>
      <c r="N195" s="88"/>
      <c r="O195" s="577"/>
      <c r="P195" s="577"/>
      <c r="Q195" s="577"/>
      <c r="R195" s="577"/>
      <c r="S195" s="577"/>
      <c r="T195" s="577"/>
      <c r="U195" s="577"/>
      <c r="V195" s="577"/>
      <c r="W195" s="577"/>
      <c r="X195" s="565"/>
      <c r="Y195" s="565"/>
      <c r="Z195" s="565"/>
      <c r="AA195" s="88"/>
      <c r="AB195" s="88"/>
      <c r="AC195" s="88"/>
      <c r="AD195" s="207"/>
      <c r="AE195" s="207"/>
      <c r="AF195" s="207"/>
      <c r="AG195" s="12"/>
      <c r="AH195" s="12"/>
      <c r="AI195" s="12"/>
      <c r="AJ195" s="8"/>
      <c r="AK195" s="8"/>
      <c r="AL195" s="8"/>
    </row>
    <row r="196" spans="1:38" s="179" customFormat="1" x14ac:dyDescent="0.25">
      <c r="A196" s="216" t="s">
        <v>613</v>
      </c>
      <c r="B196" s="217" t="s">
        <v>864</v>
      </c>
      <c r="C196" s="245"/>
      <c r="D196" s="245"/>
      <c r="E196" s="245"/>
      <c r="F196" s="246"/>
      <c r="G196" s="246"/>
      <c r="H196" s="246"/>
      <c r="I196" s="207"/>
      <c r="J196" s="207"/>
      <c r="K196" s="207"/>
      <c r="L196" s="88"/>
      <c r="M196" s="88"/>
      <c r="N196" s="88"/>
      <c r="O196" s="577"/>
      <c r="P196" s="577"/>
      <c r="Q196" s="577"/>
      <c r="R196" s="577"/>
      <c r="S196" s="577"/>
      <c r="T196" s="577"/>
      <c r="U196" s="577"/>
      <c r="V196" s="577"/>
      <c r="W196" s="577"/>
      <c r="X196" s="565"/>
      <c r="Y196" s="565"/>
      <c r="Z196" s="565"/>
      <c r="AA196" s="88"/>
      <c r="AB196" s="88"/>
      <c r="AC196" s="88"/>
      <c r="AD196" s="207"/>
      <c r="AE196" s="207"/>
      <c r="AF196" s="207"/>
      <c r="AG196" s="12"/>
      <c r="AH196" s="12"/>
      <c r="AI196" s="12"/>
      <c r="AJ196" s="8"/>
      <c r="AK196" s="8"/>
      <c r="AL196" s="8"/>
    </row>
    <row r="197" spans="1:38" s="179" customFormat="1" x14ac:dyDescent="0.25">
      <c r="A197" s="221">
        <v>1</v>
      </c>
      <c r="B197" s="222" t="s">
        <v>614</v>
      </c>
      <c r="C197" s="208">
        <v>12</v>
      </c>
      <c r="D197" s="208">
        <v>11</v>
      </c>
      <c r="E197" s="208">
        <v>10</v>
      </c>
      <c r="F197" s="209">
        <v>25</v>
      </c>
      <c r="G197" s="209">
        <v>24</v>
      </c>
      <c r="H197" s="209">
        <v>23</v>
      </c>
      <c r="I197" s="209">
        <v>25</v>
      </c>
      <c r="J197" s="209">
        <v>24</v>
      </c>
      <c r="K197" s="209">
        <v>23</v>
      </c>
      <c r="L197" s="578">
        <v>12</v>
      </c>
      <c r="M197" s="578">
        <v>11</v>
      </c>
      <c r="N197" s="578">
        <v>10</v>
      </c>
      <c r="O197" s="579">
        <v>25</v>
      </c>
      <c r="P197" s="88">
        <v>24</v>
      </c>
      <c r="Q197" s="88">
        <v>23</v>
      </c>
      <c r="R197" s="579">
        <v>25</v>
      </c>
      <c r="S197" s="88">
        <v>24</v>
      </c>
      <c r="T197" s="88">
        <v>23</v>
      </c>
      <c r="U197" s="579">
        <v>25</v>
      </c>
      <c r="V197" s="88">
        <v>24</v>
      </c>
      <c r="W197" s="88">
        <v>23</v>
      </c>
      <c r="X197" s="569">
        <v>1</v>
      </c>
      <c r="Y197" s="569">
        <v>1</v>
      </c>
      <c r="Z197" s="569">
        <v>1</v>
      </c>
      <c r="AA197" s="578">
        <v>12</v>
      </c>
      <c r="AB197" s="578">
        <v>11</v>
      </c>
      <c r="AC197" s="578">
        <v>10</v>
      </c>
      <c r="AD197" s="750">
        <v>25</v>
      </c>
      <c r="AE197" s="8">
        <v>24</v>
      </c>
      <c r="AF197" s="8">
        <v>23</v>
      </c>
      <c r="AG197" s="12">
        <f t="shared" si="16"/>
        <v>108.33333333333333</v>
      </c>
      <c r="AH197" s="12">
        <f t="shared" si="16"/>
        <v>118.18181818181819</v>
      </c>
      <c r="AI197" s="12">
        <f t="shared" si="16"/>
        <v>130</v>
      </c>
      <c r="AJ197" s="8">
        <f t="shared" si="17"/>
        <v>0</v>
      </c>
      <c r="AK197" s="8">
        <f t="shared" si="17"/>
        <v>0</v>
      </c>
      <c r="AL197" s="8">
        <f t="shared" si="17"/>
        <v>0</v>
      </c>
    </row>
    <row r="198" spans="1:38" s="179" customFormat="1" x14ac:dyDescent="0.25">
      <c r="A198" s="221">
        <v>2</v>
      </c>
      <c r="B198" s="222" t="s">
        <v>464</v>
      </c>
      <c r="C198" s="208">
        <v>12</v>
      </c>
      <c r="D198" s="208">
        <v>11</v>
      </c>
      <c r="E198" s="208">
        <v>10</v>
      </c>
      <c r="F198" s="209">
        <v>16</v>
      </c>
      <c r="G198" s="209">
        <v>13</v>
      </c>
      <c r="H198" s="209">
        <v>12</v>
      </c>
      <c r="I198" s="209">
        <v>16</v>
      </c>
      <c r="J198" s="209">
        <v>13</v>
      </c>
      <c r="K198" s="209">
        <v>12</v>
      </c>
      <c r="L198" s="578">
        <v>12</v>
      </c>
      <c r="M198" s="578">
        <v>11</v>
      </c>
      <c r="N198" s="578">
        <v>10</v>
      </c>
      <c r="O198" s="579">
        <v>16</v>
      </c>
      <c r="P198" s="88">
        <v>13</v>
      </c>
      <c r="Q198" s="88">
        <v>12</v>
      </c>
      <c r="R198" s="579">
        <v>16</v>
      </c>
      <c r="S198" s="88">
        <v>13</v>
      </c>
      <c r="T198" s="88">
        <v>12</v>
      </c>
      <c r="U198" s="579">
        <v>16</v>
      </c>
      <c r="V198" s="88">
        <v>13</v>
      </c>
      <c r="W198" s="88">
        <v>12</v>
      </c>
      <c r="X198" s="569">
        <v>1</v>
      </c>
      <c r="Y198" s="569">
        <v>1</v>
      </c>
      <c r="Z198" s="569">
        <v>1</v>
      </c>
      <c r="AA198" s="578">
        <v>12</v>
      </c>
      <c r="AB198" s="578">
        <v>11</v>
      </c>
      <c r="AC198" s="578">
        <v>10</v>
      </c>
      <c r="AD198" s="750">
        <v>16</v>
      </c>
      <c r="AE198" s="8">
        <v>13</v>
      </c>
      <c r="AF198" s="8">
        <v>12</v>
      </c>
      <c r="AG198" s="12">
        <f t="shared" si="16"/>
        <v>33.333333333333329</v>
      </c>
      <c r="AH198" s="12">
        <f t="shared" si="16"/>
        <v>18.181818181818183</v>
      </c>
      <c r="AI198" s="12">
        <f t="shared" si="16"/>
        <v>20</v>
      </c>
      <c r="AJ198" s="8">
        <f t="shared" si="17"/>
        <v>0</v>
      </c>
      <c r="AK198" s="8">
        <f t="shared" si="17"/>
        <v>0</v>
      </c>
      <c r="AL198" s="8">
        <f t="shared" si="17"/>
        <v>0</v>
      </c>
    </row>
    <row r="199" spans="1:38" s="179" customFormat="1" x14ac:dyDescent="0.25">
      <c r="A199" s="221">
        <v>3</v>
      </c>
      <c r="B199" s="222" t="s">
        <v>2084</v>
      </c>
      <c r="C199" s="208">
        <v>12</v>
      </c>
      <c r="D199" s="208">
        <v>11</v>
      </c>
      <c r="E199" s="208">
        <v>10</v>
      </c>
      <c r="F199" s="209">
        <v>15</v>
      </c>
      <c r="G199" s="209">
        <v>14</v>
      </c>
      <c r="H199" s="209">
        <v>13</v>
      </c>
      <c r="I199" s="209">
        <v>15</v>
      </c>
      <c r="J199" s="209">
        <v>14</v>
      </c>
      <c r="K199" s="209">
        <v>13</v>
      </c>
      <c r="L199" s="578">
        <v>12</v>
      </c>
      <c r="M199" s="578">
        <v>11</v>
      </c>
      <c r="N199" s="578">
        <v>10</v>
      </c>
      <c r="O199" s="579">
        <v>15</v>
      </c>
      <c r="P199" s="88">
        <v>14</v>
      </c>
      <c r="Q199" s="88">
        <v>13</v>
      </c>
      <c r="R199" s="579">
        <v>15</v>
      </c>
      <c r="S199" s="88">
        <v>14</v>
      </c>
      <c r="T199" s="88">
        <v>13</v>
      </c>
      <c r="U199" s="579">
        <v>15</v>
      </c>
      <c r="V199" s="88">
        <v>14</v>
      </c>
      <c r="W199" s="88">
        <v>13</v>
      </c>
      <c r="X199" s="569">
        <v>1</v>
      </c>
      <c r="Y199" s="569">
        <v>1</v>
      </c>
      <c r="Z199" s="569">
        <v>1</v>
      </c>
      <c r="AA199" s="578">
        <v>12</v>
      </c>
      <c r="AB199" s="578">
        <v>11</v>
      </c>
      <c r="AC199" s="578">
        <v>10</v>
      </c>
      <c r="AD199" s="750">
        <v>15</v>
      </c>
      <c r="AE199" s="8">
        <v>14</v>
      </c>
      <c r="AF199" s="8">
        <v>13</v>
      </c>
      <c r="AG199" s="12">
        <f t="shared" si="16"/>
        <v>25</v>
      </c>
      <c r="AH199" s="12">
        <f t="shared" si="16"/>
        <v>27.27272727272727</v>
      </c>
      <c r="AI199" s="12">
        <f t="shared" si="16"/>
        <v>30</v>
      </c>
      <c r="AJ199" s="8">
        <f t="shared" si="17"/>
        <v>0</v>
      </c>
      <c r="AK199" s="8">
        <f t="shared" si="17"/>
        <v>0</v>
      </c>
      <c r="AL199" s="8">
        <f t="shared" si="17"/>
        <v>0</v>
      </c>
    </row>
    <row r="200" spans="1:38" s="179" customFormat="1" x14ac:dyDescent="0.25">
      <c r="A200" s="221">
        <v>4</v>
      </c>
      <c r="B200" s="222" t="s">
        <v>2164</v>
      </c>
      <c r="C200" s="208">
        <v>12</v>
      </c>
      <c r="D200" s="208">
        <v>11</v>
      </c>
      <c r="E200" s="208">
        <v>10</v>
      </c>
      <c r="F200" s="209">
        <v>15</v>
      </c>
      <c r="G200" s="209">
        <v>14</v>
      </c>
      <c r="H200" s="209">
        <v>12</v>
      </c>
      <c r="I200" s="209">
        <v>15</v>
      </c>
      <c r="J200" s="209">
        <v>14</v>
      </c>
      <c r="K200" s="209">
        <v>12</v>
      </c>
      <c r="L200" s="578">
        <v>12</v>
      </c>
      <c r="M200" s="578">
        <v>11</v>
      </c>
      <c r="N200" s="578">
        <v>10</v>
      </c>
      <c r="O200" s="579">
        <v>15</v>
      </c>
      <c r="P200" s="88">
        <v>14</v>
      </c>
      <c r="Q200" s="88">
        <v>12</v>
      </c>
      <c r="R200" s="579">
        <v>15</v>
      </c>
      <c r="S200" s="88">
        <v>14</v>
      </c>
      <c r="T200" s="88">
        <v>12</v>
      </c>
      <c r="U200" s="579">
        <v>15</v>
      </c>
      <c r="V200" s="88">
        <v>14</v>
      </c>
      <c r="W200" s="88">
        <v>12</v>
      </c>
      <c r="X200" s="569">
        <v>1</v>
      </c>
      <c r="Y200" s="569">
        <v>1</v>
      </c>
      <c r="Z200" s="569">
        <v>1</v>
      </c>
      <c r="AA200" s="578">
        <v>12</v>
      </c>
      <c r="AB200" s="578">
        <v>11</v>
      </c>
      <c r="AC200" s="578">
        <v>10</v>
      </c>
      <c r="AD200" s="750">
        <v>15</v>
      </c>
      <c r="AE200" s="8">
        <v>14</v>
      </c>
      <c r="AF200" s="8">
        <v>12</v>
      </c>
      <c r="AG200" s="12">
        <f t="shared" si="16"/>
        <v>25</v>
      </c>
      <c r="AH200" s="12">
        <f t="shared" si="16"/>
        <v>27.27272727272727</v>
      </c>
      <c r="AI200" s="12">
        <f t="shared" si="16"/>
        <v>20</v>
      </c>
      <c r="AJ200" s="8">
        <f t="shared" si="17"/>
        <v>0</v>
      </c>
      <c r="AK200" s="8">
        <f t="shared" si="17"/>
        <v>0</v>
      </c>
      <c r="AL200" s="8">
        <f t="shared" si="17"/>
        <v>0</v>
      </c>
    </row>
    <row r="201" spans="1:38" s="179" customFormat="1" x14ac:dyDescent="0.25">
      <c r="A201" s="221">
        <v>5</v>
      </c>
      <c r="B201" s="222" t="s">
        <v>3204</v>
      </c>
      <c r="C201" s="208">
        <v>12</v>
      </c>
      <c r="D201" s="208">
        <v>11</v>
      </c>
      <c r="E201" s="208">
        <v>10</v>
      </c>
      <c r="F201" s="209">
        <v>14</v>
      </c>
      <c r="G201" s="209">
        <v>13</v>
      </c>
      <c r="H201" s="209">
        <v>12</v>
      </c>
      <c r="I201" s="209">
        <v>14</v>
      </c>
      <c r="J201" s="209">
        <v>13</v>
      </c>
      <c r="K201" s="209">
        <v>12</v>
      </c>
      <c r="L201" s="578">
        <v>12</v>
      </c>
      <c r="M201" s="578">
        <v>11</v>
      </c>
      <c r="N201" s="578">
        <v>10</v>
      </c>
      <c r="O201" s="579">
        <v>14</v>
      </c>
      <c r="P201" s="88">
        <v>13</v>
      </c>
      <c r="Q201" s="88">
        <v>12</v>
      </c>
      <c r="R201" s="579">
        <v>14</v>
      </c>
      <c r="S201" s="88">
        <v>13</v>
      </c>
      <c r="T201" s="88">
        <v>12</v>
      </c>
      <c r="U201" s="579">
        <v>14</v>
      </c>
      <c r="V201" s="88">
        <v>13</v>
      </c>
      <c r="W201" s="88">
        <v>12</v>
      </c>
      <c r="X201" s="569">
        <v>1</v>
      </c>
      <c r="Y201" s="569">
        <v>1</v>
      </c>
      <c r="Z201" s="569">
        <v>1</v>
      </c>
      <c r="AA201" s="578">
        <v>12</v>
      </c>
      <c r="AB201" s="578">
        <v>11</v>
      </c>
      <c r="AC201" s="578">
        <v>10</v>
      </c>
      <c r="AD201" s="750">
        <v>14</v>
      </c>
      <c r="AE201" s="8">
        <v>13</v>
      </c>
      <c r="AF201" s="8">
        <v>12</v>
      </c>
      <c r="AG201" s="12">
        <f t="shared" si="16"/>
        <v>16.666666666666664</v>
      </c>
      <c r="AH201" s="12">
        <f t="shared" si="16"/>
        <v>18.181818181818183</v>
      </c>
      <c r="AI201" s="12">
        <f t="shared" si="16"/>
        <v>20</v>
      </c>
      <c r="AJ201" s="8">
        <f t="shared" si="17"/>
        <v>0</v>
      </c>
      <c r="AK201" s="8">
        <f t="shared" si="17"/>
        <v>0</v>
      </c>
      <c r="AL201" s="8">
        <f t="shared" si="17"/>
        <v>0</v>
      </c>
    </row>
    <row r="202" spans="1:38" s="179" customFormat="1" x14ac:dyDescent="0.25">
      <c r="A202" s="221">
        <v>6</v>
      </c>
      <c r="B202" s="222" t="s">
        <v>2132</v>
      </c>
      <c r="C202" s="208">
        <v>12</v>
      </c>
      <c r="D202" s="208">
        <v>11</v>
      </c>
      <c r="E202" s="208">
        <v>10</v>
      </c>
      <c r="F202" s="209">
        <v>16</v>
      </c>
      <c r="G202" s="209">
        <v>14</v>
      </c>
      <c r="H202" s="209">
        <v>13</v>
      </c>
      <c r="I202" s="209">
        <v>16</v>
      </c>
      <c r="J202" s="209">
        <v>14</v>
      </c>
      <c r="K202" s="209">
        <v>13</v>
      </c>
      <c r="L202" s="578">
        <v>12</v>
      </c>
      <c r="M202" s="578">
        <v>11</v>
      </c>
      <c r="N202" s="578">
        <v>10</v>
      </c>
      <c r="O202" s="579">
        <v>16</v>
      </c>
      <c r="P202" s="88">
        <v>14</v>
      </c>
      <c r="Q202" s="88">
        <v>13</v>
      </c>
      <c r="R202" s="579">
        <v>16</v>
      </c>
      <c r="S202" s="88">
        <v>14</v>
      </c>
      <c r="T202" s="88">
        <v>13</v>
      </c>
      <c r="U202" s="579">
        <v>16</v>
      </c>
      <c r="V202" s="88">
        <v>14</v>
      </c>
      <c r="W202" s="88">
        <v>13</v>
      </c>
      <c r="X202" s="569">
        <v>1</v>
      </c>
      <c r="Y202" s="569">
        <v>1</v>
      </c>
      <c r="Z202" s="569">
        <v>1</v>
      </c>
      <c r="AA202" s="578">
        <v>12</v>
      </c>
      <c r="AB202" s="578">
        <v>11</v>
      </c>
      <c r="AC202" s="578">
        <v>10</v>
      </c>
      <c r="AD202" s="750">
        <v>16</v>
      </c>
      <c r="AE202" s="8">
        <v>14</v>
      </c>
      <c r="AF202" s="8">
        <v>13</v>
      </c>
      <c r="AG202" s="12">
        <f t="shared" si="16"/>
        <v>33.333333333333329</v>
      </c>
      <c r="AH202" s="12">
        <f t="shared" si="16"/>
        <v>27.27272727272727</v>
      </c>
      <c r="AI202" s="12">
        <f t="shared" si="16"/>
        <v>30</v>
      </c>
      <c r="AJ202" s="8">
        <f t="shared" si="17"/>
        <v>0</v>
      </c>
      <c r="AK202" s="8">
        <f t="shared" si="17"/>
        <v>0</v>
      </c>
      <c r="AL202" s="8">
        <f t="shared" si="17"/>
        <v>0</v>
      </c>
    </row>
    <row r="203" spans="1:38" s="179" customFormat="1" x14ac:dyDescent="0.25">
      <c r="A203" s="221">
        <v>7</v>
      </c>
      <c r="B203" s="222" t="s">
        <v>2187</v>
      </c>
      <c r="C203" s="208">
        <v>12</v>
      </c>
      <c r="D203" s="208">
        <v>11</v>
      </c>
      <c r="E203" s="208">
        <v>10</v>
      </c>
      <c r="F203" s="209">
        <v>14</v>
      </c>
      <c r="G203" s="209">
        <v>13</v>
      </c>
      <c r="H203" s="209">
        <v>12</v>
      </c>
      <c r="I203" s="209">
        <v>14</v>
      </c>
      <c r="J203" s="209">
        <v>13</v>
      </c>
      <c r="K203" s="209">
        <v>12</v>
      </c>
      <c r="L203" s="578">
        <v>12</v>
      </c>
      <c r="M203" s="578">
        <v>11</v>
      </c>
      <c r="N203" s="578">
        <v>10</v>
      </c>
      <c r="O203" s="579">
        <v>14</v>
      </c>
      <c r="P203" s="88">
        <v>13</v>
      </c>
      <c r="Q203" s="88">
        <v>12</v>
      </c>
      <c r="R203" s="579">
        <v>14</v>
      </c>
      <c r="S203" s="88">
        <v>13</v>
      </c>
      <c r="T203" s="88">
        <v>12</v>
      </c>
      <c r="U203" s="579">
        <v>14</v>
      </c>
      <c r="V203" s="88">
        <v>13</v>
      </c>
      <c r="W203" s="88">
        <v>12</v>
      </c>
      <c r="X203" s="569">
        <v>1</v>
      </c>
      <c r="Y203" s="569">
        <v>1</v>
      </c>
      <c r="Z203" s="569">
        <v>1</v>
      </c>
      <c r="AA203" s="578">
        <v>12</v>
      </c>
      <c r="AB203" s="578">
        <v>11</v>
      </c>
      <c r="AC203" s="578">
        <v>10</v>
      </c>
      <c r="AD203" s="750">
        <v>14</v>
      </c>
      <c r="AE203" s="8">
        <v>13</v>
      </c>
      <c r="AF203" s="8">
        <v>12</v>
      </c>
      <c r="AG203" s="12">
        <f t="shared" si="16"/>
        <v>16.666666666666664</v>
      </c>
      <c r="AH203" s="12">
        <f t="shared" si="16"/>
        <v>18.181818181818183</v>
      </c>
      <c r="AI203" s="12">
        <f t="shared" si="16"/>
        <v>20</v>
      </c>
      <c r="AJ203" s="8">
        <f t="shared" si="17"/>
        <v>0</v>
      </c>
      <c r="AK203" s="8">
        <f t="shared" si="17"/>
        <v>0</v>
      </c>
      <c r="AL203" s="8">
        <f t="shared" si="17"/>
        <v>0</v>
      </c>
    </row>
    <row r="204" spans="1:38" s="179" customFormat="1" x14ac:dyDescent="0.25">
      <c r="A204" s="216" t="s">
        <v>2081</v>
      </c>
      <c r="B204" s="223" t="s">
        <v>1312</v>
      </c>
      <c r="C204" s="208"/>
      <c r="D204" s="208"/>
      <c r="E204" s="208"/>
      <c r="F204" s="207"/>
      <c r="G204" s="207"/>
      <c r="H204" s="207"/>
      <c r="I204" s="207"/>
      <c r="J204" s="207"/>
      <c r="K204" s="207"/>
      <c r="L204" s="88"/>
      <c r="M204" s="88"/>
      <c r="N204" s="88"/>
      <c r="O204" s="579"/>
      <c r="P204" s="88"/>
      <c r="Q204" s="88"/>
      <c r="R204" s="579"/>
      <c r="S204" s="88"/>
      <c r="T204" s="88"/>
      <c r="U204" s="579"/>
      <c r="V204" s="88"/>
      <c r="W204" s="88"/>
      <c r="X204" s="565"/>
      <c r="Y204" s="565"/>
      <c r="Z204" s="565"/>
      <c r="AA204" s="88"/>
      <c r="AB204" s="88"/>
      <c r="AC204" s="88"/>
      <c r="AD204" s="750"/>
      <c r="AE204" s="8"/>
      <c r="AF204" s="8"/>
      <c r="AG204" s="12"/>
      <c r="AH204" s="12"/>
      <c r="AI204" s="12"/>
      <c r="AJ204" s="8"/>
      <c r="AK204" s="8"/>
      <c r="AL204" s="8"/>
    </row>
    <row r="205" spans="1:38" s="179" customFormat="1" x14ac:dyDescent="0.25">
      <c r="A205" s="221">
        <v>1</v>
      </c>
      <c r="B205" s="222" t="s">
        <v>614</v>
      </c>
      <c r="C205" s="208">
        <v>12</v>
      </c>
      <c r="D205" s="208">
        <v>11</v>
      </c>
      <c r="E205" s="208">
        <v>10</v>
      </c>
      <c r="F205" s="207">
        <v>30</v>
      </c>
      <c r="G205" s="207">
        <v>27</v>
      </c>
      <c r="H205" s="207">
        <v>25</v>
      </c>
      <c r="I205" s="207">
        <v>30</v>
      </c>
      <c r="J205" s="207">
        <v>27</v>
      </c>
      <c r="K205" s="207">
        <v>25</v>
      </c>
      <c r="L205" s="88">
        <v>17</v>
      </c>
      <c r="M205" s="88">
        <v>13</v>
      </c>
      <c r="N205" s="88">
        <v>10</v>
      </c>
      <c r="O205" s="579">
        <v>30</v>
      </c>
      <c r="P205" s="88">
        <v>27</v>
      </c>
      <c r="Q205" s="88">
        <v>25</v>
      </c>
      <c r="R205" s="579">
        <v>30</v>
      </c>
      <c r="S205" s="88">
        <v>27</v>
      </c>
      <c r="T205" s="88">
        <v>25</v>
      </c>
      <c r="U205" s="579">
        <v>30</v>
      </c>
      <c r="V205" s="88">
        <v>27</v>
      </c>
      <c r="W205" s="88">
        <v>25</v>
      </c>
      <c r="X205" s="569">
        <v>1.4166666666666667</v>
      </c>
      <c r="Y205" s="569">
        <v>1.1818181818181819</v>
      </c>
      <c r="Z205" s="569">
        <v>1</v>
      </c>
      <c r="AA205" s="88">
        <v>17</v>
      </c>
      <c r="AB205" s="88">
        <v>13</v>
      </c>
      <c r="AC205" s="88">
        <v>10</v>
      </c>
      <c r="AD205" s="750">
        <v>30</v>
      </c>
      <c r="AE205" s="8">
        <v>27</v>
      </c>
      <c r="AF205" s="8">
        <v>25</v>
      </c>
      <c r="AG205" s="12">
        <f t="shared" ref="AG205:AI268" si="18">(AD205-L205)/L205*100</f>
        <v>76.470588235294116</v>
      </c>
      <c r="AH205" s="12">
        <f t="shared" si="18"/>
        <v>107.69230769230769</v>
      </c>
      <c r="AI205" s="12">
        <f t="shared" si="18"/>
        <v>150</v>
      </c>
      <c r="AJ205" s="8">
        <f t="shared" ref="AJ205:AL268" si="19">(AD205-O205)/O205*100</f>
        <v>0</v>
      </c>
      <c r="AK205" s="8">
        <f t="shared" si="19"/>
        <v>0</v>
      </c>
      <c r="AL205" s="8">
        <f t="shared" si="19"/>
        <v>0</v>
      </c>
    </row>
    <row r="206" spans="1:38" s="179" customFormat="1" x14ac:dyDescent="0.25">
      <c r="A206" s="221">
        <v>2</v>
      </c>
      <c r="B206" s="222" t="s">
        <v>464</v>
      </c>
      <c r="C206" s="208">
        <v>12</v>
      </c>
      <c r="D206" s="208">
        <v>11</v>
      </c>
      <c r="E206" s="208">
        <v>10</v>
      </c>
      <c r="F206" s="207">
        <v>20</v>
      </c>
      <c r="G206" s="207">
        <v>19</v>
      </c>
      <c r="H206" s="207">
        <v>18</v>
      </c>
      <c r="I206" s="207">
        <v>20</v>
      </c>
      <c r="J206" s="207">
        <v>19</v>
      </c>
      <c r="K206" s="207">
        <v>18</v>
      </c>
      <c r="L206" s="88">
        <v>18</v>
      </c>
      <c r="M206" s="88">
        <v>11</v>
      </c>
      <c r="N206" s="88">
        <v>11</v>
      </c>
      <c r="O206" s="579">
        <v>20</v>
      </c>
      <c r="P206" s="88">
        <v>19</v>
      </c>
      <c r="Q206" s="88">
        <v>18</v>
      </c>
      <c r="R206" s="579">
        <v>20</v>
      </c>
      <c r="S206" s="88">
        <v>19</v>
      </c>
      <c r="T206" s="88">
        <v>18</v>
      </c>
      <c r="U206" s="579">
        <v>20</v>
      </c>
      <c r="V206" s="88">
        <v>19</v>
      </c>
      <c r="W206" s="88">
        <v>18</v>
      </c>
      <c r="X206" s="569">
        <v>1.5</v>
      </c>
      <c r="Y206" s="569">
        <v>1</v>
      </c>
      <c r="Z206" s="569">
        <v>1.1000000000000001</v>
      </c>
      <c r="AA206" s="88">
        <v>18</v>
      </c>
      <c r="AB206" s="88">
        <v>11</v>
      </c>
      <c r="AC206" s="88">
        <v>11</v>
      </c>
      <c r="AD206" s="750">
        <v>20</v>
      </c>
      <c r="AE206" s="8">
        <v>19</v>
      </c>
      <c r="AF206" s="8">
        <v>18</v>
      </c>
      <c r="AG206" s="12">
        <f t="shared" si="18"/>
        <v>11.111111111111111</v>
      </c>
      <c r="AH206" s="12">
        <f t="shared" si="18"/>
        <v>72.727272727272734</v>
      </c>
      <c r="AI206" s="12">
        <f t="shared" si="18"/>
        <v>63.636363636363633</v>
      </c>
      <c r="AJ206" s="8">
        <f t="shared" si="19"/>
        <v>0</v>
      </c>
      <c r="AK206" s="8">
        <f t="shared" si="19"/>
        <v>0</v>
      </c>
      <c r="AL206" s="8">
        <f t="shared" si="19"/>
        <v>0</v>
      </c>
    </row>
    <row r="207" spans="1:38" s="179" customFormat="1" x14ac:dyDescent="0.25">
      <c r="A207" s="221">
        <v>3</v>
      </c>
      <c r="B207" s="222" t="s">
        <v>2084</v>
      </c>
      <c r="C207" s="208">
        <v>12</v>
      </c>
      <c r="D207" s="208">
        <v>11</v>
      </c>
      <c r="E207" s="208">
        <v>10</v>
      </c>
      <c r="F207" s="207">
        <v>20</v>
      </c>
      <c r="G207" s="207">
        <v>19</v>
      </c>
      <c r="H207" s="207">
        <v>18</v>
      </c>
      <c r="I207" s="207">
        <v>20</v>
      </c>
      <c r="J207" s="207">
        <v>19</v>
      </c>
      <c r="K207" s="207">
        <v>18</v>
      </c>
      <c r="L207" s="88">
        <v>17</v>
      </c>
      <c r="M207" s="88">
        <v>16</v>
      </c>
      <c r="N207" s="88">
        <v>10</v>
      </c>
      <c r="O207" s="579">
        <v>20</v>
      </c>
      <c r="P207" s="88">
        <v>19</v>
      </c>
      <c r="Q207" s="88">
        <v>18</v>
      </c>
      <c r="R207" s="579">
        <v>20</v>
      </c>
      <c r="S207" s="88">
        <v>19</v>
      </c>
      <c r="T207" s="88">
        <v>18</v>
      </c>
      <c r="U207" s="579">
        <v>20</v>
      </c>
      <c r="V207" s="88">
        <v>19</v>
      </c>
      <c r="W207" s="88">
        <v>18</v>
      </c>
      <c r="X207" s="569">
        <v>1.4166666666666667</v>
      </c>
      <c r="Y207" s="569">
        <v>1.4545454545454546</v>
      </c>
      <c r="Z207" s="569">
        <v>1</v>
      </c>
      <c r="AA207" s="88">
        <v>17</v>
      </c>
      <c r="AB207" s="88">
        <v>16</v>
      </c>
      <c r="AC207" s="88">
        <v>10</v>
      </c>
      <c r="AD207" s="750">
        <v>20</v>
      </c>
      <c r="AE207" s="8">
        <v>19</v>
      </c>
      <c r="AF207" s="8">
        <v>18</v>
      </c>
      <c r="AG207" s="12">
        <f t="shared" si="18"/>
        <v>17.647058823529413</v>
      </c>
      <c r="AH207" s="12">
        <f t="shared" si="18"/>
        <v>18.75</v>
      </c>
      <c r="AI207" s="12">
        <f t="shared" si="18"/>
        <v>80</v>
      </c>
      <c r="AJ207" s="8">
        <f t="shared" si="19"/>
        <v>0</v>
      </c>
      <c r="AK207" s="8">
        <f t="shared" si="19"/>
        <v>0</v>
      </c>
      <c r="AL207" s="8">
        <f t="shared" si="19"/>
        <v>0</v>
      </c>
    </row>
    <row r="208" spans="1:38" s="179" customFormat="1" x14ac:dyDescent="0.25">
      <c r="A208" s="221">
        <v>4</v>
      </c>
      <c r="B208" s="222" t="s">
        <v>2164</v>
      </c>
      <c r="C208" s="208">
        <v>12</v>
      </c>
      <c r="D208" s="208">
        <v>11</v>
      </c>
      <c r="E208" s="208">
        <v>10</v>
      </c>
      <c r="F208" s="207">
        <v>18</v>
      </c>
      <c r="G208" s="207">
        <v>17</v>
      </c>
      <c r="H208" s="207">
        <v>16</v>
      </c>
      <c r="I208" s="207">
        <v>18</v>
      </c>
      <c r="J208" s="207">
        <v>17</v>
      </c>
      <c r="K208" s="207">
        <v>16</v>
      </c>
      <c r="L208" s="88">
        <v>18</v>
      </c>
      <c r="M208" s="88">
        <v>17</v>
      </c>
      <c r="N208" s="88">
        <v>10</v>
      </c>
      <c r="O208" s="579">
        <v>18</v>
      </c>
      <c r="P208" s="88">
        <v>17</v>
      </c>
      <c r="Q208" s="88">
        <v>16</v>
      </c>
      <c r="R208" s="579">
        <v>18</v>
      </c>
      <c r="S208" s="88">
        <v>17</v>
      </c>
      <c r="T208" s="88">
        <v>16</v>
      </c>
      <c r="U208" s="579">
        <v>18</v>
      </c>
      <c r="V208" s="88">
        <v>17</v>
      </c>
      <c r="W208" s="88">
        <v>16</v>
      </c>
      <c r="X208" s="569">
        <v>1.5</v>
      </c>
      <c r="Y208" s="569">
        <v>1.5454545454545454</v>
      </c>
      <c r="Z208" s="569">
        <v>1</v>
      </c>
      <c r="AA208" s="88">
        <v>18</v>
      </c>
      <c r="AB208" s="88">
        <v>17</v>
      </c>
      <c r="AC208" s="88">
        <v>10</v>
      </c>
      <c r="AD208" s="750">
        <v>18</v>
      </c>
      <c r="AE208" s="8">
        <v>17</v>
      </c>
      <c r="AF208" s="8">
        <v>16</v>
      </c>
      <c r="AG208" s="12">
        <f t="shared" si="18"/>
        <v>0</v>
      </c>
      <c r="AH208" s="12">
        <f t="shared" si="18"/>
        <v>0</v>
      </c>
      <c r="AI208" s="12">
        <f t="shared" si="18"/>
        <v>60</v>
      </c>
      <c r="AJ208" s="8">
        <f t="shared" si="19"/>
        <v>0</v>
      </c>
      <c r="AK208" s="8">
        <f t="shared" si="19"/>
        <v>0</v>
      </c>
      <c r="AL208" s="8">
        <f t="shared" si="19"/>
        <v>0</v>
      </c>
    </row>
    <row r="209" spans="1:38" s="179" customFormat="1" x14ac:dyDescent="0.25">
      <c r="A209" s="221">
        <v>5</v>
      </c>
      <c r="B209" s="222" t="s">
        <v>3204</v>
      </c>
      <c r="C209" s="208">
        <v>12</v>
      </c>
      <c r="D209" s="208">
        <v>11</v>
      </c>
      <c r="E209" s="208">
        <v>10</v>
      </c>
      <c r="F209" s="207">
        <v>18</v>
      </c>
      <c r="G209" s="207">
        <v>17</v>
      </c>
      <c r="H209" s="207">
        <v>16</v>
      </c>
      <c r="I209" s="207">
        <v>18</v>
      </c>
      <c r="J209" s="207">
        <v>17</v>
      </c>
      <c r="K209" s="207">
        <v>16</v>
      </c>
      <c r="L209" s="88">
        <v>16</v>
      </c>
      <c r="M209" s="88">
        <v>11</v>
      </c>
      <c r="N209" s="88">
        <v>10</v>
      </c>
      <c r="O209" s="579">
        <v>18</v>
      </c>
      <c r="P209" s="88">
        <v>17</v>
      </c>
      <c r="Q209" s="88">
        <v>16</v>
      </c>
      <c r="R209" s="579">
        <v>18</v>
      </c>
      <c r="S209" s="88">
        <v>17</v>
      </c>
      <c r="T209" s="88">
        <v>16</v>
      </c>
      <c r="U209" s="579">
        <v>18</v>
      </c>
      <c r="V209" s="88">
        <v>17</v>
      </c>
      <c r="W209" s="88">
        <v>16</v>
      </c>
      <c r="X209" s="569">
        <v>1.3333333333333333</v>
      </c>
      <c r="Y209" s="569">
        <v>1</v>
      </c>
      <c r="Z209" s="569">
        <v>1</v>
      </c>
      <c r="AA209" s="88">
        <v>16</v>
      </c>
      <c r="AB209" s="88">
        <v>11</v>
      </c>
      <c r="AC209" s="88">
        <v>10</v>
      </c>
      <c r="AD209" s="750">
        <v>18</v>
      </c>
      <c r="AE209" s="8">
        <v>17</v>
      </c>
      <c r="AF209" s="8">
        <v>16</v>
      </c>
      <c r="AG209" s="12">
        <f t="shared" si="18"/>
        <v>12.5</v>
      </c>
      <c r="AH209" s="12">
        <f t="shared" si="18"/>
        <v>54.54545454545454</v>
      </c>
      <c r="AI209" s="12">
        <f t="shared" si="18"/>
        <v>60</v>
      </c>
      <c r="AJ209" s="8">
        <f t="shared" si="19"/>
        <v>0</v>
      </c>
      <c r="AK209" s="8">
        <f t="shared" si="19"/>
        <v>0</v>
      </c>
      <c r="AL209" s="8">
        <f t="shared" si="19"/>
        <v>0</v>
      </c>
    </row>
    <row r="210" spans="1:38" s="179" customFormat="1" x14ac:dyDescent="0.25">
      <c r="A210" s="221">
        <v>6</v>
      </c>
      <c r="B210" s="222" t="s">
        <v>2132</v>
      </c>
      <c r="C210" s="208">
        <v>12</v>
      </c>
      <c r="D210" s="208">
        <v>11</v>
      </c>
      <c r="E210" s="208">
        <v>10</v>
      </c>
      <c r="F210" s="207">
        <v>18</v>
      </c>
      <c r="G210" s="207">
        <v>17</v>
      </c>
      <c r="H210" s="207">
        <v>16</v>
      </c>
      <c r="I210" s="207">
        <v>18</v>
      </c>
      <c r="J210" s="207">
        <v>17</v>
      </c>
      <c r="K210" s="207">
        <v>16</v>
      </c>
      <c r="L210" s="88">
        <v>14</v>
      </c>
      <c r="M210" s="88">
        <v>11</v>
      </c>
      <c r="N210" s="88">
        <v>10</v>
      </c>
      <c r="O210" s="579">
        <v>18</v>
      </c>
      <c r="P210" s="88">
        <v>17</v>
      </c>
      <c r="Q210" s="88">
        <v>16</v>
      </c>
      <c r="R210" s="579">
        <v>18</v>
      </c>
      <c r="S210" s="88">
        <v>17</v>
      </c>
      <c r="T210" s="88">
        <v>16</v>
      </c>
      <c r="U210" s="579">
        <v>18</v>
      </c>
      <c r="V210" s="88">
        <v>17</v>
      </c>
      <c r="W210" s="88">
        <v>16</v>
      </c>
      <c r="X210" s="569">
        <v>1.1666666666666667</v>
      </c>
      <c r="Y210" s="569">
        <v>1</v>
      </c>
      <c r="Z210" s="569">
        <v>1</v>
      </c>
      <c r="AA210" s="88">
        <v>14</v>
      </c>
      <c r="AB210" s="88">
        <v>11</v>
      </c>
      <c r="AC210" s="88">
        <v>10</v>
      </c>
      <c r="AD210" s="750">
        <v>18</v>
      </c>
      <c r="AE210" s="8">
        <v>17</v>
      </c>
      <c r="AF210" s="8">
        <v>16</v>
      </c>
      <c r="AG210" s="12">
        <f t="shared" si="18"/>
        <v>28.571428571428569</v>
      </c>
      <c r="AH210" s="12">
        <f t="shared" si="18"/>
        <v>54.54545454545454</v>
      </c>
      <c r="AI210" s="12">
        <f t="shared" si="18"/>
        <v>60</v>
      </c>
      <c r="AJ210" s="8">
        <f t="shared" si="19"/>
        <v>0</v>
      </c>
      <c r="AK210" s="8">
        <f t="shared" si="19"/>
        <v>0</v>
      </c>
      <c r="AL210" s="8">
        <f t="shared" si="19"/>
        <v>0</v>
      </c>
    </row>
    <row r="211" spans="1:38" s="179" customFormat="1" x14ac:dyDescent="0.25">
      <c r="A211" s="221">
        <v>7</v>
      </c>
      <c r="B211" s="222" t="s">
        <v>2187</v>
      </c>
      <c r="C211" s="208">
        <v>12</v>
      </c>
      <c r="D211" s="208">
        <v>11</v>
      </c>
      <c r="E211" s="208">
        <v>10</v>
      </c>
      <c r="F211" s="207">
        <v>22</v>
      </c>
      <c r="G211" s="207">
        <v>17</v>
      </c>
      <c r="H211" s="207">
        <v>14</v>
      </c>
      <c r="I211" s="207">
        <v>22</v>
      </c>
      <c r="J211" s="207">
        <v>17</v>
      </c>
      <c r="K211" s="207">
        <v>14</v>
      </c>
      <c r="L211" s="88">
        <v>16</v>
      </c>
      <c r="M211" s="88">
        <v>12</v>
      </c>
      <c r="N211" s="88">
        <v>10</v>
      </c>
      <c r="O211" s="579">
        <v>22</v>
      </c>
      <c r="P211" s="88">
        <v>17</v>
      </c>
      <c r="Q211" s="88">
        <v>14</v>
      </c>
      <c r="R211" s="579">
        <v>22</v>
      </c>
      <c r="S211" s="88">
        <v>17</v>
      </c>
      <c r="T211" s="88">
        <v>14</v>
      </c>
      <c r="U211" s="579">
        <v>22</v>
      </c>
      <c r="V211" s="88">
        <v>17</v>
      </c>
      <c r="W211" s="88">
        <v>14</v>
      </c>
      <c r="X211" s="569">
        <v>1.3333333333333333</v>
      </c>
      <c r="Y211" s="569">
        <v>1.0909090909090908</v>
      </c>
      <c r="Z211" s="569">
        <v>1</v>
      </c>
      <c r="AA211" s="88">
        <v>16</v>
      </c>
      <c r="AB211" s="88">
        <v>12</v>
      </c>
      <c r="AC211" s="88">
        <v>10</v>
      </c>
      <c r="AD211" s="750">
        <v>22</v>
      </c>
      <c r="AE211" s="8">
        <v>17</v>
      </c>
      <c r="AF211" s="8">
        <v>14</v>
      </c>
      <c r="AG211" s="12">
        <f t="shared" si="18"/>
        <v>37.5</v>
      </c>
      <c r="AH211" s="12">
        <f t="shared" si="18"/>
        <v>41.666666666666671</v>
      </c>
      <c r="AI211" s="12">
        <f t="shared" si="18"/>
        <v>40</v>
      </c>
      <c r="AJ211" s="8">
        <f t="shared" si="19"/>
        <v>0</v>
      </c>
      <c r="AK211" s="8">
        <f t="shared" si="19"/>
        <v>0</v>
      </c>
      <c r="AL211" s="8">
        <f t="shared" si="19"/>
        <v>0</v>
      </c>
    </row>
    <row r="212" spans="1:38" s="179" customFormat="1" x14ac:dyDescent="0.25">
      <c r="A212" s="216" t="s">
        <v>2082</v>
      </c>
      <c r="B212" s="217" t="s">
        <v>867</v>
      </c>
      <c r="C212" s="224"/>
      <c r="D212" s="224"/>
      <c r="E212" s="208"/>
      <c r="F212" s="207"/>
      <c r="G212" s="207"/>
      <c r="H212" s="207"/>
      <c r="I212" s="207"/>
      <c r="J212" s="207"/>
      <c r="K212" s="207"/>
      <c r="L212" s="88"/>
      <c r="M212" s="88"/>
      <c r="N212" s="88"/>
      <c r="O212" s="579"/>
      <c r="P212" s="88"/>
      <c r="Q212" s="88"/>
      <c r="R212" s="579"/>
      <c r="S212" s="88"/>
      <c r="T212" s="88"/>
      <c r="U212" s="579"/>
      <c r="V212" s="88"/>
      <c r="W212" s="88"/>
      <c r="X212" s="565"/>
      <c r="Y212" s="565"/>
      <c r="Z212" s="565"/>
      <c r="AA212" s="88"/>
      <c r="AB212" s="88"/>
      <c r="AC212" s="88"/>
      <c r="AD212" s="750"/>
      <c r="AE212" s="8"/>
      <c r="AF212" s="8"/>
      <c r="AG212" s="12"/>
      <c r="AH212" s="12"/>
      <c r="AI212" s="12"/>
      <c r="AJ212" s="8"/>
      <c r="AK212" s="8"/>
      <c r="AL212" s="8"/>
    </row>
    <row r="213" spans="1:38" s="179" customFormat="1" x14ac:dyDescent="0.25">
      <c r="A213" s="221">
        <v>1</v>
      </c>
      <c r="B213" s="222" t="s">
        <v>614</v>
      </c>
      <c r="C213" s="208">
        <v>16</v>
      </c>
      <c r="D213" s="208">
        <v>15</v>
      </c>
      <c r="E213" s="208">
        <v>14</v>
      </c>
      <c r="F213" s="207">
        <v>45</v>
      </c>
      <c r="G213" s="207">
        <v>40</v>
      </c>
      <c r="H213" s="207">
        <v>35</v>
      </c>
      <c r="I213" s="207">
        <v>45</v>
      </c>
      <c r="J213" s="207">
        <v>40</v>
      </c>
      <c r="K213" s="207">
        <v>35</v>
      </c>
      <c r="L213" s="88">
        <v>20</v>
      </c>
      <c r="M213" s="88">
        <v>15</v>
      </c>
      <c r="N213" s="88">
        <v>14</v>
      </c>
      <c r="O213" s="579">
        <v>35</v>
      </c>
      <c r="P213" s="88">
        <v>30</v>
      </c>
      <c r="Q213" s="88">
        <v>25</v>
      </c>
      <c r="R213" s="579">
        <v>35</v>
      </c>
      <c r="S213" s="88">
        <v>30</v>
      </c>
      <c r="T213" s="88">
        <v>25</v>
      </c>
      <c r="U213" s="579">
        <v>35</v>
      </c>
      <c r="V213" s="88">
        <v>30</v>
      </c>
      <c r="W213" s="88">
        <v>25</v>
      </c>
      <c r="X213" s="569">
        <v>1.25</v>
      </c>
      <c r="Y213" s="569">
        <v>1</v>
      </c>
      <c r="Z213" s="569">
        <v>1</v>
      </c>
      <c r="AA213" s="88">
        <v>20</v>
      </c>
      <c r="AB213" s="88">
        <v>15</v>
      </c>
      <c r="AC213" s="88">
        <v>14</v>
      </c>
      <c r="AD213" s="750">
        <v>35</v>
      </c>
      <c r="AE213" s="8">
        <v>30</v>
      </c>
      <c r="AF213" s="8">
        <v>25</v>
      </c>
      <c r="AG213" s="12">
        <f t="shared" si="18"/>
        <v>75</v>
      </c>
      <c r="AH213" s="12">
        <f t="shared" si="18"/>
        <v>100</v>
      </c>
      <c r="AI213" s="12">
        <f t="shared" si="18"/>
        <v>78.571428571428569</v>
      </c>
      <c r="AJ213" s="8">
        <f t="shared" si="19"/>
        <v>0</v>
      </c>
      <c r="AK213" s="8">
        <f t="shared" si="19"/>
        <v>0</v>
      </c>
      <c r="AL213" s="8">
        <f t="shared" si="19"/>
        <v>0</v>
      </c>
    </row>
    <row r="214" spans="1:38" s="179" customFormat="1" x14ac:dyDescent="0.25">
      <c r="A214" s="221">
        <v>2</v>
      </c>
      <c r="B214" s="222" t="s">
        <v>464</v>
      </c>
      <c r="C214" s="208">
        <v>15</v>
      </c>
      <c r="D214" s="208">
        <v>14</v>
      </c>
      <c r="E214" s="208">
        <v>13</v>
      </c>
      <c r="F214" s="207">
        <v>30</v>
      </c>
      <c r="G214" s="207">
        <v>25</v>
      </c>
      <c r="H214" s="207">
        <v>20</v>
      </c>
      <c r="I214" s="207">
        <v>30</v>
      </c>
      <c r="J214" s="207">
        <v>25</v>
      </c>
      <c r="K214" s="207">
        <v>20</v>
      </c>
      <c r="L214" s="88">
        <v>21</v>
      </c>
      <c r="M214" s="88">
        <v>17</v>
      </c>
      <c r="N214" s="88">
        <v>14</v>
      </c>
      <c r="O214" s="579">
        <v>30</v>
      </c>
      <c r="P214" s="88">
        <v>25</v>
      </c>
      <c r="Q214" s="88">
        <v>20</v>
      </c>
      <c r="R214" s="579">
        <v>30</v>
      </c>
      <c r="S214" s="88">
        <v>25</v>
      </c>
      <c r="T214" s="88">
        <v>20</v>
      </c>
      <c r="U214" s="579">
        <v>30</v>
      </c>
      <c r="V214" s="88">
        <v>25</v>
      </c>
      <c r="W214" s="88">
        <v>20</v>
      </c>
      <c r="X214" s="569">
        <v>1.4</v>
      </c>
      <c r="Y214" s="569">
        <v>1.2142857142857142</v>
      </c>
      <c r="Z214" s="569">
        <v>1.0769230769230769</v>
      </c>
      <c r="AA214" s="88">
        <v>21</v>
      </c>
      <c r="AB214" s="88">
        <v>17</v>
      </c>
      <c r="AC214" s="88">
        <v>14</v>
      </c>
      <c r="AD214" s="750">
        <v>30</v>
      </c>
      <c r="AE214" s="8">
        <v>25</v>
      </c>
      <c r="AF214" s="8">
        <v>20</v>
      </c>
      <c r="AG214" s="12">
        <f t="shared" si="18"/>
        <v>42.857142857142854</v>
      </c>
      <c r="AH214" s="12">
        <f t="shared" si="18"/>
        <v>47.058823529411761</v>
      </c>
      <c r="AI214" s="12">
        <f t="shared" si="18"/>
        <v>42.857142857142854</v>
      </c>
      <c r="AJ214" s="8">
        <f t="shared" si="19"/>
        <v>0</v>
      </c>
      <c r="AK214" s="8">
        <f t="shared" si="19"/>
        <v>0</v>
      </c>
      <c r="AL214" s="8">
        <f t="shared" si="19"/>
        <v>0</v>
      </c>
    </row>
    <row r="215" spans="1:38" s="179" customFormat="1" x14ac:dyDescent="0.25">
      <c r="A215" s="221">
        <v>3</v>
      </c>
      <c r="B215" s="222" t="s">
        <v>2084</v>
      </c>
      <c r="C215" s="208">
        <v>16</v>
      </c>
      <c r="D215" s="208">
        <v>15</v>
      </c>
      <c r="E215" s="208">
        <v>14</v>
      </c>
      <c r="F215" s="207">
        <v>30</v>
      </c>
      <c r="G215" s="207">
        <v>27</v>
      </c>
      <c r="H215" s="207">
        <v>25</v>
      </c>
      <c r="I215" s="207">
        <v>30</v>
      </c>
      <c r="J215" s="207">
        <v>27</v>
      </c>
      <c r="K215" s="207">
        <v>25</v>
      </c>
      <c r="L215" s="88">
        <v>20</v>
      </c>
      <c r="M215" s="88">
        <v>17</v>
      </c>
      <c r="N215" s="88">
        <v>14</v>
      </c>
      <c r="O215" s="579">
        <v>30</v>
      </c>
      <c r="P215" s="88">
        <v>27</v>
      </c>
      <c r="Q215" s="88">
        <v>23</v>
      </c>
      <c r="R215" s="579">
        <v>30</v>
      </c>
      <c r="S215" s="88">
        <v>27</v>
      </c>
      <c r="T215" s="88">
        <v>23</v>
      </c>
      <c r="U215" s="579">
        <v>30</v>
      </c>
      <c r="V215" s="88">
        <v>27</v>
      </c>
      <c r="W215" s="88">
        <v>23</v>
      </c>
      <c r="X215" s="569">
        <v>1.25</v>
      </c>
      <c r="Y215" s="569">
        <v>1.1333333333333333</v>
      </c>
      <c r="Z215" s="569">
        <v>1</v>
      </c>
      <c r="AA215" s="88">
        <v>20</v>
      </c>
      <c r="AB215" s="88">
        <v>17</v>
      </c>
      <c r="AC215" s="88">
        <v>14</v>
      </c>
      <c r="AD215" s="750">
        <v>30</v>
      </c>
      <c r="AE215" s="8">
        <v>27</v>
      </c>
      <c r="AF215" s="8">
        <v>23</v>
      </c>
      <c r="AG215" s="12">
        <f t="shared" si="18"/>
        <v>50</v>
      </c>
      <c r="AH215" s="12">
        <f t="shared" si="18"/>
        <v>58.82352941176471</v>
      </c>
      <c r="AI215" s="12">
        <f t="shared" si="18"/>
        <v>64.285714285714292</v>
      </c>
      <c r="AJ215" s="8">
        <f t="shared" si="19"/>
        <v>0</v>
      </c>
      <c r="AK215" s="8">
        <f t="shared" si="19"/>
        <v>0</v>
      </c>
      <c r="AL215" s="8">
        <f t="shared" si="19"/>
        <v>0</v>
      </c>
    </row>
    <row r="216" spans="1:38" s="179" customFormat="1" x14ac:dyDescent="0.25">
      <c r="A216" s="221">
        <v>4</v>
      </c>
      <c r="B216" s="222" t="s">
        <v>2164</v>
      </c>
      <c r="C216" s="208">
        <v>15</v>
      </c>
      <c r="D216" s="208">
        <v>14</v>
      </c>
      <c r="E216" s="208">
        <v>13</v>
      </c>
      <c r="F216" s="20">
        <v>45</v>
      </c>
      <c r="G216" s="20">
        <v>40</v>
      </c>
      <c r="H216" s="20">
        <v>35</v>
      </c>
      <c r="I216" s="20">
        <v>45</v>
      </c>
      <c r="J216" s="20">
        <v>40</v>
      </c>
      <c r="K216" s="20">
        <v>35</v>
      </c>
      <c r="L216" s="88">
        <v>20</v>
      </c>
      <c r="M216" s="88">
        <v>17</v>
      </c>
      <c r="N216" s="88">
        <v>14</v>
      </c>
      <c r="O216" s="579">
        <v>35</v>
      </c>
      <c r="P216" s="88">
        <v>30</v>
      </c>
      <c r="Q216" s="88">
        <v>25</v>
      </c>
      <c r="R216" s="579">
        <v>35</v>
      </c>
      <c r="S216" s="88">
        <v>30</v>
      </c>
      <c r="T216" s="88">
        <v>25</v>
      </c>
      <c r="U216" s="579">
        <v>35</v>
      </c>
      <c r="V216" s="88">
        <v>30</v>
      </c>
      <c r="W216" s="88">
        <v>25</v>
      </c>
      <c r="X216" s="569">
        <v>1.3333333333333333</v>
      </c>
      <c r="Y216" s="569">
        <v>1.2142857142857142</v>
      </c>
      <c r="Z216" s="569">
        <v>1.0769230769230769</v>
      </c>
      <c r="AA216" s="88">
        <v>20</v>
      </c>
      <c r="AB216" s="88">
        <v>17</v>
      </c>
      <c r="AC216" s="88">
        <v>14</v>
      </c>
      <c r="AD216" s="750">
        <v>35</v>
      </c>
      <c r="AE216" s="8">
        <v>30</v>
      </c>
      <c r="AF216" s="8">
        <v>25</v>
      </c>
      <c r="AG216" s="12">
        <f t="shared" si="18"/>
        <v>75</v>
      </c>
      <c r="AH216" s="12">
        <f t="shared" si="18"/>
        <v>76.470588235294116</v>
      </c>
      <c r="AI216" s="12">
        <f t="shared" si="18"/>
        <v>78.571428571428569</v>
      </c>
      <c r="AJ216" s="8">
        <f t="shared" si="19"/>
        <v>0</v>
      </c>
      <c r="AK216" s="8">
        <f t="shared" si="19"/>
        <v>0</v>
      </c>
      <c r="AL216" s="8">
        <f t="shared" si="19"/>
        <v>0</v>
      </c>
    </row>
    <row r="217" spans="1:38" s="179" customFormat="1" x14ac:dyDescent="0.25">
      <c r="A217" s="221">
        <v>5</v>
      </c>
      <c r="B217" s="222" t="s">
        <v>3204</v>
      </c>
      <c r="C217" s="208">
        <v>15</v>
      </c>
      <c r="D217" s="208">
        <v>14</v>
      </c>
      <c r="E217" s="208">
        <v>13</v>
      </c>
      <c r="F217" s="207">
        <v>20</v>
      </c>
      <c r="G217" s="207">
        <v>19</v>
      </c>
      <c r="H217" s="207">
        <v>18</v>
      </c>
      <c r="I217" s="207">
        <v>20</v>
      </c>
      <c r="J217" s="207">
        <v>19</v>
      </c>
      <c r="K217" s="207">
        <v>18</v>
      </c>
      <c r="L217" s="88">
        <v>17</v>
      </c>
      <c r="M217" s="88">
        <v>14</v>
      </c>
      <c r="N217" s="88">
        <v>14</v>
      </c>
      <c r="O217" s="579">
        <v>20</v>
      </c>
      <c r="P217" s="88">
        <v>19</v>
      </c>
      <c r="Q217" s="88">
        <v>18</v>
      </c>
      <c r="R217" s="579">
        <v>20</v>
      </c>
      <c r="S217" s="88">
        <v>19</v>
      </c>
      <c r="T217" s="88">
        <v>18</v>
      </c>
      <c r="U217" s="579">
        <v>20</v>
      </c>
      <c r="V217" s="88">
        <v>19</v>
      </c>
      <c r="W217" s="88">
        <v>18</v>
      </c>
      <c r="X217" s="569">
        <v>1.1333333333333333</v>
      </c>
      <c r="Y217" s="569">
        <v>1</v>
      </c>
      <c r="Z217" s="569">
        <v>1.0769230769230769</v>
      </c>
      <c r="AA217" s="88">
        <v>17</v>
      </c>
      <c r="AB217" s="88">
        <v>14</v>
      </c>
      <c r="AC217" s="88">
        <v>14</v>
      </c>
      <c r="AD217" s="750">
        <v>20</v>
      </c>
      <c r="AE217" s="8">
        <v>19</v>
      </c>
      <c r="AF217" s="8">
        <v>18</v>
      </c>
      <c r="AG217" s="12">
        <f t="shared" si="18"/>
        <v>17.647058823529413</v>
      </c>
      <c r="AH217" s="12">
        <f t="shared" si="18"/>
        <v>35.714285714285715</v>
      </c>
      <c r="AI217" s="12">
        <f t="shared" si="18"/>
        <v>28.571428571428569</v>
      </c>
      <c r="AJ217" s="8">
        <f t="shared" si="19"/>
        <v>0</v>
      </c>
      <c r="AK217" s="8">
        <f t="shared" si="19"/>
        <v>0</v>
      </c>
      <c r="AL217" s="8">
        <f t="shared" si="19"/>
        <v>0</v>
      </c>
    </row>
    <row r="218" spans="1:38" s="179" customFormat="1" x14ac:dyDescent="0.25">
      <c r="A218" s="221">
        <v>6</v>
      </c>
      <c r="B218" s="222" t="s">
        <v>2132</v>
      </c>
      <c r="C218" s="208">
        <v>15</v>
      </c>
      <c r="D218" s="208">
        <v>14</v>
      </c>
      <c r="E218" s="208">
        <v>13</v>
      </c>
      <c r="F218" s="207">
        <v>20</v>
      </c>
      <c r="G218" s="207">
        <v>19</v>
      </c>
      <c r="H218" s="207">
        <v>18</v>
      </c>
      <c r="I218" s="207">
        <v>20</v>
      </c>
      <c r="J218" s="207">
        <v>19</v>
      </c>
      <c r="K218" s="207">
        <v>18</v>
      </c>
      <c r="L218" s="88">
        <v>17</v>
      </c>
      <c r="M218" s="88">
        <v>16</v>
      </c>
      <c r="N218" s="88">
        <v>14</v>
      </c>
      <c r="O218" s="579">
        <v>20</v>
      </c>
      <c r="P218" s="88">
        <v>19</v>
      </c>
      <c r="Q218" s="88">
        <v>18</v>
      </c>
      <c r="R218" s="579">
        <v>20</v>
      </c>
      <c r="S218" s="88">
        <v>19</v>
      </c>
      <c r="T218" s="88">
        <v>18</v>
      </c>
      <c r="U218" s="579">
        <v>20</v>
      </c>
      <c r="V218" s="88">
        <v>19</v>
      </c>
      <c r="W218" s="88">
        <v>18</v>
      </c>
      <c r="X218" s="569">
        <v>1.1333333333333333</v>
      </c>
      <c r="Y218" s="569">
        <v>1.1428571428571428</v>
      </c>
      <c r="Z218" s="569">
        <v>1.0769230769230769</v>
      </c>
      <c r="AA218" s="88">
        <v>17</v>
      </c>
      <c r="AB218" s="88">
        <v>16</v>
      </c>
      <c r="AC218" s="88">
        <v>14</v>
      </c>
      <c r="AD218" s="750">
        <v>20</v>
      </c>
      <c r="AE218" s="8">
        <v>19</v>
      </c>
      <c r="AF218" s="8">
        <v>18</v>
      </c>
      <c r="AG218" s="12">
        <f t="shared" si="18"/>
        <v>17.647058823529413</v>
      </c>
      <c r="AH218" s="12">
        <f t="shared" si="18"/>
        <v>18.75</v>
      </c>
      <c r="AI218" s="12">
        <f t="shared" si="18"/>
        <v>28.571428571428569</v>
      </c>
      <c r="AJ218" s="8">
        <f t="shared" si="19"/>
        <v>0</v>
      </c>
      <c r="AK218" s="8">
        <f t="shared" si="19"/>
        <v>0</v>
      </c>
      <c r="AL218" s="8">
        <f t="shared" si="19"/>
        <v>0</v>
      </c>
    </row>
    <row r="219" spans="1:38" s="179" customFormat="1" x14ac:dyDescent="0.25">
      <c r="A219" s="221">
        <v>7</v>
      </c>
      <c r="B219" s="222" t="s">
        <v>2187</v>
      </c>
      <c r="C219" s="208">
        <v>15</v>
      </c>
      <c r="D219" s="208">
        <v>14</v>
      </c>
      <c r="E219" s="208">
        <v>13</v>
      </c>
      <c r="F219" s="207">
        <v>30</v>
      </c>
      <c r="G219" s="207">
        <v>25</v>
      </c>
      <c r="H219" s="207">
        <v>17</v>
      </c>
      <c r="I219" s="207">
        <v>30</v>
      </c>
      <c r="J219" s="207">
        <v>25</v>
      </c>
      <c r="K219" s="207">
        <v>17</v>
      </c>
      <c r="L219" s="88">
        <v>16</v>
      </c>
      <c r="M219" s="88">
        <v>14</v>
      </c>
      <c r="N219" s="88">
        <v>14</v>
      </c>
      <c r="O219" s="579">
        <v>30</v>
      </c>
      <c r="P219" s="88">
        <v>25</v>
      </c>
      <c r="Q219" s="88">
        <v>17</v>
      </c>
      <c r="R219" s="579">
        <v>30</v>
      </c>
      <c r="S219" s="88">
        <v>25</v>
      </c>
      <c r="T219" s="88">
        <v>17</v>
      </c>
      <c r="U219" s="579">
        <v>30</v>
      </c>
      <c r="V219" s="88">
        <v>25</v>
      </c>
      <c r="W219" s="88">
        <v>17</v>
      </c>
      <c r="X219" s="569">
        <v>1.0666666666666667</v>
      </c>
      <c r="Y219" s="569">
        <v>1</v>
      </c>
      <c r="Z219" s="569">
        <v>1.0769230769230769</v>
      </c>
      <c r="AA219" s="88">
        <v>16</v>
      </c>
      <c r="AB219" s="88">
        <v>14</v>
      </c>
      <c r="AC219" s="88">
        <v>14</v>
      </c>
      <c r="AD219" s="750">
        <v>30</v>
      </c>
      <c r="AE219" s="8">
        <v>25</v>
      </c>
      <c r="AF219" s="8">
        <v>17</v>
      </c>
      <c r="AG219" s="12">
        <f t="shared" si="18"/>
        <v>87.5</v>
      </c>
      <c r="AH219" s="12">
        <f t="shared" si="18"/>
        <v>78.571428571428569</v>
      </c>
      <c r="AI219" s="12">
        <f t="shared" si="18"/>
        <v>21.428571428571427</v>
      </c>
      <c r="AJ219" s="8">
        <f t="shared" si="19"/>
        <v>0</v>
      </c>
      <c r="AK219" s="8">
        <f t="shared" si="19"/>
        <v>0</v>
      </c>
      <c r="AL219" s="8">
        <f t="shared" si="19"/>
        <v>0</v>
      </c>
    </row>
    <row r="220" spans="1:38" s="179" customFormat="1" x14ac:dyDescent="0.25">
      <c r="A220" s="216" t="s">
        <v>463</v>
      </c>
      <c r="B220" s="217" t="s">
        <v>868</v>
      </c>
      <c r="C220" s="224"/>
      <c r="D220" s="224"/>
      <c r="E220" s="208"/>
      <c r="F220" s="207"/>
      <c r="G220" s="207"/>
      <c r="H220" s="207"/>
      <c r="I220" s="207"/>
      <c r="J220" s="207"/>
      <c r="K220" s="207"/>
      <c r="L220" s="88"/>
      <c r="M220" s="88"/>
      <c r="N220" s="88"/>
      <c r="O220" s="579"/>
      <c r="P220" s="88"/>
      <c r="Q220" s="88"/>
      <c r="R220" s="579"/>
      <c r="S220" s="88"/>
      <c r="T220" s="88"/>
      <c r="U220" s="579"/>
      <c r="V220" s="88"/>
      <c r="W220" s="88"/>
      <c r="X220" s="565"/>
      <c r="Y220" s="565"/>
      <c r="Z220" s="565"/>
      <c r="AA220" s="88"/>
      <c r="AB220" s="88"/>
      <c r="AC220" s="88"/>
      <c r="AD220" s="750"/>
      <c r="AE220" s="8"/>
      <c r="AF220" s="8"/>
      <c r="AG220" s="12"/>
      <c r="AH220" s="12"/>
      <c r="AI220" s="12"/>
      <c r="AJ220" s="8"/>
      <c r="AK220" s="8"/>
      <c r="AL220" s="8"/>
    </row>
    <row r="221" spans="1:38" s="179" customFormat="1" x14ac:dyDescent="0.25">
      <c r="A221" s="221">
        <v>1</v>
      </c>
      <c r="B221" s="222" t="s">
        <v>614</v>
      </c>
      <c r="C221" s="208">
        <v>10</v>
      </c>
      <c r="D221" s="208">
        <v>9</v>
      </c>
      <c r="E221" s="208">
        <v>8</v>
      </c>
      <c r="F221" s="207">
        <v>11</v>
      </c>
      <c r="G221" s="207">
        <v>10</v>
      </c>
      <c r="H221" s="207">
        <v>9</v>
      </c>
      <c r="I221" s="207">
        <v>11</v>
      </c>
      <c r="J221" s="207">
        <v>10</v>
      </c>
      <c r="K221" s="207">
        <v>9</v>
      </c>
      <c r="L221" s="88">
        <v>11</v>
      </c>
      <c r="M221" s="88">
        <v>9</v>
      </c>
      <c r="N221" s="88">
        <v>8</v>
      </c>
      <c r="O221" s="579">
        <v>11</v>
      </c>
      <c r="P221" s="88">
        <v>10</v>
      </c>
      <c r="Q221" s="88">
        <v>9</v>
      </c>
      <c r="R221" s="579">
        <v>11</v>
      </c>
      <c r="S221" s="88">
        <v>10</v>
      </c>
      <c r="T221" s="88">
        <v>9</v>
      </c>
      <c r="U221" s="582">
        <v>13</v>
      </c>
      <c r="V221" s="91">
        <v>11</v>
      </c>
      <c r="W221" s="91">
        <v>10</v>
      </c>
      <c r="X221" s="569">
        <v>1.1000000000000001</v>
      </c>
      <c r="Y221" s="569">
        <v>1</v>
      </c>
      <c r="Z221" s="569">
        <v>1</v>
      </c>
      <c r="AA221" s="88">
        <v>11</v>
      </c>
      <c r="AB221" s="88">
        <v>9</v>
      </c>
      <c r="AC221" s="88">
        <v>8</v>
      </c>
      <c r="AD221" s="750">
        <v>11</v>
      </c>
      <c r="AE221" s="8">
        <v>10</v>
      </c>
      <c r="AF221" s="8">
        <v>9</v>
      </c>
      <c r="AG221" s="12">
        <f t="shared" si="18"/>
        <v>0</v>
      </c>
      <c r="AH221" s="12">
        <f t="shared" si="18"/>
        <v>11.111111111111111</v>
      </c>
      <c r="AI221" s="12">
        <f t="shared" si="18"/>
        <v>12.5</v>
      </c>
      <c r="AJ221" s="8">
        <f t="shared" si="19"/>
        <v>0</v>
      </c>
      <c r="AK221" s="8">
        <f t="shared" si="19"/>
        <v>0</v>
      </c>
      <c r="AL221" s="8">
        <f t="shared" si="19"/>
        <v>0</v>
      </c>
    </row>
    <row r="222" spans="1:38" s="179" customFormat="1" x14ac:dyDescent="0.25">
      <c r="A222" s="221">
        <v>2</v>
      </c>
      <c r="B222" s="222" t="s">
        <v>464</v>
      </c>
      <c r="C222" s="208">
        <v>10</v>
      </c>
      <c r="D222" s="208">
        <v>9</v>
      </c>
      <c r="E222" s="208">
        <v>8</v>
      </c>
      <c r="F222" s="207">
        <v>11</v>
      </c>
      <c r="G222" s="207">
        <v>10</v>
      </c>
      <c r="H222" s="207">
        <v>9</v>
      </c>
      <c r="I222" s="207">
        <v>11</v>
      </c>
      <c r="J222" s="207">
        <v>10</v>
      </c>
      <c r="K222" s="207">
        <v>9</v>
      </c>
      <c r="L222" s="88">
        <v>11</v>
      </c>
      <c r="M222" s="88">
        <v>9</v>
      </c>
      <c r="N222" s="88">
        <v>8</v>
      </c>
      <c r="O222" s="579">
        <v>11</v>
      </c>
      <c r="P222" s="88">
        <v>10</v>
      </c>
      <c r="Q222" s="88">
        <v>9</v>
      </c>
      <c r="R222" s="579">
        <v>11</v>
      </c>
      <c r="S222" s="88">
        <v>10</v>
      </c>
      <c r="T222" s="88">
        <v>9</v>
      </c>
      <c r="U222" s="582">
        <v>13</v>
      </c>
      <c r="V222" s="91">
        <v>11</v>
      </c>
      <c r="W222" s="91">
        <v>10</v>
      </c>
      <c r="X222" s="569">
        <v>1.1000000000000001</v>
      </c>
      <c r="Y222" s="569">
        <v>1</v>
      </c>
      <c r="Z222" s="569">
        <v>1</v>
      </c>
      <c r="AA222" s="88">
        <v>11</v>
      </c>
      <c r="AB222" s="88">
        <v>9</v>
      </c>
      <c r="AC222" s="88">
        <v>8</v>
      </c>
      <c r="AD222" s="750">
        <v>11</v>
      </c>
      <c r="AE222" s="8">
        <v>10</v>
      </c>
      <c r="AF222" s="8">
        <v>9</v>
      </c>
      <c r="AG222" s="12">
        <f t="shared" si="18"/>
        <v>0</v>
      </c>
      <c r="AH222" s="12">
        <f t="shared" si="18"/>
        <v>11.111111111111111</v>
      </c>
      <c r="AI222" s="12">
        <f t="shared" si="18"/>
        <v>12.5</v>
      </c>
      <c r="AJ222" s="8">
        <f t="shared" si="19"/>
        <v>0</v>
      </c>
      <c r="AK222" s="8">
        <f t="shared" si="19"/>
        <v>0</v>
      </c>
      <c r="AL222" s="8">
        <f t="shared" si="19"/>
        <v>0</v>
      </c>
    </row>
    <row r="223" spans="1:38" s="179" customFormat="1" x14ac:dyDescent="0.25">
      <c r="A223" s="221">
        <v>3</v>
      </c>
      <c r="B223" s="222" t="s">
        <v>2084</v>
      </c>
      <c r="C223" s="208">
        <v>10</v>
      </c>
      <c r="D223" s="208">
        <v>9</v>
      </c>
      <c r="E223" s="208">
        <v>8</v>
      </c>
      <c r="F223" s="207">
        <v>11</v>
      </c>
      <c r="G223" s="207">
        <v>10</v>
      </c>
      <c r="H223" s="207">
        <v>9</v>
      </c>
      <c r="I223" s="207">
        <v>11</v>
      </c>
      <c r="J223" s="207">
        <v>10</v>
      </c>
      <c r="K223" s="207">
        <v>9</v>
      </c>
      <c r="L223" s="88">
        <v>12</v>
      </c>
      <c r="M223" s="88">
        <v>10</v>
      </c>
      <c r="N223" s="88">
        <v>8</v>
      </c>
      <c r="O223" s="579">
        <v>11</v>
      </c>
      <c r="P223" s="88">
        <v>10</v>
      </c>
      <c r="Q223" s="88">
        <v>9</v>
      </c>
      <c r="R223" s="579">
        <v>11</v>
      </c>
      <c r="S223" s="88">
        <v>10</v>
      </c>
      <c r="T223" s="88">
        <v>9</v>
      </c>
      <c r="U223" s="582">
        <v>13</v>
      </c>
      <c r="V223" s="91">
        <v>11</v>
      </c>
      <c r="W223" s="91">
        <v>10</v>
      </c>
      <c r="X223" s="569">
        <v>1.2</v>
      </c>
      <c r="Y223" s="569">
        <v>1.1111111111111112</v>
      </c>
      <c r="Z223" s="569">
        <v>1</v>
      </c>
      <c r="AA223" s="88">
        <v>12</v>
      </c>
      <c r="AB223" s="88">
        <v>10</v>
      </c>
      <c r="AC223" s="88">
        <v>8</v>
      </c>
      <c r="AD223" s="750">
        <v>11</v>
      </c>
      <c r="AE223" s="8">
        <v>10</v>
      </c>
      <c r="AF223" s="8">
        <v>9</v>
      </c>
      <c r="AG223" s="12">
        <f t="shared" si="18"/>
        <v>-8.3333333333333321</v>
      </c>
      <c r="AH223" s="12">
        <f t="shared" si="18"/>
        <v>0</v>
      </c>
      <c r="AI223" s="12">
        <f t="shared" si="18"/>
        <v>12.5</v>
      </c>
      <c r="AJ223" s="8">
        <f t="shared" si="19"/>
        <v>0</v>
      </c>
      <c r="AK223" s="8">
        <f t="shared" si="19"/>
        <v>0</v>
      </c>
      <c r="AL223" s="8">
        <f t="shared" si="19"/>
        <v>0</v>
      </c>
    </row>
    <row r="224" spans="1:38" s="179" customFormat="1" x14ac:dyDescent="0.25">
      <c r="A224" s="221">
        <v>4</v>
      </c>
      <c r="B224" s="222" t="s">
        <v>2164</v>
      </c>
      <c r="C224" s="208">
        <v>10</v>
      </c>
      <c r="D224" s="208">
        <v>9</v>
      </c>
      <c r="E224" s="208">
        <v>8</v>
      </c>
      <c r="F224" s="207">
        <v>11</v>
      </c>
      <c r="G224" s="207">
        <v>10</v>
      </c>
      <c r="H224" s="207">
        <v>9</v>
      </c>
      <c r="I224" s="207">
        <v>11</v>
      </c>
      <c r="J224" s="207">
        <v>10</v>
      </c>
      <c r="K224" s="207">
        <v>9</v>
      </c>
      <c r="L224" s="88">
        <v>12</v>
      </c>
      <c r="M224" s="88">
        <v>10</v>
      </c>
      <c r="N224" s="88">
        <v>8</v>
      </c>
      <c r="O224" s="579">
        <v>11</v>
      </c>
      <c r="P224" s="88">
        <v>10</v>
      </c>
      <c r="Q224" s="88">
        <v>9</v>
      </c>
      <c r="R224" s="579">
        <v>11</v>
      </c>
      <c r="S224" s="88">
        <v>10</v>
      </c>
      <c r="T224" s="88">
        <v>9</v>
      </c>
      <c r="U224" s="582">
        <v>13</v>
      </c>
      <c r="V224" s="91">
        <v>11</v>
      </c>
      <c r="W224" s="91">
        <v>10</v>
      </c>
      <c r="X224" s="569">
        <v>1.2</v>
      </c>
      <c r="Y224" s="569">
        <v>1.1111111111111112</v>
      </c>
      <c r="Z224" s="569">
        <v>1</v>
      </c>
      <c r="AA224" s="88">
        <v>12</v>
      </c>
      <c r="AB224" s="88">
        <v>10</v>
      </c>
      <c r="AC224" s="88">
        <v>8</v>
      </c>
      <c r="AD224" s="750">
        <v>11</v>
      </c>
      <c r="AE224" s="8">
        <v>10</v>
      </c>
      <c r="AF224" s="8">
        <v>9</v>
      </c>
      <c r="AG224" s="12">
        <f t="shared" si="18"/>
        <v>-8.3333333333333321</v>
      </c>
      <c r="AH224" s="12">
        <f t="shared" si="18"/>
        <v>0</v>
      </c>
      <c r="AI224" s="12">
        <f t="shared" si="18"/>
        <v>12.5</v>
      </c>
      <c r="AJ224" s="8">
        <f t="shared" si="19"/>
        <v>0</v>
      </c>
      <c r="AK224" s="8">
        <f t="shared" si="19"/>
        <v>0</v>
      </c>
      <c r="AL224" s="8">
        <f t="shared" si="19"/>
        <v>0</v>
      </c>
    </row>
    <row r="225" spans="1:38" s="179" customFormat="1" x14ac:dyDescent="0.25">
      <c r="A225" s="221">
        <v>5</v>
      </c>
      <c r="B225" s="222" t="s">
        <v>3204</v>
      </c>
      <c r="C225" s="208">
        <v>10</v>
      </c>
      <c r="D225" s="208">
        <v>9</v>
      </c>
      <c r="E225" s="208">
        <v>8</v>
      </c>
      <c r="F225" s="207">
        <v>11</v>
      </c>
      <c r="G225" s="207">
        <v>10</v>
      </c>
      <c r="H225" s="207">
        <v>9</v>
      </c>
      <c r="I225" s="207">
        <v>11</v>
      </c>
      <c r="J225" s="207">
        <v>10</v>
      </c>
      <c r="K225" s="207">
        <v>9</v>
      </c>
      <c r="L225" s="88">
        <v>12</v>
      </c>
      <c r="M225" s="88">
        <v>9</v>
      </c>
      <c r="N225" s="88">
        <v>8</v>
      </c>
      <c r="O225" s="579">
        <v>11</v>
      </c>
      <c r="P225" s="88">
        <v>10</v>
      </c>
      <c r="Q225" s="88">
        <v>9</v>
      </c>
      <c r="R225" s="579">
        <v>11</v>
      </c>
      <c r="S225" s="88">
        <v>10</v>
      </c>
      <c r="T225" s="88">
        <v>9</v>
      </c>
      <c r="U225" s="582">
        <v>13</v>
      </c>
      <c r="V225" s="91">
        <v>11</v>
      </c>
      <c r="W225" s="91">
        <v>10</v>
      </c>
      <c r="X225" s="569">
        <v>1.2</v>
      </c>
      <c r="Y225" s="569">
        <v>1</v>
      </c>
      <c r="Z225" s="569">
        <v>1</v>
      </c>
      <c r="AA225" s="88">
        <v>12</v>
      </c>
      <c r="AB225" s="88">
        <v>9</v>
      </c>
      <c r="AC225" s="88">
        <v>8</v>
      </c>
      <c r="AD225" s="750">
        <v>11</v>
      </c>
      <c r="AE225" s="8">
        <v>10</v>
      </c>
      <c r="AF225" s="8">
        <v>9</v>
      </c>
      <c r="AG225" s="12">
        <f t="shared" si="18"/>
        <v>-8.3333333333333321</v>
      </c>
      <c r="AH225" s="12">
        <f t="shared" si="18"/>
        <v>11.111111111111111</v>
      </c>
      <c r="AI225" s="12">
        <f t="shared" si="18"/>
        <v>12.5</v>
      </c>
      <c r="AJ225" s="8">
        <f t="shared" si="19"/>
        <v>0</v>
      </c>
      <c r="AK225" s="8">
        <f t="shared" si="19"/>
        <v>0</v>
      </c>
      <c r="AL225" s="8">
        <f t="shared" si="19"/>
        <v>0</v>
      </c>
    </row>
    <row r="226" spans="1:38" s="179" customFormat="1" x14ac:dyDescent="0.25">
      <c r="A226" s="221">
        <v>6</v>
      </c>
      <c r="B226" s="222" t="s">
        <v>2132</v>
      </c>
      <c r="C226" s="208">
        <v>10</v>
      </c>
      <c r="D226" s="208">
        <v>9</v>
      </c>
      <c r="E226" s="208">
        <v>8</v>
      </c>
      <c r="F226" s="207">
        <v>11</v>
      </c>
      <c r="G226" s="207">
        <v>10</v>
      </c>
      <c r="H226" s="207">
        <v>9</v>
      </c>
      <c r="I226" s="207">
        <v>11</v>
      </c>
      <c r="J226" s="207">
        <v>10</v>
      </c>
      <c r="K226" s="207">
        <v>9</v>
      </c>
      <c r="L226" s="88">
        <v>11</v>
      </c>
      <c r="M226" s="88">
        <v>10</v>
      </c>
      <c r="N226" s="88">
        <v>9</v>
      </c>
      <c r="O226" s="579">
        <v>11</v>
      </c>
      <c r="P226" s="88">
        <v>10</v>
      </c>
      <c r="Q226" s="88">
        <v>9</v>
      </c>
      <c r="R226" s="579">
        <v>11</v>
      </c>
      <c r="S226" s="88">
        <v>10</v>
      </c>
      <c r="T226" s="88">
        <v>9</v>
      </c>
      <c r="U226" s="582">
        <v>13</v>
      </c>
      <c r="V226" s="91">
        <v>11</v>
      </c>
      <c r="W226" s="91">
        <v>10</v>
      </c>
      <c r="X226" s="569">
        <v>1.1000000000000001</v>
      </c>
      <c r="Y226" s="569">
        <v>1.1111111111111112</v>
      </c>
      <c r="Z226" s="569">
        <v>1.125</v>
      </c>
      <c r="AA226" s="88">
        <v>11</v>
      </c>
      <c r="AB226" s="88">
        <v>10</v>
      </c>
      <c r="AC226" s="88">
        <v>9</v>
      </c>
      <c r="AD226" s="750">
        <v>11</v>
      </c>
      <c r="AE226" s="8">
        <v>10</v>
      </c>
      <c r="AF226" s="8">
        <v>9</v>
      </c>
      <c r="AG226" s="12">
        <f t="shared" si="18"/>
        <v>0</v>
      </c>
      <c r="AH226" s="12">
        <f t="shared" si="18"/>
        <v>0</v>
      </c>
      <c r="AI226" s="12">
        <f t="shared" si="18"/>
        <v>0</v>
      </c>
      <c r="AJ226" s="8">
        <f t="shared" si="19"/>
        <v>0</v>
      </c>
      <c r="AK226" s="8">
        <f t="shared" si="19"/>
        <v>0</v>
      </c>
      <c r="AL226" s="8">
        <f t="shared" si="19"/>
        <v>0</v>
      </c>
    </row>
    <row r="227" spans="1:38" s="179" customFormat="1" x14ac:dyDescent="0.25">
      <c r="A227" s="221">
        <v>7</v>
      </c>
      <c r="B227" s="222" t="s">
        <v>2187</v>
      </c>
      <c r="C227" s="208">
        <v>10</v>
      </c>
      <c r="D227" s="208">
        <v>9</v>
      </c>
      <c r="E227" s="208">
        <v>8</v>
      </c>
      <c r="F227" s="207">
        <v>11</v>
      </c>
      <c r="G227" s="207">
        <v>10</v>
      </c>
      <c r="H227" s="207">
        <v>9</v>
      </c>
      <c r="I227" s="207">
        <v>11</v>
      </c>
      <c r="J227" s="207">
        <v>10</v>
      </c>
      <c r="K227" s="207">
        <v>9</v>
      </c>
      <c r="L227" s="88">
        <v>11</v>
      </c>
      <c r="M227" s="88">
        <v>10</v>
      </c>
      <c r="N227" s="88">
        <v>9</v>
      </c>
      <c r="O227" s="579">
        <v>11</v>
      </c>
      <c r="P227" s="88">
        <v>10</v>
      </c>
      <c r="Q227" s="88">
        <v>9</v>
      </c>
      <c r="R227" s="579">
        <v>11</v>
      </c>
      <c r="S227" s="88">
        <v>10</v>
      </c>
      <c r="T227" s="88">
        <v>9</v>
      </c>
      <c r="U227" s="582">
        <v>13</v>
      </c>
      <c r="V227" s="91">
        <v>11</v>
      </c>
      <c r="W227" s="91">
        <v>10</v>
      </c>
      <c r="X227" s="569">
        <v>1.1000000000000001</v>
      </c>
      <c r="Y227" s="569">
        <v>1.1111111111111112</v>
      </c>
      <c r="Z227" s="569">
        <v>1.125</v>
      </c>
      <c r="AA227" s="88">
        <v>11</v>
      </c>
      <c r="AB227" s="88">
        <v>10</v>
      </c>
      <c r="AC227" s="88">
        <v>9</v>
      </c>
      <c r="AD227" s="750">
        <v>11</v>
      </c>
      <c r="AE227" s="8">
        <v>10</v>
      </c>
      <c r="AF227" s="8">
        <v>9</v>
      </c>
      <c r="AG227" s="12">
        <f t="shared" si="18"/>
        <v>0</v>
      </c>
      <c r="AH227" s="12">
        <f t="shared" si="18"/>
        <v>0</v>
      </c>
      <c r="AI227" s="12">
        <f t="shared" si="18"/>
        <v>0</v>
      </c>
      <c r="AJ227" s="8">
        <f t="shared" si="19"/>
        <v>0</v>
      </c>
      <c r="AK227" s="8">
        <f t="shared" si="19"/>
        <v>0</v>
      </c>
      <c r="AL227" s="8">
        <f t="shared" si="19"/>
        <v>0</v>
      </c>
    </row>
    <row r="228" spans="1:38" s="179" customFormat="1" x14ac:dyDescent="0.25">
      <c r="A228" s="216" t="s">
        <v>2083</v>
      </c>
      <c r="B228" s="217" t="s">
        <v>870</v>
      </c>
      <c r="C228" s="208"/>
      <c r="D228" s="208"/>
      <c r="E228" s="208"/>
      <c r="F228" s="207"/>
      <c r="G228" s="207"/>
      <c r="H228" s="207"/>
      <c r="I228" s="207"/>
      <c r="J228" s="207"/>
      <c r="K228" s="207"/>
      <c r="L228" s="88"/>
      <c r="M228" s="88"/>
      <c r="N228" s="88"/>
      <c r="O228" s="579"/>
      <c r="P228" s="88"/>
      <c r="Q228" s="88"/>
      <c r="R228" s="579"/>
      <c r="S228" s="88"/>
      <c r="T228" s="88"/>
      <c r="U228" s="579"/>
      <c r="V228" s="88"/>
      <c r="W228" s="88"/>
      <c r="X228" s="565"/>
      <c r="Y228" s="565"/>
      <c r="Z228" s="565"/>
      <c r="AA228" s="88"/>
      <c r="AB228" s="88"/>
      <c r="AC228" s="88"/>
      <c r="AD228" s="750"/>
      <c r="AE228" s="8"/>
      <c r="AF228" s="8"/>
      <c r="AG228" s="12"/>
      <c r="AH228" s="12"/>
      <c r="AI228" s="12"/>
      <c r="AJ228" s="8"/>
      <c r="AK228" s="8"/>
      <c r="AL228" s="8"/>
    </row>
    <row r="229" spans="1:38" s="179" customFormat="1" x14ac:dyDescent="0.25">
      <c r="A229" s="221">
        <v>1</v>
      </c>
      <c r="B229" s="222" t="s">
        <v>614</v>
      </c>
      <c r="C229" s="208">
        <v>9</v>
      </c>
      <c r="D229" s="208"/>
      <c r="E229" s="208"/>
      <c r="F229" s="207">
        <v>9</v>
      </c>
      <c r="G229" s="207"/>
      <c r="H229" s="207"/>
      <c r="I229" s="207">
        <v>9</v>
      </c>
      <c r="J229" s="207"/>
      <c r="K229" s="207"/>
      <c r="L229" s="579">
        <v>9</v>
      </c>
      <c r="M229" s="88"/>
      <c r="N229" s="88"/>
      <c r="O229" s="579">
        <v>9</v>
      </c>
      <c r="P229" s="88"/>
      <c r="Q229" s="88"/>
      <c r="R229" s="579">
        <v>9</v>
      </c>
      <c r="S229" s="88"/>
      <c r="T229" s="88"/>
      <c r="U229" s="579">
        <v>9</v>
      </c>
      <c r="V229" s="88"/>
      <c r="W229" s="88"/>
      <c r="X229" s="569">
        <v>1</v>
      </c>
      <c r="Y229" s="565"/>
      <c r="Z229" s="565"/>
      <c r="AA229" s="579">
        <v>9</v>
      </c>
      <c r="AB229" s="88"/>
      <c r="AC229" s="88"/>
      <c r="AD229" s="750">
        <v>9</v>
      </c>
      <c r="AE229" s="8"/>
      <c r="AF229" s="8"/>
      <c r="AG229" s="12">
        <f t="shared" si="18"/>
        <v>0</v>
      </c>
      <c r="AH229" s="12"/>
      <c r="AI229" s="12"/>
      <c r="AJ229" s="8">
        <f t="shared" si="19"/>
        <v>0</v>
      </c>
      <c r="AK229" s="8"/>
      <c r="AL229" s="8"/>
    </row>
    <row r="230" spans="1:38" s="179" customFormat="1" x14ac:dyDescent="0.25">
      <c r="A230" s="221">
        <v>2</v>
      </c>
      <c r="B230" s="222" t="s">
        <v>464</v>
      </c>
      <c r="C230" s="208">
        <v>9</v>
      </c>
      <c r="D230" s="208"/>
      <c r="E230" s="208"/>
      <c r="F230" s="207">
        <v>9</v>
      </c>
      <c r="G230" s="207"/>
      <c r="H230" s="207"/>
      <c r="I230" s="207">
        <v>9</v>
      </c>
      <c r="J230" s="207"/>
      <c r="K230" s="207"/>
      <c r="L230" s="579">
        <v>9</v>
      </c>
      <c r="M230" s="88"/>
      <c r="N230" s="88"/>
      <c r="O230" s="579">
        <v>9</v>
      </c>
      <c r="P230" s="88"/>
      <c r="Q230" s="88"/>
      <c r="R230" s="579">
        <v>9</v>
      </c>
      <c r="S230" s="88"/>
      <c r="T230" s="88"/>
      <c r="U230" s="579">
        <v>9</v>
      </c>
      <c r="V230" s="88"/>
      <c r="W230" s="88"/>
      <c r="X230" s="569">
        <v>1</v>
      </c>
      <c r="Y230" s="565"/>
      <c r="Z230" s="565"/>
      <c r="AA230" s="579">
        <v>9</v>
      </c>
      <c r="AB230" s="88"/>
      <c r="AC230" s="88"/>
      <c r="AD230" s="750">
        <v>9</v>
      </c>
      <c r="AE230" s="8"/>
      <c r="AF230" s="8"/>
      <c r="AG230" s="12">
        <f t="shared" si="18"/>
        <v>0</v>
      </c>
      <c r="AH230" s="12"/>
      <c r="AI230" s="12"/>
      <c r="AJ230" s="8">
        <f t="shared" si="19"/>
        <v>0</v>
      </c>
      <c r="AK230" s="8"/>
      <c r="AL230" s="8"/>
    </row>
    <row r="231" spans="1:38" s="179" customFormat="1" x14ac:dyDescent="0.25">
      <c r="A231" s="221">
        <v>3</v>
      </c>
      <c r="B231" s="222" t="s">
        <v>2084</v>
      </c>
      <c r="C231" s="208">
        <v>9</v>
      </c>
      <c r="D231" s="208"/>
      <c r="E231" s="208"/>
      <c r="F231" s="207">
        <v>9</v>
      </c>
      <c r="G231" s="207"/>
      <c r="H231" s="207"/>
      <c r="I231" s="207">
        <v>9</v>
      </c>
      <c r="J231" s="207"/>
      <c r="K231" s="207"/>
      <c r="L231" s="579">
        <v>9</v>
      </c>
      <c r="M231" s="88"/>
      <c r="N231" s="88"/>
      <c r="O231" s="579">
        <v>9</v>
      </c>
      <c r="P231" s="88"/>
      <c r="Q231" s="88"/>
      <c r="R231" s="579">
        <v>9</v>
      </c>
      <c r="S231" s="88"/>
      <c r="T231" s="88"/>
      <c r="U231" s="579">
        <v>9</v>
      </c>
      <c r="V231" s="88"/>
      <c r="W231" s="88"/>
      <c r="X231" s="569">
        <v>1</v>
      </c>
      <c r="Y231" s="565"/>
      <c r="Z231" s="565"/>
      <c r="AA231" s="579">
        <v>9</v>
      </c>
      <c r="AB231" s="88"/>
      <c r="AC231" s="88"/>
      <c r="AD231" s="750">
        <v>9</v>
      </c>
      <c r="AE231" s="8"/>
      <c r="AF231" s="8"/>
      <c r="AG231" s="12">
        <f t="shared" si="18"/>
        <v>0</v>
      </c>
      <c r="AH231" s="12"/>
      <c r="AI231" s="12"/>
      <c r="AJ231" s="8">
        <f t="shared" si="19"/>
        <v>0</v>
      </c>
      <c r="AK231" s="8"/>
      <c r="AL231" s="8"/>
    </row>
    <row r="232" spans="1:38" s="179" customFormat="1" x14ac:dyDescent="0.25">
      <c r="A232" s="221">
        <v>4</v>
      </c>
      <c r="B232" s="222" t="s">
        <v>2164</v>
      </c>
      <c r="C232" s="208">
        <v>9</v>
      </c>
      <c r="D232" s="208"/>
      <c r="E232" s="208"/>
      <c r="F232" s="207">
        <v>9</v>
      </c>
      <c r="G232" s="207"/>
      <c r="H232" s="207"/>
      <c r="I232" s="207">
        <v>9</v>
      </c>
      <c r="J232" s="207"/>
      <c r="K232" s="207"/>
      <c r="L232" s="579">
        <v>9</v>
      </c>
      <c r="M232" s="88"/>
      <c r="N232" s="88"/>
      <c r="O232" s="579">
        <v>9</v>
      </c>
      <c r="P232" s="88"/>
      <c r="Q232" s="88"/>
      <c r="R232" s="579">
        <v>9</v>
      </c>
      <c r="S232" s="88"/>
      <c r="T232" s="88"/>
      <c r="U232" s="579">
        <v>9</v>
      </c>
      <c r="V232" s="88"/>
      <c r="W232" s="88"/>
      <c r="X232" s="569">
        <v>1</v>
      </c>
      <c r="Y232" s="565"/>
      <c r="Z232" s="565"/>
      <c r="AA232" s="579">
        <v>9</v>
      </c>
      <c r="AB232" s="88"/>
      <c r="AC232" s="88"/>
      <c r="AD232" s="750">
        <v>9</v>
      </c>
      <c r="AE232" s="8"/>
      <c r="AF232" s="8"/>
      <c r="AG232" s="12">
        <f t="shared" si="18"/>
        <v>0</v>
      </c>
      <c r="AH232" s="12"/>
      <c r="AI232" s="12"/>
      <c r="AJ232" s="8">
        <f t="shared" si="19"/>
        <v>0</v>
      </c>
      <c r="AK232" s="8"/>
      <c r="AL232" s="8"/>
    </row>
    <row r="233" spans="1:38" s="179" customFormat="1" x14ac:dyDescent="0.25">
      <c r="A233" s="221">
        <v>5</v>
      </c>
      <c r="B233" s="222" t="s">
        <v>3204</v>
      </c>
      <c r="C233" s="208">
        <v>9</v>
      </c>
      <c r="D233" s="208"/>
      <c r="E233" s="208"/>
      <c r="F233" s="207">
        <v>9</v>
      </c>
      <c r="G233" s="207"/>
      <c r="H233" s="207"/>
      <c r="I233" s="207">
        <v>9</v>
      </c>
      <c r="J233" s="207"/>
      <c r="K233" s="207"/>
      <c r="L233" s="579">
        <v>9</v>
      </c>
      <c r="M233" s="88"/>
      <c r="N233" s="88"/>
      <c r="O233" s="579">
        <v>9</v>
      </c>
      <c r="P233" s="88"/>
      <c r="Q233" s="88"/>
      <c r="R233" s="579">
        <v>9</v>
      </c>
      <c r="S233" s="88"/>
      <c r="T233" s="88"/>
      <c r="U233" s="579">
        <v>9</v>
      </c>
      <c r="V233" s="88"/>
      <c r="W233" s="88"/>
      <c r="X233" s="569">
        <v>1</v>
      </c>
      <c r="Y233" s="565"/>
      <c r="Z233" s="565"/>
      <c r="AA233" s="579">
        <v>9</v>
      </c>
      <c r="AB233" s="88"/>
      <c r="AC233" s="88"/>
      <c r="AD233" s="750">
        <v>9</v>
      </c>
      <c r="AE233" s="8"/>
      <c r="AF233" s="8"/>
      <c r="AG233" s="12">
        <f t="shared" si="18"/>
        <v>0</v>
      </c>
      <c r="AH233" s="12"/>
      <c r="AI233" s="12"/>
      <c r="AJ233" s="8">
        <f t="shared" si="19"/>
        <v>0</v>
      </c>
      <c r="AK233" s="8"/>
      <c r="AL233" s="8"/>
    </row>
    <row r="234" spans="1:38" s="179" customFormat="1" x14ac:dyDescent="0.25">
      <c r="A234" s="221">
        <v>6</v>
      </c>
      <c r="B234" s="222" t="s">
        <v>2132</v>
      </c>
      <c r="C234" s="208">
        <v>9</v>
      </c>
      <c r="D234" s="208"/>
      <c r="E234" s="208"/>
      <c r="F234" s="207">
        <v>9</v>
      </c>
      <c r="G234" s="207"/>
      <c r="H234" s="207"/>
      <c r="I234" s="207">
        <v>9</v>
      </c>
      <c r="J234" s="207"/>
      <c r="K234" s="207"/>
      <c r="L234" s="579">
        <v>9</v>
      </c>
      <c r="M234" s="88"/>
      <c r="N234" s="88"/>
      <c r="O234" s="579">
        <v>9</v>
      </c>
      <c r="P234" s="88"/>
      <c r="Q234" s="88"/>
      <c r="R234" s="579">
        <v>9</v>
      </c>
      <c r="S234" s="88"/>
      <c r="T234" s="88"/>
      <c r="U234" s="579">
        <v>9</v>
      </c>
      <c r="V234" s="88"/>
      <c r="W234" s="88"/>
      <c r="X234" s="569">
        <v>1</v>
      </c>
      <c r="Y234" s="565"/>
      <c r="Z234" s="565"/>
      <c r="AA234" s="579">
        <v>9</v>
      </c>
      <c r="AB234" s="88"/>
      <c r="AC234" s="88"/>
      <c r="AD234" s="750">
        <v>9</v>
      </c>
      <c r="AE234" s="8"/>
      <c r="AF234" s="8"/>
      <c r="AG234" s="12">
        <f t="shared" si="18"/>
        <v>0</v>
      </c>
      <c r="AH234" s="12"/>
      <c r="AI234" s="12"/>
      <c r="AJ234" s="8">
        <f t="shared" si="19"/>
        <v>0</v>
      </c>
      <c r="AK234" s="8"/>
      <c r="AL234" s="8"/>
    </row>
    <row r="235" spans="1:38" s="179" customFormat="1" x14ac:dyDescent="0.25">
      <c r="A235" s="221">
        <v>7</v>
      </c>
      <c r="B235" s="222" t="s">
        <v>2187</v>
      </c>
      <c r="C235" s="208">
        <v>9</v>
      </c>
      <c r="D235" s="208"/>
      <c r="E235" s="208"/>
      <c r="F235" s="207">
        <v>9</v>
      </c>
      <c r="G235" s="207"/>
      <c r="H235" s="207"/>
      <c r="I235" s="207">
        <v>9</v>
      </c>
      <c r="J235" s="207"/>
      <c r="K235" s="207"/>
      <c r="L235" s="579">
        <v>9</v>
      </c>
      <c r="M235" s="88"/>
      <c r="N235" s="88"/>
      <c r="O235" s="579">
        <v>9</v>
      </c>
      <c r="P235" s="88"/>
      <c r="Q235" s="88"/>
      <c r="R235" s="579">
        <v>9</v>
      </c>
      <c r="S235" s="88"/>
      <c r="T235" s="88"/>
      <c r="U235" s="579">
        <v>9</v>
      </c>
      <c r="V235" s="88"/>
      <c r="W235" s="88"/>
      <c r="X235" s="569">
        <v>1</v>
      </c>
      <c r="Y235" s="565"/>
      <c r="Z235" s="565"/>
      <c r="AA235" s="579">
        <v>9</v>
      </c>
      <c r="AB235" s="88"/>
      <c r="AC235" s="88"/>
      <c r="AD235" s="750">
        <v>9</v>
      </c>
      <c r="AE235" s="8"/>
      <c r="AF235" s="8"/>
      <c r="AG235" s="12">
        <f t="shared" si="18"/>
        <v>0</v>
      </c>
      <c r="AH235" s="12"/>
      <c r="AI235" s="12"/>
      <c r="AJ235" s="8">
        <f t="shared" si="19"/>
        <v>0</v>
      </c>
      <c r="AK235" s="8"/>
      <c r="AL235" s="8"/>
    </row>
    <row r="236" spans="1:38" s="179" customFormat="1" x14ac:dyDescent="0.25">
      <c r="A236" s="273" t="s">
        <v>2193</v>
      </c>
      <c r="B236" s="274" t="s">
        <v>2194</v>
      </c>
      <c r="C236" s="275"/>
      <c r="D236" s="275"/>
      <c r="E236" s="275"/>
      <c r="F236" s="276"/>
      <c r="G236" s="276"/>
      <c r="H236" s="276"/>
      <c r="I236" s="277"/>
      <c r="J236" s="277"/>
      <c r="K236" s="277"/>
      <c r="L236" s="88"/>
      <c r="M236" s="88"/>
      <c r="N236" s="88"/>
      <c r="O236" s="585"/>
      <c r="P236" s="585"/>
      <c r="Q236" s="585"/>
      <c r="R236" s="585"/>
      <c r="S236" s="585"/>
      <c r="T236" s="585"/>
      <c r="U236" s="585"/>
      <c r="V236" s="585"/>
      <c r="W236" s="585"/>
      <c r="X236" s="565"/>
      <c r="Y236" s="565"/>
      <c r="Z236" s="565"/>
      <c r="AA236" s="88"/>
      <c r="AB236" s="88"/>
      <c r="AC236" s="88"/>
      <c r="AD236" s="277"/>
      <c r="AE236" s="277"/>
      <c r="AF236" s="277"/>
      <c r="AG236" s="12"/>
      <c r="AH236" s="12"/>
      <c r="AI236" s="12"/>
      <c r="AJ236" s="8"/>
      <c r="AK236" s="8"/>
      <c r="AL236" s="8"/>
    </row>
    <row r="237" spans="1:38" s="179" customFormat="1" x14ac:dyDescent="0.25">
      <c r="A237" s="278" t="s">
        <v>2195</v>
      </c>
      <c r="B237" s="279" t="s">
        <v>864</v>
      </c>
      <c r="C237" s="280"/>
      <c r="D237" s="280"/>
      <c r="E237" s="280"/>
      <c r="F237" s="281"/>
      <c r="G237" s="281"/>
      <c r="H237" s="281"/>
      <c r="I237" s="282"/>
      <c r="J237" s="282"/>
      <c r="K237" s="282"/>
      <c r="L237" s="88"/>
      <c r="M237" s="88"/>
      <c r="N237" s="88"/>
      <c r="O237" s="586"/>
      <c r="P237" s="586"/>
      <c r="Q237" s="586"/>
      <c r="R237" s="586"/>
      <c r="S237" s="586"/>
      <c r="T237" s="586"/>
      <c r="U237" s="586"/>
      <c r="V237" s="586"/>
      <c r="W237" s="586"/>
      <c r="X237" s="565"/>
      <c r="Y237" s="565"/>
      <c r="Z237" s="565"/>
      <c r="AA237" s="88"/>
      <c r="AB237" s="88"/>
      <c r="AC237" s="88"/>
      <c r="AD237" s="282"/>
      <c r="AE237" s="282"/>
      <c r="AF237" s="282"/>
      <c r="AG237" s="12"/>
      <c r="AH237" s="12"/>
      <c r="AI237" s="12"/>
      <c r="AJ237" s="8"/>
      <c r="AK237" s="8"/>
      <c r="AL237" s="8"/>
    </row>
    <row r="238" spans="1:38" s="179" customFormat="1" x14ac:dyDescent="0.25">
      <c r="A238" s="283">
        <v>1</v>
      </c>
      <c r="B238" s="284" t="s">
        <v>2337</v>
      </c>
      <c r="C238" s="280"/>
      <c r="D238" s="280"/>
      <c r="E238" s="280"/>
      <c r="F238" s="281"/>
      <c r="G238" s="281"/>
      <c r="H238" s="281"/>
      <c r="I238" s="282"/>
      <c r="J238" s="282"/>
      <c r="K238" s="282"/>
      <c r="L238" s="88"/>
      <c r="M238" s="88"/>
      <c r="N238" s="88"/>
      <c r="O238" s="586"/>
      <c r="P238" s="586"/>
      <c r="Q238" s="586"/>
      <c r="R238" s="586"/>
      <c r="S238" s="586"/>
      <c r="T238" s="586"/>
      <c r="U238" s="586"/>
      <c r="V238" s="586"/>
      <c r="W238" s="586"/>
      <c r="X238" s="569"/>
      <c r="Y238" s="569"/>
      <c r="Z238" s="569"/>
      <c r="AA238" s="88"/>
      <c r="AB238" s="88"/>
      <c r="AC238" s="88"/>
      <c r="AD238" s="282"/>
      <c r="AE238" s="282"/>
      <c r="AF238" s="282"/>
      <c r="AG238" s="12"/>
      <c r="AH238" s="12"/>
      <c r="AI238" s="12"/>
      <c r="AJ238" s="8"/>
      <c r="AK238" s="8"/>
      <c r="AL238" s="8"/>
    </row>
    <row r="239" spans="1:38" s="179" customFormat="1" x14ac:dyDescent="0.25">
      <c r="A239" s="283">
        <v>2</v>
      </c>
      <c r="B239" s="284" t="s">
        <v>2196</v>
      </c>
      <c r="C239" s="280">
        <v>20</v>
      </c>
      <c r="D239" s="280">
        <v>19</v>
      </c>
      <c r="E239" s="280">
        <v>18</v>
      </c>
      <c r="F239" s="281">
        <v>20</v>
      </c>
      <c r="G239" s="281">
        <v>19</v>
      </c>
      <c r="H239" s="281">
        <v>18</v>
      </c>
      <c r="I239" s="281">
        <v>27</v>
      </c>
      <c r="J239" s="281">
        <v>24</v>
      </c>
      <c r="K239" s="281">
        <v>22</v>
      </c>
      <c r="L239" s="88">
        <v>22.857142857142854</v>
      </c>
      <c r="M239" s="88">
        <v>23.384615384615387</v>
      </c>
      <c r="N239" s="88">
        <v>21.023125437981779</v>
      </c>
      <c r="O239" s="579">
        <v>23.5</v>
      </c>
      <c r="P239" s="88">
        <v>21.5</v>
      </c>
      <c r="Q239" s="88">
        <v>20</v>
      </c>
      <c r="R239" s="587">
        <v>20</v>
      </c>
      <c r="S239" s="587">
        <v>19</v>
      </c>
      <c r="T239" s="587">
        <v>18</v>
      </c>
      <c r="U239" s="582">
        <v>23.5</v>
      </c>
      <c r="V239" s="91">
        <v>21.5</v>
      </c>
      <c r="W239" s="91">
        <v>20</v>
      </c>
      <c r="X239" s="569">
        <v>1.1428571428571428</v>
      </c>
      <c r="Y239" s="569">
        <v>1.2307692307692308</v>
      </c>
      <c r="Z239" s="569">
        <v>1.1679514132212099</v>
      </c>
      <c r="AA239" s="88">
        <v>22.857142857142854</v>
      </c>
      <c r="AB239" s="88">
        <v>23.384615384615387</v>
      </c>
      <c r="AC239" s="88">
        <v>21.023125437981779</v>
      </c>
      <c r="AD239" s="8">
        <v>22.857142857142854</v>
      </c>
      <c r="AE239" s="8">
        <v>23.384615384615387</v>
      </c>
      <c r="AF239" s="8">
        <v>21.023125437981779</v>
      </c>
      <c r="AG239" s="12">
        <f t="shared" si="18"/>
        <v>0</v>
      </c>
      <c r="AH239" s="12">
        <f t="shared" si="18"/>
        <v>0</v>
      </c>
      <c r="AI239" s="12">
        <f t="shared" si="18"/>
        <v>0</v>
      </c>
      <c r="AJ239" s="8">
        <f t="shared" si="19"/>
        <v>-2.7355623100304078</v>
      </c>
      <c r="AK239" s="8">
        <f t="shared" si="19"/>
        <v>8.7656529516994741</v>
      </c>
      <c r="AL239" s="8">
        <f t="shared" si="19"/>
        <v>5.1156271899088956</v>
      </c>
    </row>
    <row r="240" spans="1:38" s="179" customFormat="1" x14ac:dyDescent="0.25">
      <c r="A240" s="283">
        <v>3</v>
      </c>
      <c r="B240" s="284" t="s">
        <v>2219</v>
      </c>
      <c r="C240" s="280">
        <v>20</v>
      </c>
      <c r="D240" s="280">
        <v>19</v>
      </c>
      <c r="E240" s="280">
        <v>18</v>
      </c>
      <c r="F240" s="281">
        <v>20</v>
      </c>
      <c r="G240" s="281">
        <v>19</v>
      </c>
      <c r="H240" s="281">
        <v>18</v>
      </c>
      <c r="I240" s="281">
        <v>33</v>
      </c>
      <c r="J240" s="281">
        <v>27</v>
      </c>
      <c r="K240" s="281">
        <v>21</v>
      </c>
      <c r="L240" s="88">
        <v>27.142857142857146</v>
      </c>
      <c r="M240" s="88">
        <v>23.384615384615387</v>
      </c>
      <c r="N240" s="88">
        <v>20.585544373284538</v>
      </c>
      <c r="O240" s="579">
        <v>26.5</v>
      </c>
      <c r="P240" s="88">
        <v>23</v>
      </c>
      <c r="Q240" s="88">
        <v>19.5</v>
      </c>
      <c r="R240" s="587">
        <v>20</v>
      </c>
      <c r="S240" s="587">
        <v>19</v>
      </c>
      <c r="T240" s="587">
        <v>18</v>
      </c>
      <c r="U240" s="582">
        <v>26.5</v>
      </c>
      <c r="V240" s="91">
        <v>23</v>
      </c>
      <c r="W240" s="91">
        <v>19.5</v>
      </c>
      <c r="X240" s="569">
        <v>1.3571428571428572</v>
      </c>
      <c r="Y240" s="569">
        <v>1.2307692307692308</v>
      </c>
      <c r="Z240" s="569">
        <v>1.1436413540713632</v>
      </c>
      <c r="AA240" s="88">
        <v>27.142857142857146</v>
      </c>
      <c r="AB240" s="88">
        <v>23.384615384615387</v>
      </c>
      <c r="AC240" s="88">
        <v>20.585544373284538</v>
      </c>
      <c r="AD240" s="8">
        <v>27.142857142857146</v>
      </c>
      <c r="AE240" s="8">
        <v>23.384615384615387</v>
      </c>
      <c r="AF240" s="8">
        <v>20.585544373284538</v>
      </c>
      <c r="AG240" s="12">
        <f t="shared" si="18"/>
        <v>0</v>
      </c>
      <c r="AH240" s="12">
        <f t="shared" si="18"/>
        <v>0</v>
      </c>
      <c r="AI240" s="12">
        <f t="shared" si="18"/>
        <v>0</v>
      </c>
      <c r="AJ240" s="8">
        <f t="shared" si="19"/>
        <v>2.4258760107816824</v>
      </c>
      <c r="AK240" s="8">
        <f t="shared" si="19"/>
        <v>1.6722408026755948</v>
      </c>
      <c r="AL240" s="8">
        <f t="shared" si="19"/>
        <v>5.5668942219719897</v>
      </c>
    </row>
    <row r="241" spans="1:38" s="179" customFormat="1" x14ac:dyDescent="0.25">
      <c r="A241" s="283">
        <v>4</v>
      </c>
      <c r="B241" s="284" t="s">
        <v>2230</v>
      </c>
      <c r="C241" s="280">
        <v>17</v>
      </c>
      <c r="D241" s="280">
        <v>16</v>
      </c>
      <c r="E241" s="280">
        <v>15</v>
      </c>
      <c r="F241" s="281">
        <v>17</v>
      </c>
      <c r="G241" s="281">
        <v>16</v>
      </c>
      <c r="H241" s="281">
        <v>15</v>
      </c>
      <c r="I241" s="281">
        <v>21</v>
      </c>
      <c r="J241" s="281">
        <v>20</v>
      </c>
      <c r="K241" s="281">
        <v>18</v>
      </c>
      <c r="L241" s="88">
        <v>24.083333333333336</v>
      </c>
      <c r="M241" s="88">
        <v>20.363636363636363</v>
      </c>
      <c r="N241" s="88">
        <v>17.154620311070449</v>
      </c>
      <c r="O241" s="579">
        <v>19</v>
      </c>
      <c r="P241" s="88">
        <v>18</v>
      </c>
      <c r="Q241" s="88">
        <v>16.5</v>
      </c>
      <c r="R241" s="587">
        <v>17</v>
      </c>
      <c r="S241" s="587">
        <v>16</v>
      </c>
      <c r="T241" s="587">
        <v>15</v>
      </c>
      <c r="U241" s="582">
        <v>19</v>
      </c>
      <c r="V241" s="91">
        <v>18</v>
      </c>
      <c r="W241" s="91">
        <v>16.5</v>
      </c>
      <c r="X241" s="569">
        <v>1.4166666666666667</v>
      </c>
      <c r="Y241" s="569">
        <v>1.2727272727272727</v>
      </c>
      <c r="Z241" s="569">
        <v>1.1436413540713632</v>
      </c>
      <c r="AA241" s="88">
        <v>24.083333333333336</v>
      </c>
      <c r="AB241" s="88">
        <v>20.363636363636363</v>
      </c>
      <c r="AC241" s="88">
        <v>17.154620311070449</v>
      </c>
      <c r="AD241" s="8">
        <v>24.083333333333336</v>
      </c>
      <c r="AE241" s="8">
        <v>20.363636363636363</v>
      </c>
      <c r="AF241" s="8">
        <v>17.154620311070449</v>
      </c>
      <c r="AG241" s="12">
        <f t="shared" si="18"/>
        <v>0</v>
      </c>
      <c r="AH241" s="12">
        <f t="shared" si="18"/>
        <v>0</v>
      </c>
      <c r="AI241" s="12">
        <f t="shared" si="18"/>
        <v>0</v>
      </c>
      <c r="AJ241" s="8">
        <f t="shared" si="19"/>
        <v>26.754385964912291</v>
      </c>
      <c r="AK241" s="8">
        <f t="shared" si="19"/>
        <v>13.13131313131313</v>
      </c>
      <c r="AL241" s="8">
        <f t="shared" si="19"/>
        <v>3.9673958246693877</v>
      </c>
    </row>
    <row r="242" spans="1:38" s="179" customFormat="1" x14ac:dyDescent="0.25">
      <c r="A242" s="283">
        <v>5</v>
      </c>
      <c r="B242" s="284" t="s">
        <v>2258</v>
      </c>
      <c r="C242" s="280">
        <v>17</v>
      </c>
      <c r="D242" s="280">
        <v>16</v>
      </c>
      <c r="E242" s="280">
        <v>15</v>
      </c>
      <c r="F242" s="281">
        <v>17</v>
      </c>
      <c r="G242" s="281">
        <v>16</v>
      </c>
      <c r="H242" s="281">
        <v>15</v>
      </c>
      <c r="I242" s="281">
        <v>20</v>
      </c>
      <c r="J242" s="281">
        <v>19</v>
      </c>
      <c r="K242" s="281">
        <v>18</v>
      </c>
      <c r="L242" s="88">
        <v>26.916666666666664</v>
      </c>
      <c r="M242" s="88">
        <v>23.272727272727273</v>
      </c>
      <c r="N242" s="88">
        <v>17.772511848341232</v>
      </c>
      <c r="O242" s="579">
        <v>18.5</v>
      </c>
      <c r="P242" s="88">
        <v>17.5</v>
      </c>
      <c r="Q242" s="88">
        <v>16.5</v>
      </c>
      <c r="R242" s="587">
        <v>17</v>
      </c>
      <c r="S242" s="587">
        <v>16</v>
      </c>
      <c r="T242" s="587">
        <v>15</v>
      </c>
      <c r="U242" s="582">
        <v>18.5</v>
      </c>
      <c r="V242" s="91">
        <v>17.5</v>
      </c>
      <c r="W242" s="91">
        <v>16.5</v>
      </c>
      <c r="X242" s="569">
        <v>1.5833333333333333</v>
      </c>
      <c r="Y242" s="569">
        <v>1.4545454545454546</v>
      </c>
      <c r="Z242" s="569">
        <v>1.1848341232227488</v>
      </c>
      <c r="AA242" s="88">
        <v>26.916666666666664</v>
      </c>
      <c r="AB242" s="88">
        <v>23.272727272727273</v>
      </c>
      <c r="AC242" s="88">
        <v>17.772511848341232</v>
      </c>
      <c r="AD242" s="8">
        <v>26.916666666666664</v>
      </c>
      <c r="AE242" s="8">
        <v>23.272727272727273</v>
      </c>
      <c r="AF242" s="8">
        <v>17.772511848341232</v>
      </c>
      <c r="AG242" s="12">
        <f t="shared" si="18"/>
        <v>0</v>
      </c>
      <c r="AH242" s="12">
        <f t="shared" si="18"/>
        <v>0</v>
      </c>
      <c r="AI242" s="12">
        <f t="shared" si="18"/>
        <v>0</v>
      </c>
      <c r="AJ242" s="8">
        <f t="shared" si="19"/>
        <v>45.495495495495483</v>
      </c>
      <c r="AK242" s="8">
        <f t="shared" si="19"/>
        <v>32.987012987012996</v>
      </c>
      <c r="AL242" s="8">
        <f t="shared" si="19"/>
        <v>7.7121930202498881</v>
      </c>
    </row>
    <row r="243" spans="1:38" s="179" customFormat="1" x14ac:dyDescent="0.25">
      <c r="A243" s="283">
        <v>6</v>
      </c>
      <c r="B243" s="284" t="s">
        <v>596</v>
      </c>
      <c r="C243" s="280">
        <v>17</v>
      </c>
      <c r="D243" s="280">
        <v>16</v>
      </c>
      <c r="E243" s="280">
        <v>15</v>
      </c>
      <c r="F243" s="281">
        <v>17</v>
      </c>
      <c r="G243" s="281">
        <v>16</v>
      </c>
      <c r="H243" s="281">
        <v>15</v>
      </c>
      <c r="I243" s="281">
        <v>18</v>
      </c>
      <c r="J243" s="281">
        <v>17</v>
      </c>
      <c r="K243" s="281">
        <v>16</v>
      </c>
      <c r="L243" s="88">
        <v>18.416666666666664</v>
      </c>
      <c r="M243" s="88">
        <v>17.454545454545453</v>
      </c>
      <c r="N243" s="88">
        <v>16.5</v>
      </c>
      <c r="O243" s="579">
        <v>17.5</v>
      </c>
      <c r="P243" s="88">
        <v>16.5</v>
      </c>
      <c r="Q243" s="88">
        <v>15.5</v>
      </c>
      <c r="R243" s="587">
        <v>17</v>
      </c>
      <c r="S243" s="587">
        <v>16</v>
      </c>
      <c r="T243" s="587">
        <v>15</v>
      </c>
      <c r="U243" s="582">
        <v>17.5</v>
      </c>
      <c r="V243" s="91">
        <v>16.5</v>
      </c>
      <c r="W243" s="91">
        <v>15.5</v>
      </c>
      <c r="X243" s="569">
        <v>1.0833333333333333</v>
      </c>
      <c r="Y243" s="569">
        <v>1.0909090909090908</v>
      </c>
      <c r="Z243" s="569">
        <v>1.1000000000000001</v>
      </c>
      <c r="AA243" s="88">
        <v>18.416666666666664</v>
      </c>
      <c r="AB243" s="88">
        <v>17.454545454545453</v>
      </c>
      <c r="AC243" s="88">
        <v>16.5</v>
      </c>
      <c r="AD243" s="8">
        <v>18.416666666666664</v>
      </c>
      <c r="AE243" s="8">
        <v>17.454545454545453</v>
      </c>
      <c r="AF243" s="8">
        <v>16.5</v>
      </c>
      <c r="AG243" s="12">
        <f t="shared" si="18"/>
        <v>0</v>
      </c>
      <c r="AH243" s="12">
        <f t="shared" si="18"/>
        <v>0</v>
      </c>
      <c r="AI243" s="12">
        <f t="shared" si="18"/>
        <v>0</v>
      </c>
      <c r="AJ243" s="8">
        <f t="shared" si="19"/>
        <v>5.2380952380952239</v>
      </c>
      <c r="AK243" s="8">
        <f t="shared" si="19"/>
        <v>5.785123966942141</v>
      </c>
      <c r="AL243" s="8">
        <f t="shared" si="19"/>
        <v>6.4516129032258061</v>
      </c>
    </row>
    <row r="244" spans="1:38" s="179" customFormat="1" x14ac:dyDescent="0.25">
      <c r="A244" s="283">
        <v>7</v>
      </c>
      <c r="B244" s="284" t="s">
        <v>2281</v>
      </c>
      <c r="C244" s="280">
        <v>20</v>
      </c>
      <c r="D244" s="280">
        <v>19</v>
      </c>
      <c r="E244" s="280">
        <v>18</v>
      </c>
      <c r="F244" s="281">
        <v>20</v>
      </c>
      <c r="G244" s="281">
        <v>19</v>
      </c>
      <c r="H244" s="281">
        <v>18</v>
      </c>
      <c r="I244" s="281">
        <v>30</v>
      </c>
      <c r="J244" s="281">
        <v>27</v>
      </c>
      <c r="K244" s="281">
        <v>25</v>
      </c>
      <c r="L244" s="88">
        <v>25.714285714285715</v>
      </c>
      <c r="M244" s="88">
        <v>23.384615384615387</v>
      </c>
      <c r="N244" s="88">
        <v>21</v>
      </c>
      <c r="O244" s="579">
        <v>25</v>
      </c>
      <c r="P244" s="88">
        <v>23</v>
      </c>
      <c r="Q244" s="88">
        <v>21.5</v>
      </c>
      <c r="R244" s="587">
        <v>20</v>
      </c>
      <c r="S244" s="587">
        <v>19</v>
      </c>
      <c r="T244" s="587">
        <v>18</v>
      </c>
      <c r="U244" s="582">
        <v>25</v>
      </c>
      <c r="V244" s="91">
        <v>23</v>
      </c>
      <c r="W244" s="91">
        <v>21.5</v>
      </c>
      <c r="X244" s="569">
        <v>1.2857142857142858</v>
      </c>
      <c r="Y244" s="569">
        <v>1.2307692307692308</v>
      </c>
      <c r="Z244" s="569">
        <v>1.1666666666666667</v>
      </c>
      <c r="AA244" s="88">
        <v>25.714285714285715</v>
      </c>
      <c r="AB244" s="88">
        <v>23.384615384615387</v>
      </c>
      <c r="AC244" s="88">
        <v>21</v>
      </c>
      <c r="AD244" s="8">
        <v>25.714285714285715</v>
      </c>
      <c r="AE244" s="8">
        <v>23.384615384615387</v>
      </c>
      <c r="AF244" s="8">
        <v>21</v>
      </c>
      <c r="AG244" s="12">
        <f t="shared" si="18"/>
        <v>0</v>
      </c>
      <c r="AH244" s="12">
        <f t="shared" si="18"/>
        <v>0</v>
      </c>
      <c r="AI244" s="12">
        <f t="shared" si="18"/>
        <v>0</v>
      </c>
      <c r="AJ244" s="8">
        <f t="shared" si="19"/>
        <v>2.8571428571428612</v>
      </c>
      <c r="AK244" s="8">
        <f t="shared" si="19"/>
        <v>1.6722408026755948</v>
      </c>
      <c r="AL244" s="8">
        <f t="shared" si="19"/>
        <v>-2.3255813953488373</v>
      </c>
    </row>
    <row r="245" spans="1:38" s="179" customFormat="1" x14ac:dyDescent="0.25">
      <c r="A245" s="283">
        <v>8</v>
      </c>
      <c r="B245" s="284" t="s">
        <v>2394</v>
      </c>
      <c r="C245" s="280">
        <v>17</v>
      </c>
      <c r="D245" s="280">
        <v>16</v>
      </c>
      <c r="E245" s="280">
        <v>15</v>
      </c>
      <c r="F245" s="281">
        <v>17</v>
      </c>
      <c r="G245" s="281">
        <v>16</v>
      </c>
      <c r="H245" s="281">
        <v>15</v>
      </c>
      <c r="I245" s="281">
        <v>18</v>
      </c>
      <c r="J245" s="281">
        <v>17</v>
      </c>
      <c r="K245" s="281">
        <v>16</v>
      </c>
      <c r="L245" s="88">
        <v>22.666666666666664</v>
      </c>
      <c r="M245" s="88">
        <v>20.363636363636363</v>
      </c>
      <c r="N245" s="88">
        <v>15</v>
      </c>
      <c r="O245" s="579">
        <v>17.5</v>
      </c>
      <c r="P245" s="88">
        <v>16.5</v>
      </c>
      <c r="Q245" s="88">
        <v>15.5</v>
      </c>
      <c r="R245" s="587">
        <v>17</v>
      </c>
      <c r="S245" s="587">
        <v>16</v>
      </c>
      <c r="T245" s="587">
        <v>15</v>
      </c>
      <c r="U245" s="582">
        <v>17.5</v>
      </c>
      <c r="V245" s="91">
        <v>16.5</v>
      </c>
      <c r="W245" s="91">
        <v>15.5</v>
      </c>
      <c r="X245" s="569">
        <v>1.3333333333333333</v>
      </c>
      <c r="Y245" s="569">
        <v>1.2727272727272727</v>
      </c>
      <c r="Z245" s="569">
        <v>1</v>
      </c>
      <c r="AA245" s="88">
        <v>22.666666666666664</v>
      </c>
      <c r="AB245" s="88">
        <v>20.363636363636363</v>
      </c>
      <c r="AC245" s="88">
        <v>15</v>
      </c>
      <c r="AD245" s="8">
        <v>22.666666666666664</v>
      </c>
      <c r="AE245" s="8">
        <v>20.363636363636363</v>
      </c>
      <c r="AF245" s="8">
        <v>15</v>
      </c>
      <c r="AG245" s="12">
        <f t="shared" si="18"/>
        <v>0</v>
      </c>
      <c r="AH245" s="12">
        <f t="shared" si="18"/>
        <v>0</v>
      </c>
      <c r="AI245" s="12">
        <f t="shared" si="18"/>
        <v>0</v>
      </c>
      <c r="AJ245" s="8">
        <f t="shared" si="19"/>
        <v>29.523809523809508</v>
      </c>
      <c r="AK245" s="8">
        <f t="shared" si="19"/>
        <v>23.415977961432503</v>
      </c>
      <c r="AL245" s="8">
        <f t="shared" si="19"/>
        <v>-3.225806451612903</v>
      </c>
    </row>
    <row r="246" spans="1:38" s="179" customFormat="1" x14ac:dyDescent="0.25">
      <c r="A246" s="283">
        <v>9</v>
      </c>
      <c r="B246" s="284" t="s">
        <v>2320</v>
      </c>
      <c r="C246" s="280">
        <v>17</v>
      </c>
      <c r="D246" s="280">
        <v>16</v>
      </c>
      <c r="E246" s="280">
        <v>15</v>
      </c>
      <c r="F246" s="281">
        <v>17</v>
      </c>
      <c r="G246" s="281">
        <v>16</v>
      </c>
      <c r="H246" s="281">
        <v>15</v>
      </c>
      <c r="I246" s="281">
        <v>20</v>
      </c>
      <c r="J246" s="281">
        <v>19</v>
      </c>
      <c r="K246" s="281">
        <v>18</v>
      </c>
      <c r="L246" s="88">
        <v>24.083333333333336</v>
      </c>
      <c r="M246" s="88">
        <v>21.032725509392851</v>
      </c>
      <c r="N246" s="88">
        <v>15</v>
      </c>
      <c r="O246" s="579">
        <v>18.5</v>
      </c>
      <c r="P246" s="88">
        <v>17.5</v>
      </c>
      <c r="Q246" s="88">
        <v>16.5</v>
      </c>
      <c r="R246" s="587">
        <v>17</v>
      </c>
      <c r="S246" s="587">
        <v>16</v>
      </c>
      <c r="T246" s="587">
        <v>15</v>
      </c>
      <c r="U246" s="582">
        <v>18.5</v>
      </c>
      <c r="V246" s="91">
        <v>17.5</v>
      </c>
      <c r="W246" s="91">
        <v>16.5</v>
      </c>
      <c r="X246" s="569">
        <v>1.4166666666666667</v>
      </c>
      <c r="Y246" s="569">
        <v>1.3145453443370532</v>
      </c>
      <c r="Z246" s="569">
        <v>1</v>
      </c>
      <c r="AA246" s="88">
        <v>24.083333333333336</v>
      </c>
      <c r="AB246" s="88">
        <v>21.032725509392851</v>
      </c>
      <c r="AC246" s="88">
        <v>15</v>
      </c>
      <c r="AD246" s="8">
        <v>24.083333333333336</v>
      </c>
      <c r="AE246" s="8">
        <v>21.032725509392851</v>
      </c>
      <c r="AF246" s="8">
        <v>15</v>
      </c>
      <c r="AG246" s="12">
        <f t="shared" si="18"/>
        <v>0</v>
      </c>
      <c r="AH246" s="12">
        <f t="shared" si="18"/>
        <v>0</v>
      </c>
      <c r="AI246" s="12">
        <f t="shared" si="18"/>
        <v>0</v>
      </c>
      <c r="AJ246" s="8">
        <f t="shared" si="19"/>
        <v>30.180180180180194</v>
      </c>
      <c r="AK246" s="8">
        <f t="shared" si="19"/>
        <v>20.18700291081629</v>
      </c>
      <c r="AL246" s="8">
        <f t="shared" si="19"/>
        <v>-9.0909090909090917</v>
      </c>
    </row>
    <row r="247" spans="1:38" s="179" customFormat="1" x14ac:dyDescent="0.25">
      <c r="A247" s="278" t="s">
        <v>2218</v>
      </c>
      <c r="B247" s="285" t="s">
        <v>1312</v>
      </c>
      <c r="C247" s="280"/>
      <c r="D247" s="280"/>
      <c r="E247" s="280"/>
      <c r="F247" s="281"/>
      <c r="G247" s="281"/>
      <c r="H247" s="281"/>
      <c r="I247" s="282"/>
      <c r="J247" s="282"/>
      <c r="K247" s="282"/>
      <c r="L247" s="88"/>
      <c r="M247" s="88"/>
      <c r="N247" s="88"/>
      <c r="O247" s="579"/>
      <c r="P247" s="88"/>
      <c r="Q247" s="88"/>
      <c r="R247" s="587"/>
      <c r="S247" s="587"/>
      <c r="T247" s="587"/>
      <c r="U247" s="582"/>
      <c r="V247" s="91"/>
      <c r="W247" s="91"/>
      <c r="X247" s="565"/>
      <c r="Y247" s="565"/>
      <c r="Z247" s="565"/>
      <c r="AA247" s="88"/>
      <c r="AB247" s="88"/>
      <c r="AC247" s="88"/>
      <c r="AD247" s="8"/>
      <c r="AE247" s="8"/>
      <c r="AF247" s="8"/>
      <c r="AG247" s="12"/>
      <c r="AH247" s="12"/>
      <c r="AI247" s="12"/>
      <c r="AJ247" s="8"/>
      <c r="AK247" s="8"/>
      <c r="AL247" s="8"/>
    </row>
    <row r="248" spans="1:38" s="179" customFormat="1" x14ac:dyDescent="0.25">
      <c r="A248" s="283">
        <v>1</v>
      </c>
      <c r="B248" s="284" t="s">
        <v>2337</v>
      </c>
      <c r="C248" s="280">
        <v>14</v>
      </c>
      <c r="D248" s="280">
        <v>13</v>
      </c>
      <c r="E248" s="280">
        <v>12</v>
      </c>
      <c r="F248" s="281">
        <v>21</v>
      </c>
      <c r="G248" s="281">
        <v>16.900000000000002</v>
      </c>
      <c r="H248" s="281">
        <v>14.399999999999999</v>
      </c>
      <c r="I248" s="282">
        <v>45</v>
      </c>
      <c r="J248" s="282">
        <v>40</v>
      </c>
      <c r="K248" s="282">
        <v>35</v>
      </c>
      <c r="L248" s="88">
        <v>14</v>
      </c>
      <c r="M248" s="88">
        <v>13</v>
      </c>
      <c r="N248" s="88">
        <v>12</v>
      </c>
      <c r="O248" s="579">
        <v>33</v>
      </c>
      <c r="P248" s="88">
        <v>28.450000000000003</v>
      </c>
      <c r="Q248" s="88">
        <v>24.7</v>
      </c>
      <c r="R248" s="587">
        <v>14</v>
      </c>
      <c r="S248" s="587">
        <v>13</v>
      </c>
      <c r="T248" s="587">
        <v>12</v>
      </c>
      <c r="U248" s="582">
        <v>33</v>
      </c>
      <c r="V248" s="91">
        <v>28.450000000000003</v>
      </c>
      <c r="W248" s="91">
        <v>24.7</v>
      </c>
      <c r="X248" s="569">
        <v>1</v>
      </c>
      <c r="Y248" s="569">
        <v>1</v>
      </c>
      <c r="Z248" s="569">
        <v>1</v>
      </c>
      <c r="AA248" s="88">
        <v>14</v>
      </c>
      <c r="AB248" s="88">
        <v>13</v>
      </c>
      <c r="AC248" s="88">
        <v>12</v>
      </c>
      <c r="AD248" s="8">
        <v>14</v>
      </c>
      <c r="AE248" s="8">
        <v>13</v>
      </c>
      <c r="AF248" s="8">
        <v>12</v>
      </c>
      <c r="AG248" s="12">
        <f t="shared" si="18"/>
        <v>0</v>
      </c>
      <c r="AH248" s="12">
        <f t="shared" si="18"/>
        <v>0</v>
      </c>
      <c r="AI248" s="12">
        <f t="shared" si="18"/>
        <v>0</v>
      </c>
      <c r="AJ248" s="8">
        <f t="shared" si="19"/>
        <v>-57.575757575757578</v>
      </c>
      <c r="AK248" s="8">
        <f t="shared" si="19"/>
        <v>-54.305799648506159</v>
      </c>
      <c r="AL248" s="8">
        <f t="shared" si="19"/>
        <v>-51.417004048582996</v>
      </c>
    </row>
    <row r="249" spans="1:38" s="179" customFormat="1" x14ac:dyDescent="0.25">
      <c r="A249" s="283">
        <v>2</v>
      </c>
      <c r="B249" s="284" t="s">
        <v>2196</v>
      </c>
      <c r="C249" s="280">
        <v>14</v>
      </c>
      <c r="D249" s="280">
        <v>13</v>
      </c>
      <c r="E249" s="280">
        <v>12</v>
      </c>
      <c r="F249" s="281">
        <v>21</v>
      </c>
      <c r="G249" s="281">
        <v>16.900000000000002</v>
      </c>
      <c r="H249" s="281">
        <v>14.399999999999999</v>
      </c>
      <c r="I249" s="282">
        <v>30</v>
      </c>
      <c r="J249" s="282">
        <v>27</v>
      </c>
      <c r="K249" s="282">
        <v>25</v>
      </c>
      <c r="L249" s="88">
        <v>16</v>
      </c>
      <c r="M249" s="88">
        <v>16</v>
      </c>
      <c r="N249" s="88">
        <v>14.015416958654519</v>
      </c>
      <c r="O249" s="579">
        <v>25.5</v>
      </c>
      <c r="P249" s="88">
        <v>21.950000000000003</v>
      </c>
      <c r="Q249" s="88">
        <v>19.7</v>
      </c>
      <c r="R249" s="587">
        <v>14</v>
      </c>
      <c r="S249" s="587">
        <v>13</v>
      </c>
      <c r="T249" s="587">
        <v>12</v>
      </c>
      <c r="U249" s="582">
        <v>25.5</v>
      </c>
      <c r="V249" s="91">
        <v>21.950000000000003</v>
      </c>
      <c r="W249" s="91">
        <v>19.7</v>
      </c>
      <c r="X249" s="569">
        <v>1.1428571428571428</v>
      </c>
      <c r="Y249" s="569">
        <v>1.2307692307692308</v>
      </c>
      <c r="Z249" s="569">
        <v>1.1679514132212099</v>
      </c>
      <c r="AA249" s="88">
        <v>16</v>
      </c>
      <c r="AB249" s="88">
        <v>16</v>
      </c>
      <c r="AC249" s="88">
        <v>14.015416958654519</v>
      </c>
      <c r="AD249" s="8">
        <v>16</v>
      </c>
      <c r="AE249" s="8">
        <v>16</v>
      </c>
      <c r="AF249" s="8">
        <v>14.015416958654519</v>
      </c>
      <c r="AG249" s="12">
        <f t="shared" si="18"/>
        <v>0</v>
      </c>
      <c r="AH249" s="12">
        <f t="shared" si="18"/>
        <v>0</v>
      </c>
      <c r="AI249" s="12">
        <f t="shared" si="18"/>
        <v>0</v>
      </c>
      <c r="AJ249" s="8">
        <f t="shared" si="19"/>
        <v>-37.254901960784316</v>
      </c>
      <c r="AK249" s="8">
        <f t="shared" si="19"/>
        <v>-27.107061503416869</v>
      </c>
      <c r="AL249" s="8">
        <f t="shared" si="19"/>
        <v>-28.855751478911067</v>
      </c>
    </row>
    <row r="250" spans="1:38" s="179" customFormat="1" x14ac:dyDescent="0.25">
      <c r="A250" s="283">
        <v>3</v>
      </c>
      <c r="B250" s="284" t="s">
        <v>2219</v>
      </c>
      <c r="C250" s="280">
        <v>14</v>
      </c>
      <c r="D250" s="280">
        <v>13</v>
      </c>
      <c r="E250" s="280">
        <v>12</v>
      </c>
      <c r="F250" s="281">
        <v>21</v>
      </c>
      <c r="G250" s="281">
        <v>16.900000000000002</v>
      </c>
      <c r="H250" s="281">
        <v>14.399999999999999</v>
      </c>
      <c r="I250" s="282">
        <v>40</v>
      </c>
      <c r="J250" s="282">
        <v>35</v>
      </c>
      <c r="K250" s="282">
        <v>30</v>
      </c>
      <c r="L250" s="88">
        <v>19</v>
      </c>
      <c r="M250" s="88">
        <v>16</v>
      </c>
      <c r="N250" s="88">
        <v>13.72369624885636</v>
      </c>
      <c r="O250" s="579">
        <v>30.5</v>
      </c>
      <c r="P250" s="88">
        <v>25.950000000000003</v>
      </c>
      <c r="Q250" s="88">
        <v>22.2</v>
      </c>
      <c r="R250" s="587">
        <v>14</v>
      </c>
      <c r="S250" s="587">
        <v>13</v>
      </c>
      <c r="T250" s="587">
        <v>12</v>
      </c>
      <c r="U250" s="582">
        <v>30.5</v>
      </c>
      <c r="V250" s="91">
        <v>25.950000000000003</v>
      </c>
      <c r="W250" s="91">
        <v>22.2</v>
      </c>
      <c r="X250" s="569">
        <v>1.3571428571428572</v>
      </c>
      <c r="Y250" s="569">
        <v>1.2307692307692308</v>
      </c>
      <c r="Z250" s="569">
        <v>1.1436413540713632</v>
      </c>
      <c r="AA250" s="88">
        <v>19</v>
      </c>
      <c r="AB250" s="88">
        <v>16</v>
      </c>
      <c r="AC250" s="88">
        <v>13.72369624885636</v>
      </c>
      <c r="AD250" s="8">
        <v>19</v>
      </c>
      <c r="AE250" s="8">
        <v>16</v>
      </c>
      <c r="AF250" s="8">
        <v>13.72369624885636</v>
      </c>
      <c r="AG250" s="12">
        <f t="shared" si="18"/>
        <v>0</v>
      </c>
      <c r="AH250" s="12">
        <f t="shared" si="18"/>
        <v>0</v>
      </c>
      <c r="AI250" s="12">
        <f t="shared" si="18"/>
        <v>0</v>
      </c>
      <c r="AJ250" s="8">
        <f t="shared" si="19"/>
        <v>-37.704918032786885</v>
      </c>
      <c r="AK250" s="8">
        <f t="shared" si="19"/>
        <v>-38.342967244701356</v>
      </c>
      <c r="AL250" s="8">
        <f t="shared" si="19"/>
        <v>-38.181548428574949</v>
      </c>
    </row>
    <row r="251" spans="1:38" s="179" customFormat="1" x14ac:dyDescent="0.25">
      <c r="A251" s="283">
        <v>4</v>
      </c>
      <c r="B251" s="284" t="s">
        <v>2230</v>
      </c>
      <c r="C251" s="280">
        <v>12</v>
      </c>
      <c r="D251" s="280">
        <v>11</v>
      </c>
      <c r="E251" s="280">
        <v>10</v>
      </c>
      <c r="F251" s="281">
        <v>18</v>
      </c>
      <c r="G251" s="281">
        <v>14.3</v>
      </c>
      <c r="H251" s="281">
        <v>11</v>
      </c>
      <c r="I251" s="282">
        <v>20</v>
      </c>
      <c r="J251" s="282">
        <v>19</v>
      </c>
      <c r="K251" s="282">
        <v>18</v>
      </c>
      <c r="L251" s="88">
        <v>17</v>
      </c>
      <c r="M251" s="88">
        <v>14</v>
      </c>
      <c r="N251" s="88">
        <v>11.436413540713632</v>
      </c>
      <c r="O251" s="579">
        <v>19</v>
      </c>
      <c r="P251" s="88">
        <v>17</v>
      </c>
      <c r="Q251" s="88">
        <v>14.5</v>
      </c>
      <c r="R251" s="587">
        <v>12</v>
      </c>
      <c r="S251" s="587">
        <v>11</v>
      </c>
      <c r="T251" s="587">
        <v>10</v>
      </c>
      <c r="U251" s="582">
        <v>19</v>
      </c>
      <c r="V251" s="91">
        <v>17</v>
      </c>
      <c r="W251" s="91">
        <v>14.5</v>
      </c>
      <c r="X251" s="569">
        <v>1.4166666666666667</v>
      </c>
      <c r="Y251" s="569">
        <v>1.2727272727272727</v>
      </c>
      <c r="Z251" s="569">
        <v>1.1436413540713632</v>
      </c>
      <c r="AA251" s="88">
        <v>17</v>
      </c>
      <c r="AB251" s="88">
        <v>14</v>
      </c>
      <c r="AC251" s="88">
        <v>11.436413540713632</v>
      </c>
      <c r="AD251" s="8">
        <v>17</v>
      </c>
      <c r="AE251" s="8">
        <v>14</v>
      </c>
      <c r="AF251" s="8">
        <v>11.436413540713632</v>
      </c>
      <c r="AG251" s="12">
        <f t="shared" si="18"/>
        <v>0</v>
      </c>
      <c r="AH251" s="12">
        <f t="shared" si="18"/>
        <v>0</v>
      </c>
      <c r="AI251" s="12">
        <f t="shared" si="18"/>
        <v>0</v>
      </c>
      <c r="AJ251" s="8">
        <f t="shared" si="19"/>
        <v>-10.526315789473683</v>
      </c>
      <c r="AK251" s="8">
        <f t="shared" si="19"/>
        <v>-17.647058823529413</v>
      </c>
      <c r="AL251" s="8">
        <f t="shared" si="19"/>
        <v>-21.128182477837022</v>
      </c>
    </row>
    <row r="252" spans="1:38" s="179" customFormat="1" x14ac:dyDescent="0.25">
      <c r="A252" s="283">
        <v>5</v>
      </c>
      <c r="B252" s="284" t="s">
        <v>2258</v>
      </c>
      <c r="C252" s="280">
        <v>12</v>
      </c>
      <c r="D252" s="280">
        <v>11</v>
      </c>
      <c r="E252" s="280">
        <v>10</v>
      </c>
      <c r="F252" s="281">
        <v>19.200000000000003</v>
      </c>
      <c r="G252" s="281">
        <v>14.3</v>
      </c>
      <c r="H252" s="281">
        <v>12</v>
      </c>
      <c r="I252" s="282">
        <v>27</v>
      </c>
      <c r="J252" s="282">
        <v>26</v>
      </c>
      <c r="K252" s="282">
        <v>25</v>
      </c>
      <c r="L252" s="88">
        <v>19</v>
      </c>
      <c r="M252" s="88">
        <v>16</v>
      </c>
      <c r="N252" s="88">
        <v>11.848341232227488</v>
      </c>
      <c r="O252" s="579">
        <v>23.1</v>
      </c>
      <c r="P252" s="88">
        <v>20.149999999999999</v>
      </c>
      <c r="Q252" s="88">
        <v>18.5</v>
      </c>
      <c r="R252" s="587">
        <v>12</v>
      </c>
      <c r="S252" s="587">
        <v>11</v>
      </c>
      <c r="T252" s="587">
        <v>10</v>
      </c>
      <c r="U252" s="582">
        <v>23.1</v>
      </c>
      <c r="V252" s="91">
        <v>20.149999999999999</v>
      </c>
      <c r="W252" s="91">
        <v>18.5</v>
      </c>
      <c r="X252" s="569">
        <v>1.5833333333333333</v>
      </c>
      <c r="Y252" s="569">
        <v>1.4545454545454546</v>
      </c>
      <c r="Z252" s="569">
        <v>1.1848341232227488</v>
      </c>
      <c r="AA252" s="88">
        <v>19</v>
      </c>
      <c r="AB252" s="88">
        <v>16</v>
      </c>
      <c r="AC252" s="88">
        <v>11.848341232227488</v>
      </c>
      <c r="AD252" s="8">
        <v>19</v>
      </c>
      <c r="AE252" s="8">
        <v>16</v>
      </c>
      <c r="AF252" s="8">
        <v>11.848341232227488</v>
      </c>
      <c r="AG252" s="12">
        <f t="shared" si="18"/>
        <v>0</v>
      </c>
      <c r="AH252" s="12">
        <f t="shared" si="18"/>
        <v>0</v>
      </c>
      <c r="AI252" s="12">
        <f t="shared" si="18"/>
        <v>0</v>
      </c>
      <c r="AJ252" s="8">
        <f t="shared" si="19"/>
        <v>-17.748917748917751</v>
      </c>
      <c r="AK252" s="8">
        <f t="shared" si="19"/>
        <v>-20.595533498759298</v>
      </c>
      <c r="AL252" s="8">
        <f t="shared" si="19"/>
        <v>-35.95491225822979</v>
      </c>
    </row>
    <row r="253" spans="1:38" s="179" customFormat="1" x14ac:dyDescent="0.25">
      <c r="A253" s="283">
        <v>6</v>
      </c>
      <c r="B253" s="284" t="s">
        <v>596</v>
      </c>
      <c r="C253" s="280">
        <v>12</v>
      </c>
      <c r="D253" s="280">
        <v>11</v>
      </c>
      <c r="E253" s="280">
        <v>10</v>
      </c>
      <c r="F253" s="281">
        <v>18</v>
      </c>
      <c r="G253" s="281">
        <v>12.100000000000001</v>
      </c>
      <c r="H253" s="281">
        <v>11</v>
      </c>
      <c r="I253" s="282">
        <v>20</v>
      </c>
      <c r="J253" s="282">
        <v>19</v>
      </c>
      <c r="K253" s="282">
        <v>18</v>
      </c>
      <c r="L253" s="88">
        <v>13</v>
      </c>
      <c r="M253" s="88">
        <v>12</v>
      </c>
      <c r="N253" s="88">
        <v>11</v>
      </c>
      <c r="O253" s="579">
        <v>19</v>
      </c>
      <c r="P253" s="88">
        <v>15.55</v>
      </c>
      <c r="Q253" s="88">
        <v>14.5</v>
      </c>
      <c r="R253" s="587">
        <v>12</v>
      </c>
      <c r="S253" s="587">
        <v>11</v>
      </c>
      <c r="T253" s="587">
        <v>10</v>
      </c>
      <c r="U253" s="582">
        <v>19</v>
      </c>
      <c r="V253" s="91">
        <v>15.55</v>
      </c>
      <c r="W253" s="91">
        <v>14.5</v>
      </c>
      <c r="X253" s="569">
        <v>1.0833333333333333</v>
      </c>
      <c r="Y253" s="569">
        <v>1.0909090909090908</v>
      </c>
      <c r="Z253" s="569">
        <v>1.1000000000000001</v>
      </c>
      <c r="AA253" s="88">
        <v>13</v>
      </c>
      <c r="AB253" s="88">
        <v>12</v>
      </c>
      <c r="AC253" s="88">
        <v>11</v>
      </c>
      <c r="AD253" s="8">
        <v>13</v>
      </c>
      <c r="AE253" s="8">
        <v>12</v>
      </c>
      <c r="AF253" s="8">
        <v>11</v>
      </c>
      <c r="AG253" s="12">
        <f t="shared" si="18"/>
        <v>0</v>
      </c>
      <c r="AH253" s="12">
        <f t="shared" si="18"/>
        <v>0</v>
      </c>
      <c r="AI253" s="12">
        <f t="shared" si="18"/>
        <v>0</v>
      </c>
      <c r="AJ253" s="8">
        <f t="shared" si="19"/>
        <v>-31.578947368421051</v>
      </c>
      <c r="AK253" s="8">
        <f t="shared" si="19"/>
        <v>-22.829581993569136</v>
      </c>
      <c r="AL253" s="8">
        <f t="shared" si="19"/>
        <v>-24.137931034482758</v>
      </c>
    </row>
    <row r="254" spans="1:38" s="179" customFormat="1" x14ac:dyDescent="0.25">
      <c r="A254" s="283">
        <v>7</v>
      </c>
      <c r="B254" s="284" t="s">
        <v>2281</v>
      </c>
      <c r="C254" s="280">
        <v>14</v>
      </c>
      <c r="D254" s="280">
        <v>13</v>
      </c>
      <c r="E254" s="280">
        <v>12</v>
      </c>
      <c r="F254" s="281">
        <v>21</v>
      </c>
      <c r="G254" s="281">
        <v>16.900000000000002</v>
      </c>
      <c r="H254" s="281">
        <v>14.399999999999999</v>
      </c>
      <c r="I254" s="282">
        <v>30</v>
      </c>
      <c r="J254" s="282">
        <v>27</v>
      </c>
      <c r="K254" s="282">
        <v>25</v>
      </c>
      <c r="L254" s="88">
        <v>18</v>
      </c>
      <c r="M254" s="88">
        <v>16</v>
      </c>
      <c r="N254" s="88">
        <v>14</v>
      </c>
      <c r="O254" s="579">
        <v>25.5</v>
      </c>
      <c r="P254" s="88">
        <v>21.950000000000003</v>
      </c>
      <c r="Q254" s="88">
        <v>19.7</v>
      </c>
      <c r="R254" s="587">
        <v>14</v>
      </c>
      <c r="S254" s="587">
        <v>13</v>
      </c>
      <c r="T254" s="587">
        <v>12</v>
      </c>
      <c r="U254" s="582">
        <v>25.5</v>
      </c>
      <c r="V254" s="91">
        <v>21.950000000000003</v>
      </c>
      <c r="W254" s="91">
        <v>19.7</v>
      </c>
      <c r="X254" s="569">
        <v>1.2857142857142858</v>
      </c>
      <c r="Y254" s="569">
        <v>1.2307692307692308</v>
      </c>
      <c r="Z254" s="569">
        <v>1.1666666666666667</v>
      </c>
      <c r="AA254" s="88">
        <v>18</v>
      </c>
      <c r="AB254" s="88">
        <v>16</v>
      </c>
      <c r="AC254" s="88">
        <v>14</v>
      </c>
      <c r="AD254" s="8">
        <v>18</v>
      </c>
      <c r="AE254" s="8">
        <v>16</v>
      </c>
      <c r="AF254" s="8">
        <v>14</v>
      </c>
      <c r="AG254" s="12">
        <f t="shared" si="18"/>
        <v>0</v>
      </c>
      <c r="AH254" s="12">
        <f t="shared" si="18"/>
        <v>0</v>
      </c>
      <c r="AI254" s="12">
        <f t="shared" si="18"/>
        <v>0</v>
      </c>
      <c r="AJ254" s="8">
        <f t="shared" si="19"/>
        <v>-29.411764705882355</v>
      </c>
      <c r="AK254" s="8">
        <f t="shared" si="19"/>
        <v>-27.107061503416869</v>
      </c>
      <c r="AL254" s="8">
        <f t="shared" si="19"/>
        <v>-28.934010152284262</v>
      </c>
    </row>
    <row r="255" spans="1:38" s="179" customFormat="1" x14ac:dyDescent="0.25">
      <c r="A255" s="283">
        <v>8</v>
      </c>
      <c r="B255" s="284" t="s">
        <v>2394</v>
      </c>
      <c r="C255" s="280">
        <v>12</v>
      </c>
      <c r="D255" s="280">
        <v>11</v>
      </c>
      <c r="E255" s="280">
        <v>10</v>
      </c>
      <c r="F255" s="281">
        <v>18</v>
      </c>
      <c r="G255" s="281">
        <v>14.3</v>
      </c>
      <c r="H255" s="281">
        <v>10</v>
      </c>
      <c r="I255" s="282">
        <v>20</v>
      </c>
      <c r="J255" s="282">
        <v>19</v>
      </c>
      <c r="K255" s="282">
        <v>18</v>
      </c>
      <c r="L255" s="88">
        <v>16</v>
      </c>
      <c r="M255" s="88">
        <v>14</v>
      </c>
      <c r="N255" s="88">
        <v>10</v>
      </c>
      <c r="O255" s="579">
        <v>19</v>
      </c>
      <c r="P255" s="88">
        <v>17</v>
      </c>
      <c r="Q255" s="88">
        <v>14</v>
      </c>
      <c r="R255" s="587">
        <v>12</v>
      </c>
      <c r="S255" s="587">
        <v>11</v>
      </c>
      <c r="T255" s="587">
        <v>10</v>
      </c>
      <c r="U255" s="582">
        <v>19</v>
      </c>
      <c r="V255" s="91">
        <v>17</v>
      </c>
      <c r="W255" s="91">
        <v>14</v>
      </c>
      <c r="X255" s="569">
        <v>1.3333333333333333</v>
      </c>
      <c r="Y255" s="569">
        <v>1.2727272727272727</v>
      </c>
      <c r="Z255" s="569">
        <v>1</v>
      </c>
      <c r="AA255" s="88">
        <v>16</v>
      </c>
      <c r="AB255" s="88">
        <v>14</v>
      </c>
      <c r="AC255" s="88">
        <v>10</v>
      </c>
      <c r="AD255" s="8">
        <v>16</v>
      </c>
      <c r="AE255" s="8">
        <v>14</v>
      </c>
      <c r="AF255" s="8">
        <v>10</v>
      </c>
      <c r="AG255" s="12">
        <f t="shared" si="18"/>
        <v>0</v>
      </c>
      <c r="AH255" s="12">
        <f t="shared" si="18"/>
        <v>0</v>
      </c>
      <c r="AI255" s="12">
        <f t="shared" si="18"/>
        <v>0</v>
      </c>
      <c r="AJ255" s="8">
        <f t="shared" si="19"/>
        <v>-15.789473684210526</v>
      </c>
      <c r="AK255" s="8">
        <f t="shared" si="19"/>
        <v>-17.647058823529413</v>
      </c>
      <c r="AL255" s="8">
        <f t="shared" si="19"/>
        <v>-28.571428571428569</v>
      </c>
    </row>
    <row r="256" spans="1:38" s="179" customFormat="1" x14ac:dyDescent="0.25">
      <c r="A256" s="283">
        <v>9</v>
      </c>
      <c r="B256" s="284" t="s">
        <v>2320</v>
      </c>
      <c r="C256" s="280">
        <v>12</v>
      </c>
      <c r="D256" s="280">
        <v>11</v>
      </c>
      <c r="E256" s="280">
        <v>10</v>
      </c>
      <c r="F256" s="281">
        <v>18</v>
      </c>
      <c r="G256" s="281">
        <v>14.3</v>
      </c>
      <c r="H256" s="281">
        <v>10</v>
      </c>
      <c r="I256" s="282">
        <v>20</v>
      </c>
      <c r="J256" s="282">
        <v>19</v>
      </c>
      <c r="K256" s="282">
        <v>18</v>
      </c>
      <c r="L256" s="88">
        <v>17</v>
      </c>
      <c r="M256" s="88">
        <v>14.459998787707585</v>
      </c>
      <c r="N256" s="88">
        <v>10</v>
      </c>
      <c r="O256" s="579">
        <v>19</v>
      </c>
      <c r="P256" s="88">
        <v>17</v>
      </c>
      <c r="Q256" s="88">
        <v>14</v>
      </c>
      <c r="R256" s="587">
        <v>12</v>
      </c>
      <c r="S256" s="587">
        <v>11</v>
      </c>
      <c r="T256" s="587">
        <v>10</v>
      </c>
      <c r="U256" s="582">
        <v>19</v>
      </c>
      <c r="V256" s="91">
        <v>17</v>
      </c>
      <c r="W256" s="91">
        <v>14</v>
      </c>
      <c r="X256" s="569">
        <v>1.4166666666666667</v>
      </c>
      <c r="Y256" s="569">
        <v>1.3145453443370532</v>
      </c>
      <c r="Z256" s="569">
        <v>1</v>
      </c>
      <c r="AA256" s="88">
        <v>17</v>
      </c>
      <c r="AB256" s="88">
        <v>14.459998787707585</v>
      </c>
      <c r="AC256" s="88">
        <v>10</v>
      </c>
      <c r="AD256" s="8">
        <v>17</v>
      </c>
      <c r="AE256" s="8">
        <v>14.459998787707585</v>
      </c>
      <c r="AF256" s="8">
        <v>10</v>
      </c>
      <c r="AG256" s="12">
        <f t="shared" si="18"/>
        <v>0</v>
      </c>
      <c r="AH256" s="12">
        <f t="shared" si="18"/>
        <v>0</v>
      </c>
      <c r="AI256" s="12">
        <f t="shared" si="18"/>
        <v>0</v>
      </c>
      <c r="AJ256" s="8">
        <f t="shared" si="19"/>
        <v>-10.526315789473683</v>
      </c>
      <c r="AK256" s="8">
        <f t="shared" si="19"/>
        <v>-14.941183601720088</v>
      </c>
      <c r="AL256" s="8">
        <f t="shared" si="19"/>
        <v>-28.571428571428569</v>
      </c>
    </row>
    <row r="257" spans="1:38" s="179" customFormat="1" x14ac:dyDescent="0.25">
      <c r="A257" s="278" t="s">
        <v>2229</v>
      </c>
      <c r="B257" s="279" t="s">
        <v>867</v>
      </c>
      <c r="C257" s="286"/>
      <c r="D257" s="286"/>
      <c r="E257" s="280"/>
      <c r="F257" s="281"/>
      <c r="G257" s="281"/>
      <c r="H257" s="281"/>
      <c r="I257" s="282"/>
      <c r="J257" s="282"/>
      <c r="K257" s="282"/>
      <c r="L257" s="88"/>
      <c r="M257" s="88"/>
      <c r="N257" s="88"/>
      <c r="O257" s="579"/>
      <c r="P257" s="88"/>
      <c r="Q257" s="88"/>
      <c r="R257" s="588"/>
      <c r="S257" s="588"/>
      <c r="T257" s="587"/>
      <c r="U257" s="582"/>
      <c r="V257" s="91"/>
      <c r="W257" s="91"/>
      <c r="X257" s="565"/>
      <c r="Y257" s="565"/>
      <c r="Z257" s="565"/>
      <c r="AA257" s="88"/>
      <c r="AB257" s="88"/>
      <c r="AC257" s="88"/>
      <c r="AD257" s="8"/>
      <c r="AE257" s="8"/>
      <c r="AF257" s="8"/>
      <c r="AG257" s="12"/>
      <c r="AH257" s="12"/>
      <c r="AI257" s="12"/>
      <c r="AJ257" s="8"/>
      <c r="AK257" s="8"/>
      <c r="AL257" s="8"/>
    </row>
    <row r="258" spans="1:38" s="179" customFormat="1" x14ac:dyDescent="0.25">
      <c r="A258" s="283">
        <v>1</v>
      </c>
      <c r="B258" s="284" t="s">
        <v>2337</v>
      </c>
      <c r="C258" s="280">
        <v>21</v>
      </c>
      <c r="D258" s="280">
        <v>20</v>
      </c>
      <c r="E258" s="280">
        <v>19</v>
      </c>
      <c r="F258" s="281">
        <v>31.5</v>
      </c>
      <c r="G258" s="281">
        <v>26</v>
      </c>
      <c r="H258" s="281">
        <v>22.8</v>
      </c>
      <c r="I258" s="282">
        <v>50</v>
      </c>
      <c r="J258" s="282">
        <v>45</v>
      </c>
      <c r="K258" s="282">
        <v>40</v>
      </c>
      <c r="L258" s="88">
        <v>22</v>
      </c>
      <c r="M258" s="88">
        <v>19</v>
      </c>
      <c r="N258" s="88">
        <v>19</v>
      </c>
      <c r="O258" s="579">
        <v>40.75</v>
      </c>
      <c r="P258" s="88">
        <v>35.5</v>
      </c>
      <c r="Q258" s="88">
        <v>31.4</v>
      </c>
      <c r="R258" s="587">
        <v>21</v>
      </c>
      <c r="S258" s="587">
        <v>20</v>
      </c>
      <c r="T258" s="587">
        <v>19</v>
      </c>
      <c r="U258" s="582">
        <v>40.75</v>
      </c>
      <c r="V258" s="91">
        <v>35.5</v>
      </c>
      <c r="W258" s="91">
        <v>31.4</v>
      </c>
      <c r="X258" s="569">
        <v>1.0476190476190477</v>
      </c>
      <c r="Y258" s="569">
        <v>0.95</v>
      </c>
      <c r="Z258" s="569">
        <v>1</v>
      </c>
      <c r="AA258" s="88">
        <v>22</v>
      </c>
      <c r="AB258" s="88">
        <v>19</v>
      </c>
      <c r="AC258" s="88">
        <v>19</v>
      </c>
      <c r="AD258" s="8">
        <v>22</v>
      </c>
      <c r="AE258" s="8">
        <v>19</v>
      </c>
      <c r="AF258" s="8">
        <v>19</v>
      </c>
      <c r="AG258" s="12">
        <f t="shared" si="18"/>
        <v>0</v>
      </c>
      <c r="AH258" s="12">
        <f t="shared" si="18"/>
        <v>0</v>
      </c>
      <c r="AI258" s="12">
        <f t="shared" si="18"/>
        <v>0</v>
      </c>
      <c r="AJ258" s="8">
        <f t="shared" si="19"/>
        <v>-46.012269938650306</v>
      </c>
      <c r="AK258" s="8">
        <f t="shared" si="19"/>
        <v>-46.478873239436616</v>
      </c>
      <c r="AL258" s="8">
        <f t="shared" si="19"/>
        <v>-39.490445859872608</v>
      </c>
    </row>
    <row r="259" spans="1:38" s="179" customFormat="1" x14ac:dyDescent="0.25">
      <c r="A259" s="283">
        <v>2</v>
      </c>
      <c r="B259" s="284" t="s">
        <v>2196</v>
      </c>
      <c r="C259" s="280">
        <v>21</v>
      </c>
      <c r="D259" s="280">
        <v>20</v>
      </c>
      <c r="E259" s="280">
        <v>19</v>
      </c>
      <c r="F259" s="281">
        <v>29.4</v>
      </c>
      <c r="G259" s="281">
        <v>26</v>
      </c>
      <c r="H259" s="281">
        <v>20.900000000000002</v>
      </c>
      <c r="I259" s="282">
        <v>30</v>
      </c>
      <c r="J259" s="282">
        <v>27</v>
      </c>
      <c r="K259" s="282">
        <v>25</v>
      </c>
      <c r="L259" s="88">
        <v>26</v>
      </c>
      <c r="M259" s="88">
        <v>22</v>
      </c>
      <c r="N259" s="88">
        <v>19</v>
      </c>
      <c r="O259" s="579">
        <v>29.7</v>
      </c>
      <c r="P259" s="88">
        <v>26.5</v>
      </c>
      <c r="Q259" s="88">
        <v>22.950000000000003</v>
      </c>
      <c r="R259" s="587">
        <v>21</v>
      </c>
      <c r="S259" s="587">
        <v>20</v>
      </c>
      <c r="T259" s="587">
        <v>19</v>
      </c>
      <c r="U259" s="582">
        <v>29.7</v>
      </c>
      <c r="V259" s="91">
        <v>26.5</v>
      </c>
      <c r="W259" s="91">
        <v>22.950000000000003</v>
      </c>
      <c r="X259" s="569">
        <v>1.2380952380952381</v>
      </c>
      <c r="Y259" s="569">
        <v>1.1000000000000001</v>
      </c>
      <c r="Z259" s="569">
        <v>1</v>
      </c>
      <c r="AA259" s="88">
        <v>26</v>
      </c>
      <c r="AB259" s="88">
        <v>22</v>
      </c>
      <c r="AC259" s="88">
        <v>19</v>
      </c>
      <c r="AD259" s="8">
        <v>26</v>
      </c>
      <c r="AE259" s="8">
        <v>22</v>
      </c>
      <c r="AF259" s="8">
        <v>19</v>
      </c>
      <c r="AG259" s="12">
        <f t="shared" si="18"/>
        <v>0</v>
      </c>
      <c r="AH259" s="12">
        <f t="shared" si="18"/>
        <v>0</v>
      </c>
      <c r="AI259" s="12">
        <f t="shared" si="18"/>
        <v>0</v>
      </c>
      <c r="AJ259" s="8">
        <f t="shared" si="19"/>
        <v>-12.457912457912455</v>
      </c>
      <c r="AK259" s="8">
        <f t="shared" si="19"/>
        <v>-16.981132075471699</v>
      </c>
      <c r="AL259" s="8">
        <f t="shared" si="19"/>
        <v>-17.211328976034867</v>
      </c>
    </row>
    <row r="260" spans="1:38" s="179" customFormat="1" x14ac:dyDescent="0.25">
      <c r="A260" s="283">
        <v>3</v>
      </c>
      <c r="B260" s="284" t="s">
        <v>2219</v>
      </c>
      <c r="C260" s="280">
        <v>21</v>
      </c>
      <c r="D260" s="280">
        <v>20</v>
      </c>
      <c r="E260" s="280">
        <v>19</v>
      </c>
      <c r="F260" s="281">
        <v>21</v>
      </c>
      <c r="G260" s="281">
        <v>20</v>
      </c>
      <c r="H260" s="281">
        <v>19</v>
      </c>
      <c r="I260" s="282">
        <v>50</v>
      </c>
      <c r="J260" s="282">
        <v>45</v>
      </c>
      <c r="K260" s="282">
        <v>40</v>
      </c>
      <c r="L260" s="88">
        <v>23.000000000000004</v>
      </c>
      <c r="M260" s="88">
        <v>21</v>
      </c>
      <c r="N260" s="88">
        <v>19</v>
      </c>
      <c r="O260" s="579">
        <v>31</v>
      </c>
      <c r="P260" s="88">
        <v>28</v>
      </c>
      <c r="Q260" s="88">
        <v>26</v>
      </c>
      <c r="R260" s="587">
        <v>21</v>
      </c>
      <c r="S260" s="587">
        <v>20</v>
      </c>
      <c r="T260" s="587">
        <v>19</v>
      </c>
      <c r="U260" s="582">
        <v>31</v>
      </c>
      <c r="V260" s="91">
        <v>28</v>
      </c>
      <c r="W260" s="91">
        <v>26</v>
      </c>
      <c r="X260" s="569">
        <v>1.0952380952380953</v>
      </c>
      <c r="Y260" s="569">
        <v>1.05</v>
      </c>
      <c r="Z260" s="569">
        <v>1</v>
      </c>
      <c r="AA260" s="88">
        <v>23.000000000000004</v>
      </c>
      <c r="AB260" s="88">
        <v>21</v>
      </c>
      <c r="AC260" s="88">
        <v>19</v>
      </c>
      <c r="AD260" s="8">
        <v>23.000000000000004</v>
      </c>
      <c r="AE260" s="8">
        <v>21</v>
      </c>
      <c r="AF260" s="8">
        <v>19</v>
      </c>
      <c r="AG260" s="12">
        <f t="shared" si="18"/>
        <v>0</v>
      </c>
      <c r="AH260" s="12">
        <f t="shared" si="18"/>
        <v>0</v>
      </c>
      <c r="AI260" s="12">
        <f t="shared" si="18"/>
        <v>0</v>
      </c>
      <c r="AJ260" s="8">
        <f t="shared" si="19"/>
        <v>-25.806451612903214</v>
      </c>
      <c r="AK260" s="8">
        <f t="shared" si="19"/>
        <v>-25</v>
      </c>
      <c r="AL260" s="8">
        <f t="shared" si="19"/>
        <v>-26.923076923076923</v>
      </c>
    </row>
    <row r="261" spans="1:38" s="179" customFormat="1" x14ac:dyDescent="0.25">
      <c r="A261" s="283">
        <v>4</v>
      </c>
      <c r="B261" s="284" t="s">
        <v>2230</v>
      </c>
      <c r="C261" s="280">
        <v>16</v>
      </c>
      <c r="D261" s="280">
        <v>15</v>
      </c>
      <c r="E261" s="280">
        <v>14</v>
      </c>
      <c r="F261" s="281">
        <v>16</v>
      </c>
      <c r="G261" s="281">
        <v>15</v>
      </c>
      <c r="H261" s="281">
        <v>14</v>
      </c>
      <c r="I261" s="282">
        <v>35</v>
      </c>
      <c r="J261" s="282">
        <v>32</v>
      </c>
      <c r="K261" s="282">
        <v>30</v>
      </c>
      <c r="L261" s="88">
        <v>24</v>
      </c>
      <c r="M261" s="88">
        <v>17.216780037433349</v>
      </c>
      <c r="N261" s="88">
        <v>14</v>
      </c>
      <c r="O261" s="579">
        <v>25.5</v>
      </c>
      <c r="P261" s="88">
        <v>23.5</v>
      </c>
      <c r="Q261" s="88">
        <v>22</v>
      </c>
      <c r="R261" s="587">
        <v>16</v>
      </c>
      <c r="S261" s="587">
        <v>15</v>
      </c>
      <c r="T261" s="587">
        <v>14</v>
      </c>
      <c r="U261" s="582">
        <v>25.5</v>
      </c>
      <c r="V261" s="91">
        <v>23.5</v>
      </c>
      <c r="W261" s="91">
        <v>22</v>
      </c>
      <c r="X261" s="569">
        <v>1.5</v>
      </c>
      <c r="Y261" s="569">
        <v>1.1477853358288899</v>
      </c>
      <c r="Z261" s="569">
        <v>1</v>
      </c>
      <c r="AA261" s="88">
        <v>24</v>
      </c>
      <c r="AB261" s="88">
        <v>17.216780037433349</v>
      </c>
      <c r="AC261" s="88">
        <v>14</v>
      </c>
      <c r="AD261" s="8">
        <v>24</v>
      </c>
      <c r="AE261" s="8">
        <v>17.216780037433349</v>
      </c>
      <c r="AF261" s="8">
        <v>14</v>
      </c>
      <c r="AG261" s="12">
        <f t="shared" si="18"/>
        <v>0</v>
      </c>
      <c r="AH261" s="12">
        <f t="shared" si="18"/>
        <v>0</v>
      </c>
      <c r="AI261" s="12">
        <f t="shared" si="18"/>
        <v>0</v>
      </c>
      <c r="AJ261" s="8">
        <f t="shared" si="19"/>
        <v>-5.8823529411764701</v>
      </c>
      <c r="AK261" s="8">
        <f t="shared" si="19"/>
        <v>-26.737106223687878</v>
      </c>
      <c r="AL261" s="8">
        <f t="shared" si="19"/>
        <v>-36.363636363636367</v>
      </c>
    </row>
    <row r="262" spans="1:38" s="179" customFormat="1" x14ac:dyDescent="0.25">
      <c r="A262" s="283">
        <v>5</v>
      </c>
      <c r="B262" s="284" t="s">
        <v>2258</v>
      </c>
      <c r="C262" s="280">
        <v>21</v>
      </c>
      <c r="D262" s="280">
        <v>20</v>
      </c>
      <c r="E262" s="280">
        <v>19</v>
      </c>
      <c r="F262" s="281">
        <v>21</v>
      </c>
      <c r="G262" s="281">
        <v>20</v>
      </c>
      <c r="H262" s="281">
        <v>19</v>
      </c>
      <c r="I262" s="282">
        <v>30</v>
      </c>
      <c r="J262" s="282">
        <v>29</v>
      </c>
      <c r="K262" s="282">
        <v>28</v>
      </c>
      <c r="L262" s="88">
        <v>23.000000000000004</v>
      </c>
      <c r="M262" s="88">
        <v>21</v>
      </c>
      <c r="N262" s="88">
        <v>19</v>
      </c>
      <c r="O262" s="579">
        <v>30</v>
      </c>
      <c r="P262" s="88">
        <v>27</v>
      </c>
      <c r="Q262" s="88">
        <v>23</v>
      </c>
      <c r="R262" s="587">
        <v>21</v>
      </c>
      <c r="S262" s="587">
        <v>20</v>
      </c>
      <c r="T262" s="587">
        <v>19</v>
      </c>
      <c r="U262" s="582">
        <v>30</v>
      </c>
      <c r="V262" s="91">
        <v>27</v>
      </c>
      <c r="W262" s="91">
        <v>23</v>
      </c>
      <c r="X262" s="569">
        <v>1.0952380952380953</v>
      </c>
      <c r="Y262" s="569">
        <v>1.05</v>
      </c>
      <c r="Z262" s="569">
        <v>1</v>
      </c>
      <c r="AA262" s="88">
        <v>23.000000000000004</v>
      </c>
      <c r="AB262" s="88">
        <v>21</v>
      </c>
      <c r="AC262" s="88">
        <v>19</v>
      </c>
      <c r="AD262" s="8">
        <v>23.000000000000004</v>
      </c>
      <c r="AE262" s="8">
        <v>21</v>
      </c>
      <c r="AF262" s="8">
        <v>19</v>
      </c>
      <c r="AG262" s="12">
        <f t="shared" si="18"/>
        <v>0</v>
      </c>
      <c r="AH262" s="12">
        <f t="shared" si="18"/>
        <v>0</v>
      </c>
      <c r="AI262" s="12">
        <f t="shared" si="18"/>
        <v>0</v>
      </c>
      <c r="AJ262" s="8">
        <f t="shared" si="19"/>
        <v>-23.333333333333321</v>
      </c>
      <c r="AK262" s="8">
        <f t="shared" si="19"/>
        <v>-22.222222222222221</v>
      </c>
      <c r="AL262" s="8">
        <f t="shared" si="19"/>
        <v>-17.391304347826086</v>
      </c>
    </row>
    <row r="263" spans="1:38" s="179" customFormat="1" x14ac:dyDescent="0.25">
      <c r="A263" s="283">
        <v>6</v>
      </c>
      <c r="B263" s="284" t="s">
        <v>596</v>
      </c>
      <c r="C263" s="280">
        <v>16</v>
      </c>
      <c r="D263" s="280">
        <v>15</v>
      </c>
      <c r="E263" s="280">
        <v>14</v>
      </c>
      <c r="F263" s="281">
        <v>16</v>
      </c>
      <c r="G263" s="281">
        <v>15</v>
      </c>
      <c r="H263" s="281">
        <v>14</v>
      </c>
      <c r="I263" s="282">
        <v>25</v>
      </c>
      <c r="J263" s="282">
        <v>24</v>
      </c>
      <c r="K263" s="282">
        <v>23</v>
      </c>
      <c r="L263" s="88">
        <v>22</v>
      </c>
      <c r="M263" s="88">
        <v>18</v>
      </c>
      <c r="N263" s="88">
        <v>14</v>
      </c>
      <c r="O263" s="579">
        <v>20.5</v>
      </c>
      <c r="P263" s="88">
        <v>19.5</v>
      </c>
      <c r="Q263" s="88">
        <v>18.5</v>
      </c>
      <c r="R263" s="587">
        <v>16</v>
      </c>
      <c r="S263" s="587">
        <v>15</v>
      </c>
      <c r="T263" s="587">
        <v>14</v>
      </c>
      <c r="U263" s="582">
        <v>20.5</v>
      </c>
      <c r="V263" s="91">
        <v>19.5</v>
      </c>
      <c r="W263" s="91">
        <v>18.5</v>
      </c>
      <c r="X263" s="569">
        <v>1.375</v>
      </c>
      <c r="Y263" s="569">
        <v>1.2</v>
      </c>
      <c r="Z263" s="569">
        <v>1</v>
      </c>
      <c r="AA263" s="88">
        <v>22</v>
      </c>
      <c r="AB263" s="88">
        <v>18</v>
      </c>
      <c r="AC263" s="88">
        <v>14</v>
      </c>
      <c r="AD263" s="8">
        <v>22</v>
      </c>
      <c r="AE263" s="8">
        <v>18</v>
      </c>
      <c r="AF263" s="8">
        <v>14</v>
      </c>
      <c r="AG263" s="12">
        <f t="shared" si="18"/>
        <v>0</v>
      </c>
      <c r="AH263" s="12">
        <f t="shared" si="18"/>
        <v>0</v>
      </c>
      <c r="AI263" s="12">
        <f t="shared" si="18"/>
        <v>0</v>
      </c>
      <c r="AJ263" s="8">
        <f t="shared" si="19"/>
        <v>7.3170731707317067</v>
      </c>
      <c r="AK263" s="8">
        <f t="shared" si="19"/>
        <v>-7.6923076923076925</v>
      </c>
      <c r="AL263" s="8">
        <f t="shared" si="19"/>
        <v>-24.324324324324326</v>
      </c>
    </row>
    <row r="264" spans="1:38" s="179" customFormat="1" x14ac:dyDescent="0.25">
      <c r="A264" s="283">
        <v>7</v>
      </c>
      <c r="B264" s="284" t="s">
        <v>2281</v>
      </c>
      <c r="C264" s="280">
        <v>21</v>
      </c>
      <c r="D264" s="280">
        <v>20</v>
      </c>
      <c r="E264" s="280">
        <v>19</v>
      </c>
      <c r="F264" s="281">
        <v>21</v>
      </c>
      <c r="G264" s="281">
        <v>20</v>
      </c>
      <c r="H264" s="281">
        <v>19</v>
      </c>
      <c r="I264" s="282">
        <v>45</v>
      </c>
      <c r="J264" s="282">
        <v>40</v>
      </c>
      <c r="K264" s="282">
        <v>35</v>
      </c>
      <c r="L264" s="88">
        <v>23.000000000000004</v>
      </c>
      <c r="M264" s="88">
        <v>21</v>
      </c>
      <c r="N264" s="88">
        <v>19</v>
      </c>
      <c r="O264" s="579">
        <v>31</v>
      </c>
      <c r="P264" s="88">
        <v>28</v>
      </c>
      <c r="Q264" s="88">
        <v>26</v>
      </c>
      <c r="R264" s="587">
        <v>21</v>
      </c>
      <c r="S264" s="587">
        <v>20</v>
      </c>
      <c r="T264" s="587">
        <v>19</v>
      </c>
      <c r="U264" s="582">
        <v>31</v>
      </c>
      <c r="V264" s="91">
        <v>28</v>
      </c>
      <c r="W264" s="91">
        <v>26</v>
      </c>
      <c r="X264" s="569">
        <v>1.0952380952380953</v>
      </c>
      <c r="Y264" s="569">
        <v>1.05</v>
      </c>
      <c r="Z264" s="569">
        <v>1</v>
      </c>
      <c r="AA264" s="88">
        <v>23.000000000000004</v>
      </c>
      <c r="AB264" s="88">
        <v>21</v>
      </c>
      <c r="AC264" s="88">
        <v>19</v>
      </c>
      <c r="AD264" s="8">
        <v>23.000000000000004</v>
      </c>
      <c r="AE264" s="8">
        <v>21</v>
      </c>
      <c r="AF264" s="8">
        <v>19</v>
      </c>
      <c r="AG264" s="12">
        <f t="shared" si="18"/>
        <v>0</v>
      </c>
      <c r="AH264" s="12">
        <f t="shared" si="18"/>
        <v>0</v>
      </c>
      <c r="AI264" s="12">
        <f t="shared" si="18"/>
        <v>0</v>
      </c>
      <c r="AJ264" s="8">
        <f t="shared" si="19"/>
        <v>-25.806451612903214</v>
      </c>
      <c r="AK264" s="8">
        <f t="shared" si="19"/>
        <v>-25</v>
      </c>
      <c r="AL264" s="8">
        <f t="shared" si="19"/>
        <v>-26.923076923076923</v>
      </c>
    </row>
    <row r="265" spans="1:38" s="179" customFormat="1" x14ac:dyDescent="0.25">
      <c r="A265" s="283">
        <v>8</v>
      </c>
      <c r="B265" s="284" t="s">
        <v>2394</v>
      </c>
      <c r="C265" s="280">
        <v>16</v>
      </c>
      <c r="D265" s="280">
        <v>15</v>
      </c>
      <c r="E265" s="280">
        <v>14</v>
      </c>
      <c r="F265" s="281">
        <v>22.4</v>
      </c>
      <c r="G265" s="281">
        <v>19.5</v>
      </c>
      <c r="H265" s="281">
        <v>15.400000000000002</v>
      </c>
      <c r="I265" s="282">
        <v>35</v>
      </c>
      <c r="J265" s="282">
        <v>33</v>
      </c>
      <c r="K265" s="282">
        <v>30</v>
      </c>
      <c r="L265" s="88">
        <v>18</v>
      </c>
      <c r="M265" s="88">
        <v>17</v>
      </c>
      <c r="N265" s="88">
        <v>14</v>
      </c>
      <c r="O265" s="579">
        <v>28.7</v>
      </c>
      <c r="P265" s="88">
        <v>26.25</v>
      </c>
      <c r="Q265" s="88">
        <v>22.700000000000003</v>
      </c>
      <c r="R265" s="587">
        <v>16</v>
      </c>
      <c r="S265" s="587">
        <v>15</v>
      </c>
      <c r="T265" s="587">
        <v>14</v>
      </c>
      <c r="U265" s="582">
        <v>28.7</v>
      </c>
      <c r="V265" s="91">
        <v>26.25</v>
      </c>
      <c r="W265" s="91">
        <v>22.700000000000003</v>
      </c>
      <c r="X265" s="569">
        <v>1.125</v>
      </c>
      <c r="Y265" s="569">
        <v>1.1333333333333333</v>
      </c>
      <c r="Z265" s="569">
        <v>1</v>
      </c>
      <c r="AA265" s="88">
        <v>18</v>
      </c>
      <c r="AB265" s="88">
        <v>17</v>
      </c>
      <c r="AC265" s="88">
        <v>14</v>
      </c>
      <c r="AD265" s="8">
        <v>18</v>
      </c>
      <c r="AE265" s="8">
        <v>17</v>
      </c>
      <c r="AF265" s="8">
        <v>14</v>
      </c>
      <c r="AG265" s="12">
        <f t="shared" si="18"/>
        <v>0</v>
      </c>
      <c r="AH265" s="12">
        <f t="shared" si="18"/>
        <v>0</v>
      </c>
      <c r="AI265" s="12">
        <f t="shared" si="18"/>
        <v>0</v>
      </c>
      <c r="AJ265" s="8">
        <f t="shared" si="19"/>
        <v>-37.282229965156795</v>
      </c>
      <c r="AK265" s="8">
        <f t="shared" si="19"/>
        <v>-35.238095238095241</v>
      </c>
      <c r="AL265" s="8">
        <f t="shared" si="19"/>
        <v>-38.32599118942732</v>
      </c>
    </row>
    <row r="266" spans="1:38" s="179" customFormat="1" x14ac:dyDescent="0.25">
      <c r="A266" s="283">
        <v>9</v>
      </c>
      <c r="B266" s="284" t="s">
        <v>2320</v>
      </c>
      <c r="C266" s="280">
        <v>16</v>
      </c>
      <c r="D266" s="280">
        <v>15</v>
      </c>
      <c r="E266" s="280">
        <v>14</v>
      </c>
      <c r="F266" s="281">
        <v>27.2</v>
      </c>
      <c r="G266" s="281">
        <v>15</v>
      </c>
      <c r="H266" s="281">
        <v>14</v>
      </c>
      <c r="I266" s="282">
        <v>30</v>
      </c>
      <c r="J266" s="282">
        <v>27</v>
      </c>
      <c r="K266" s="282">
        <v>25</v>
      </c>
      <c r="L266" s="88">
        <v>26.619343389529725</v>
      </c>
      <c r="M266" s="88">
        <v>17.623879712991467</v>
      </c>
      <c r="N266" s="88">
        <v>14</v>
      </c>
      <c r="O266" s="579">
        <v>28.6</v>
      </c>
      <c r="P266" s="88">
        <v>21</v>
      </c>
      <c r="Q266" s="88">
        <v>19.5</v>
      </c>
      <c r="R266" s="587">
        <v>16</v>
      </c>
      <c r="S266" s="587">
        <v>15</v>
      </c>
      <c r="T266" s="587">
        <v>14</v>
      </c>
      <c r="U266" s="582">
        <v>28.6</v>
      </c>
      <c r="V266" s="91">
        <v>21</v>
      </c>
      <c r="W266" s="91">
        <v>19.5</v>
      </c>
      <c r="X266" s="569">
        <v>1.6637089618456078</v>
      </c>
      <c r="Y266" s="569">
        <v>1.1749253141994311</v>
      </c>
      <c r="Z266" s="569">
        <v>1</v>
      </c>
      <c r="AA266" s="88">
        <v>26.619343389529725</v>
      </c>
      <c r="AB266" s="88">
        <v>17.623879712991467</v>
      </c>
      <c r="AC266" s="88">
        <v>14</v>
      </c>
      <c r="AD266" s="8">
        <v>26.619343389529725</v>
      </c>
      <c r="AE266" s="8">
        <v>17.623879712991467</v>
      </c>
      <c r="AF266" s="8">
        <v>14</v>
      </c>
      <c r="AG266" s="12">
        <f t="shared" si="18"/>
        <v>0</v>
      </c>
      <c r="AH266" s="12">
        <f t="shared" si="18"/>
        <v>0</v>
      </c>
      <c r="AI266" s="12">
        <f t="shared" si="18"/>
        <v>0</v>
      </c>
      <c r="AJ266" s="8">
        <f t="shared" si="19"/>
        <v>-6.9253727638820859</v>
      </c>
      <c r="AK266" s="8">
        <f t="shared" si="19"/>
        <v>-16.076763271469201</v>
      </c>
      <c r="AL266" s="8">
        <f t="shared" si="19"/>
        <v>-28.205128205128204</v>
      </c>
    </row>
    <row r="267" spans="1:38" s="179" customFormat="1" x14ac:dyDescent="0.25">
      <c r="A267" s="278" t="s">
        <v>2257</v>
      </c>
      <c r="B267" s="279" t="s">
        <v>868</v>
      </c>
      <c r="C267" s="286"/>
      <c r="D267" s="286"/>
      <c r="E267" s="280"/>
      <c r="F267" s="281"/>
      <c r="G267" s="281"/>
      <c r="H267" s="281"/>
      <c r="I267" s="282"/>
      <c r="J267" s="282"/>
      <c r="K267" s="282"/>
      <c r="L267" s="88"/>
      <c r="M267" s="88"/>
      <c r="N267" s="88"/>
      <c r="O267" s="579"/>
      <c r="P267" s="88"/>
      <c r="Q267" s="88"/>
      <c r="R267" s="588"/>
      <c r="S267" s="588"/>
      <c r="T267" s="587"/>
      <c r="U267" s="582"/>
      <c r="V267" s="91"/>
      <c r="W267" s="91"/>
      <c r="X267" s="565"/>
      <c r="Y267" s="565"/>
      <c r="Z267" s="565"/>
      <c r="AA267" s="88"/>
      <c r="AB267" s="88"/>
      <c r="AC267" s="88"/>
      <c r="AD267" s="8"/>
      <c r="AE267" s="8"/>
      <c r="AF267" s="8"/>
      <c r="AG267" s="12"/>
      <c r="AH267" s="12"/>
      <c r="AI267" s="12"/>
      <c r="AJ267" s="8"/>
      <c r="AK267" s="8"/>
      <c r="AL267" s="8"/>
    </row>
    <row r="268" spans="1:38" s="179" customFormat="1" x14ac:dyDescent="0.25">
      <c r="A268" s="283">
        <v>1</v>
      </c>
      <c r="B268" s="284" t="s">
        <v>2337</v>
      </c>
      <c r="C268" s="280">
        <v>14</v>
      </c>
      <c r="D268" s="280">
        <v>13</v>
      </c>
      <c r="E268" s="280">
        <v>12</v>
      </c>
      <c r="F268" s="281">
        <v>14</v>
      </c>
      <c r="G268" s="281">
        <v>13</v>
      </c>
      <c r="H268" s="281">
        <v>12</v>
      </c>
      <c r="I268" s="282">
        <v>15</v>
      </c>
      <c r="J268" s="282">
        <v>14</v>
      </c>
      <c r="K268" s="282">
        <v>13</v>
      </c>
      <c r="L268" s="587">
        <v>14</v>
      </c>
      <c r="M268" s="587">
        <v>13</v>
      </c>
      <c r="N268" s="587">
        <v>12</v>
      </c>
      <c r="O268" s="579">
        <v>14.5</v>
      </c>
      <c r="P268" s="88">
        <v>13.5</v>
      </c>
      <c r="Q268" s="88">
        <v>12.5</v>
      </c>
      <c r="R268" s="587">
        <v>14</v>
      </c>
      <c r="S268" s="587">
        <v>13</v>
      </c>
      <c r="T268" s="587">
        <v>12</v>
      </c>
      <c r="U268" s="582">
        <v>14.5</v>
      </c>
      <c r="V268" s="91">
        <v>13.5</v>
      </c>
      <c r="W268" s="91">
        <v>12.5</v>
      </c>
      <c r="X268" s="569">
        <v>1</v>
      </c>
      <c r="Y268" s="569">
        <v>1</v>
      </c>
      <c r="Z268" s="569">
        <v>1</v>
      </c>
      <c r="AA268" s="587">
        <v>14</v>
      </c>
      <c r="AB268" s="587">
        <v>13</v>
      </c>
      <c r="AC268" s="587">
        <v>12</v>
      </c>
      <c r="AD268" s="280">
        <v>14</v>
      </c>
      <c r="AE268" s="280">
        <v>13</v>
      </c>
      <c r="AF268" s="280">
        <v>12</v>
      </c>
      <c r="AG268" s="12">
        <f t="shared" si="18"/>
        <v>0</v>
      </c>
      <c r="AH268" s="12">
        <f t="shared" si="18"/>
        <v>0</v>
      </c>
      <c r="AI268" s="12">
        <f t="shared" si="18"/>
        <v>0</v>
      </c>
      <c r="AJ268" s="8">
        <f t="shared" si="19"/>
        <v>-3.4482758620689653</v>
      </c>
      <c r="AK268" s="8">
        <f t="shared" si="19"/>
        <v>-3.7037037037037033</v>
      </c>
      <c r="AL268" s="8">
        <f t="shared" si="19"/>
        <v>-4</v>
      </c>
    </row>
    <row r="269" spans="1:38" s="179" customFormat="1" x14ac:dyDescent="0.25">
      <c r="A269" s="283">
        <v>2</v>
      </c>
      <c r="B269" s="284" t="s">
        <v>2196</v>
      </c>
      <c r="C269" s="280">
        <v>14</v>
      </c>
      <c r="D269" s="280">
        <v>13</v>
      </c>
      <c r="E269" s="280">
        <v>12</v>
      </c>
      <c r="F269" s="281">
        <v>14</v>
      </c>
      <c r="G269" s="281">
        <v>13</v>
      </c>
      <c r="H269" s="281">
        <v>12</v>
      </c>
      <c r="I269" s="282">
        <v>15</v>
      </c>
      <c r="J269" s="282">
        <v>14</v>
      </c>
      <c r="K269" s="282">
        <v>13</v>
      </c>
      <c r="L269" s="587">
        <v>14</v>
      </c>
      <c r="M269" s="587">
        <v>13</v>
      </c>
      <c r="N269" s="587">
        <v>12</v>
      </c>
      <c r="O269" s="579">
        <v>14.5</v>
      </c>
      <c r="P269" s="88">
        <v>13.5</v>
      </c>
      <c r="Q269" s="88">
        <v>12.5</v>
      </c>
      <c r="R269" s="587">
        <v>14</v>
      </c>
      <c r="S269" s="587">
        <v>13</v>
      </c>
      <c r="T269" s="587">
        <v>12</v>
      </c>
      <c r="U269" s="582">
        <v>14.5</v>
      </c>
      <c r="V269" s="91">
        <v>13.5</v>
      </c>
      <c r="W269" s="91">
        <v>12.5</v>
      </c>
      <c r="X269" s="569">
        <v>1</v>
      </c>
      <c r="Y269" s="569">
        <v>1</v>
      </c>
      <c r="Z269" s="569">
        <v>1</v>
      </c>
      <c r="AA269" s="587">
        <v>14</v>
      </c>
      <c r="AB269" s="587">
        <v>13</v>
      </c>
      <c r="AC269" s="587">
        <v>12</v>
      </c>
      <c r="AD269" s="280">
        <v>14</v>
      </c>
      <c r="AE269" s="280">
        <v>13</v>
      </c>
      <c r="AF269" s="280">
        <v>12</v>
      </c>
      <c r="AG269" s="12">
        <f t="shared" ref="AG269:AI332" si="20">(AD269-L269)/L269*100</f>
        <v>0</v>
      </c>
      <c r="AH269" s="12">
        <f t="shared" si="20"/>
        <v>0</v>
      </c>
      <c r="AI269" s="12">
        <f t="shared" si="20"/>
        <v>0</v>
      </c>
      <c r="AJ269" s="8">
        <f t="shared" ref="AJ269:AL332" si="21">(AD269-O269)/O269*100</f>
        <v>-3.4482758620689653</v>
      </c>
      <c r="AK269" s="8">
        <f t="shared" si="21"/>
        <v>-3.7037037037037033</v>
      </c>
      <c r="AL269" s="8">
        <f t="shared" si="21"/>
        <v>-4</v>
      </c>
    </row>
    <row r="270" spans="1:38" s="179" customFormat="1" x14ac:dyDescent="0.25">
      <c r="A270" s="283">
        <v>3</v>
      </c>
      <c r="B270" s="284" t="s">
        <v>2219</v>
      </c>
      <c r="C270" s="280">
        <v>14</v>
      </c>
      <c r="D270" s="280">
        <v>13</v>
      </c>
      <c r="E270" s="280">
        <v>12</v>
      </c>
      <c r="F270" s="281">
        <v>14</v>
      </c>
      <c r="G270" s="281">
        <v>13</v>
      </c>
      <c r="H270" s="281">
        <v>12</v>
      </c>
      <c r="I270" s="282">
        <v>15</v>
      </c>
      <c r="J270" s="282">
        <v>14</v>
      </c>
      <c r="K270" s="282">
        <v>13</v>
      </c>
      <c r="L270" s="587">
        <v>14</v>
      </c>
      <c r="M270" s="587">
        <v>13</v>
      </c>
      <c r="N270" s="587">
        <v>12</v>
      </c>
      <c r="O270" s="579">
        <v>14.5</v>
      </c>
      <c r="P270" s="88">
        <v>13.5</v>
      </c>
      <c r="Q270" s="88">
        <v>12.5</v>
      </c>
      <c r="R270" s="587">
        <v>14</v>
      </c>
      <c r="S270" s="587">
        <v>13</v>
      </c>
      <c r="T270" s="587">
        <v>12</v>
      </c>
      <c r="U270" s="582">
        <v>14.5</v>
      </c>
      <c r="V270" s="91">
        <v>13.5</v>
      </c>
      <c r="W270" s="91">
        <v>12.5</v>
      </c>
      <c r="X270" s="569">
        <v>1</v>
      </c>
      <c r="Y270" s="569">
        <v>1</v>
      </c>
      <c r="Z270" s="569">
        <v>1</v>
      </c>
      <c r="AA270" s="587">
        <v>14</v>
      </c>
      <c r="AB270" s="587">
        <v>13</v>
      </c>
      <c r="AC270" s="587">
        <v>12</v>
      </c>
      <c r="AD270" s="280">
        <v>14</v>
      </c>
      <c r="AE270" s="280">
        <v>13</v>
      </c>
      <c r="AF270" s="280">
        <v>12</v>
      </c>
      <c r="AG270" s="12">
        <f t="shared" si="20"/>
        <v>0</v>
      </c>
      <c r="AH270" s="12">
        <f t="shared" si="20"/>
        <v>0</v>
      </c>
      <c r="AI270" s="12">
        <f t="shared" si="20"/>
        <v>0</v>
      </c>
      <c r="AJ270" s="8">
        <f t="shared" si="21"/>
        <v>-3.4482758620689653</v>
      </c>
      <c r="AK270" s="8">
        <f t="shared" si="21"/>
        <v>-3.7037037037037033</v>
      </c>
      <c r="AL270" s="8">
        <f t="shared" si="21"/>
        <v>-4</v>
      </c>
    </row>
    <row r="271" spans="1:38" s="179" customFormat="1" x14ac:dyDescent="0.25">
      <c r="A271" s="283">
        <v>4</v>
      </c>
      <c r="B271" s="284" t="s">
        <v>2230</v>
      </c>
      <c r="C271" s="280">
        <v>14</v>
      </c>
      <c r="D271" s="280">
        <v>13</v>
      </c>
      <c r="E271" s="280">
        <v>12</v>
      </c>
      <c r="F271" s="281">
        <v>14</v>
      </c>
      <c r="G271" s="281">
        <v>13</v>
      </c>
      <c r="H271" s="281">
        <v>12</v>
      </c>
      <c r="I271" s="282">
        <v>15</v>
      </c>
      <c r="J271" s="282">
        <v>14</v>
      </c>
      <c r="K271" s="282">
        <v>13</v>
      </c>
      <c r="L271" s="587">
        <v>14</v>
      </c>
      <c r="M271" s="587">
        <v>13</v>
      </c>
      <c r="N271" s="587">
        <v>12</v>
      </c>
      <c r="O271" s="579">
        <v>14.5</v>
      </c>
      <c r="P271" s="88">
        <v>13.5</v>
      </c>
      <c r="Q271" s="88">
        <v>12.5</v>
      </c>
      <c r="R271" s="587">
        <v>14</v>
      </c>
      <c r="S271" s="587">
        <v>13</v>
      </c>
      <c r="T271" s="587">
        <v>12</v>
      </c>
      <c r="U271" s="582">
        <v>14.5</v>
      </c>
      <c r="V271" s="91">
        <v>13.5</v>
      </c>
      <c r="W271" s="91">
        <v>12.5</v>
      </c>
      <c r="X271" s="569">
        <v>1</v>
      </c>
      <c r="Y271" s="569">
        <v>1</v>
      </c>
      <c r="Z271" s="569">
        <v>1</v>
      </c>
      <c r="AA271" s="587">
        <v>14</v>
      </c>
      <c r="AB271" s="587">
        <v>13</v>
      </c>
      <c r="AC271" s="587">
        <v>12</v>
      </c>
      <c r="AD271" s="280">
        <v>14</v>
      </c>
      <c r="AE271" s="280">
        <v>13</v>
      </c>
      <c r="AF271" s="280">
        <v>12</v>
      </c>
      <c r="AG271" s="12">
        <f t="shared" si="20"/>
        <v>0</v>
      </c>
      <c r="AH271" s="12">
        <f t="shared" si="20"/>
        <v>0</v>
      </c>
      <c r="AI271" s="12">
        <f t="shared" si="20"/>
        <v>0</v>
      </c>
      <c r="AJ271" s="8">
        <f t="shared" si="21"/>
        <v>-3.4482758620689653</v>
      </c>
      <c r="AK271" s="8">
        <f t="shared" si="21"/>
        <v>-3.7037037037037033</v>
      </c>
      <c r="AL271" s="8">
        <f t="shared" si="21"/>
        <v>-4</v>
      </c>
    </row>
    <row r="272" spans="1:38" s="179" customFormat="1" x14ac:dyDescent="0.25">
      <c r="A272" s="283">
        <v>5</v>
      </c>
      <c r="B272" s="284" t="s">
        <v>2258</v>
      </c>
      <c r="C272" s="280">
        <v>14</v>
      </c>
      <c r="D272" s="280">
        <v>13</v>
      </c>
      <c r="E272" s="280">
        <v>12</v>
      </c>
      <c r="F272" s="281">
        <v>14</v>
      </c>
      <c r="G272" s="281">
        <v>13</v>
      </c>
      <c r="H272" s="281">
        <v>12</v>
      </c>
      <c r="I272" s="282">
        <v>15</v>
      </c>
      <c r="J272" s="282">
        <v>14</v>
      </c>
      <c r="K272" s="282">
        <v>13</v>
      </c>
      <c r="L272" s="587">
        <v>14</v>
      </c>
      <c r="M272" s="587">
        <v>13</v>
      </c>
      <c r="N272" s="587">
        <v>12</v>
      </c>
      <c r="O272" s="579">
        <v>14.5</v>
      </c>
      <c r="P272" s="88">
        <v>13.5</v>
      </c>
      <c r="Q272" s="88">
        <v>12.5</v>
      </c>
      <c r="R272" s="587">
        <v>14</v>
      </c>
      <c r="S272" s="587">
        <v>13</v>
      </c>
      <c r="T272" s="587">
        <v>12</v>
      </c>
      <c r="U272" s="582">
        <v>14.5</v>
      </c>
      <c r="V272" s="91">
        <v>13.5</v>
      </c>
      <c r="W272" s="91">
        <v>12.5</v>
      </c>
      <c r="X272" s="569">
        <v>1</v>
      </c>
      <c r="Y272" s="569">
        <v>1</v>
      </c>
      <c r="Z272" s="569">
        <v>1</v>
      </c>
      <c r="AA272" s="587">
        <v>14</v>
      </c>
      <c r="AB272" s="587">
        <v>13</v>
      </c>
      <c r="AC272" s="587">
        <v>12</v>
      </c>
      <c r="AD272" s="280">
        <v>14</v>
      </c>
      <c r="AE272" s="280">
        <v>13</v>
      </c>
      <c r="AF272" s="280">
        <v>12</v>
      </c>
      <c r="AG272" s="12">
        <f t="shared" si="20"/>
        <v>0</v>
      </c>
      <c r="AH272" s="12">
        <f t="shared" si="20"/>
        <v>0</v>
      </c>
      <c r="AI272" s="12">
        <f t="shared" si="20"/>
        <v>0</v>
      </c>
      <c r="AJ272" s="8">
        <f t="shared" si="21"/>
        <v>-3.4482758620689653</v>
      </c>
      <c r="AK272" s="8">
        <f t="shared" si="21"/>
        <v>-3.7037037037037033</v>
      </c>
      <c r="AL272" s="8">
        <f t="shared" si="21"/>
        <v>-4</v>
      </c>
    </row>
    <row r="273" spans="1:38" s="179" customFormat="1" x14ac:dyDescent="0.25">
      <c r="A273" s="283">
        <v>6</v>
      </c>
      <c r="B273" s="284" t="s">
        <v>596</v>
      </c>
      <c r="C273" s="280">
        <v>12</v>
      </c>
      <c r="D273" s="280">
        <v>11</v>
      </c>
      <c r="E273" s="280">
        <v>10</v>
      </c>
      <c r="F273" s="281">
        <v>12</v>
      </c>
      <c r="G273" s="281">
        <v>11</v>
      </c>
      <c r="H273" s="281">
        <v>10</v>
      </c>
      <c r="I273" s="282">
        <v>15</v>
      </c>
      <c r="J273" s="282">
        <v>14</v>
      </c>
      <c r="K273" s="282">
        <v>13</v>
      </c>
      <c r="L273" s="587">
        <v>12</v>
      </c>
      <c r="M273" s="587">
        <v>11</v>
      </c>
      <c r="N273" s="587">
        <v>10</v>
      </c>
      <c r="O273" s="579">
        <v>13.5</v>
      </c>
      <c r="P273" s="88">
        <v>12.5</v>
      </c>
      <c r="Q273" s="88">
        <v>11.5</v>
      </c>
      <c r="R273" s="587">
        <v>12</v>
      </c>
      <c r="S273" s="587">
        <v>11</v>
      </c>
      <c r="T273" s="587">
        <v>10</v>
      </c>
      <c r="U273" s="582">
        <v>13.5</v>
      </c>
      <c r="V273" s="91">
        <v>12.5</v>
      </c>
      <c r="W273" s="91">
        <v>11.5</v>
      </c>
      <c r="X273" s="569">
        <v>1</v>
      </c>
      <c r="Y273" s="569">
        <v>1</v>
      </c>
      <c r="Z273" s="569">
        <v>1</v>
      </c>
      <c r="AA273" s="587">
        <v>12</v>
      </c>
      <c r="AB273" s="587">
        <v>11</v>
      </c>
      <c r="AC273" s="587">
        <v>10</v>
      </c>
      <c r="AD273" s="280">
        <v>12</v>
      </c>
      <c r="AE273" s="280">
        <v>11</v>
      </c>
      <c r="AF273" s="280">
        <v>10</v>
      </c>
      <c r="AG273" s="12">
        <f t="shared" si="20"/>
        <v>0</v>
      </c>
      <c r="AH273" s="12">
        <f t="shared" si="20"/>
        <v>0</v>
      </c>
      <c r="AI273" s="12">
        <f t="shared" si="20"/>
        <v>0</v>
      </c>
      <c r="AJ273" s="8">
        <f t="shared" si="21"/>
        <v>-11.111111111111111</v>
      </c>
      <c r="AK273" s="8">
        <f t="shared" si="21"/>
        <v>-12</v>
      </c>
      <c r="AL273" s="8">
        <f t="shared" si="21"/>
        <v>-13.043478260869565</v>
      </c>
    </row>
    <row r="274" spans="1:38" s="179" customFormat="1" x14ac:dyDescent="0.25">
      <c r="A274" s="283">
        <v>7</v>
      </c>
      <c r="B274" s="284" t="s">
        <v>2281</v>
      </c>
      <c r="C274" s="280">
        <v>14</v>
      </c>
      <c r="D274" s="280">
        <v>13</v>
      </c>
      <c r="E274" s="280">
        <v>12</v>
      </c>
      <c r="F274" s="281">
        <v>14</v>
      </c>
      <c r="G274" s="281">
        <v>13</v>
      </c>
      <c r="H274" s="281">
        <v>12</v>
      </c>
      <c r="I274" s="282">
        <v>15</v>
      </c>
      <c r="J274" s="282">
        <v>14</v>
      </c>
      <c r="K274" s="282">
        <v>13</v>
      </c>
      <c r="L274" s="587">
        <v>14</v>
      </c>
      <c r="M274" s="587">
        <v>13</v>
      </c>
      <c r="N274" s="587">
        <v>12</v>
      </c>
      <c r="O274" s="579">
        <v>14.5</v>
      </c>
      <c r="P274" s="88">
        <v>13.5</v>
      </c>
      <c r="Q274" s="88">
        <v>12.5</v>
      </c>
      <c r="R274" s="587">
        <v>14</v>
      </c>
      <c r="S274" s="587">
        <v>13</v>
      </c>
      <c r="T274" s="587">
        <v>12</v>
      </c>
      <c r="U274" s="582">
        <v>14.5</v>
      </c>
      <c r="V274" s="91">
        <v>13.5</v>
      </c>
      <c r="W274" s="91">
        <v>12.5</v>
      </c>
      <c r="X274" s="569">
        <v>1</v>
      </c>
      <c r="Y274" s="569">
        <v>1</v>
      </c>
      <c r="Z274" s="569">
        <v>1</v>
      </c>
      <c r="AA274" s="587">
        <v>14</v>
      </c>
      <c r="AB274" s="587">
        <v>13</v>
      </c>
      <c r="AC274" s="587">
        <v>12</v>
      </c>
      <c r="AD274" s="280">
        <v>14</v>
      </c>
      <c r="AE274" s="280">
        <v>13</v>
      </c>
      <c r="AF274" s="280">
        <v>12</v>
      </c>
      <c r="AG274" s="12">
        <f t="shared" si="20"/>
        <v>0</v>
      </c>
      <c r="AH274" s="12">
        <f t="shared" si="20"/>
        <v>0</v>
      </c>
      <c r="AI274" s="12">
        <f t="shared" si="20"/>
        <v>0</v>
      </c>
      <c r="AJ274" s="8">
        <f t="shared" si="21"/>
        <v>-3.4482758620689653</v>
      </c>
      <c r="AK274" s="8">
        <f t="shared" si="21"/>
        <v>-3.7037037037037033</v>
      </c>
      <c r="AL274" s="8">
        <f t="shared" si="21"/>
        <v>-4</v>
      </c>
    </row>
    <row r="275" spans="1:38" s="179" customFormat="1" x14ac:dyDescent="0.25">
      <c r="A275" s="283">
        <v>8</v>
      </c>
      <c r="B275" s="284" t="s">
        <v>2394</v>
      </c>
      <c r="C275" s="280">
        <v>12</v>
      </c>
      <c r="D275" s="280">
        <v>11</v>
      </c>
      <c r="E275" s="280">
        <v>10</v>
      </c>
      <c r="F275" s="281">
        <v>12</v>
      </c>
      <c r="G275" s="281">
        <v>11</v>
      </c>
      <c r="H275" s="281">
        <v>10</v>
      </c>
      <c r="I275" s="282">
        <v>15</v>
      </c>
      <c r="J275" s="282">
        <v>14</v>
      </c>
      <c r="K275" s="282">
        <v>13</v>
      </c>
      <c r="L275" s="587">
        <v>12</v>
      </c>
      <c r="M275" s="587">
        <v>11</v>
      </c>
      <c r="N275" s="587">
        <v>10</v>
      </c>
      <c r="O275" s="579">
        <v>13.5</v>
      </c>
      <c r="P275" s="88">
        <v>12.5</v>
      </c>
      <c r="Q275" s="88">
        <v>11.5</v>
      </c>
      <c r="R275" s="587">
        <v>12</v>
      </c>
      <c r="S275" s="587">
        <v>11</v>
      </c>
      <c r="T275" s="587">
        <v>10</v>
      </c>
      <c r="U275" s="582">
        <v>13.5</v>
      </c>
      <c r="V275" s="91">
        <v>12.5</v>
      </c>
      <c r="W275" s="91">
        <v>11.5</v>
      </c>
      <c r="X275" s="569">
        <v>1</v>
      </c>
      <c r="Y275" s="569">
        <v>1</v>
      </c>
      <c r="Z275" s="569">
        <v>1</v>
      </c>
      <c r="AA275" s="587">
        <v>12</v>
      </c>
      <c r="AB275" s="587">
        <v>11</v>
      </c>
      <c r="AC275" s="587">
        <v>10</v>
      </c>
      <c r="AD275" s="280">
        <v>12</v>
      </c>
      <c r="AE275" s="280">
        <v>11</v>
      </c>
      <c r="AF275" s="280">
        <v>10</v>
      </c>
      <c r="AG275" s="12">
        <f t="shared" si="20"/>
        <v>0</v>
      </c>
      <c r="AH275" s="12">
        <f t="shared" si="20"/>
        <v>0</v>
      </c>
      <c r="AI275" s="12">
        <f t="shared" si="20"/>
        <v>0</v>
      </c>
      <c r="AJ275" s="8">
        <f t="shared" si="21"/>
        <v>-11.111111111111111</v>
      </c>
      <c r="AK275" s="8">
        <f t="shared" si="21"/>
        <v>-12</v>
      </c>
      <c r="AL275" s="8">
        <f t="shared" si="21"/>
        <v>-13.043478260869565</v>
      </c>
    </row>
    <row r="276" spans="1:38" s="179" customFormat="1" x14ac:dyDescent="0.25">
      <c r="A276" s="283">
        <v>9</v>
      </c>
      <c r="B276" s="284" t="s">
        <v>2320</v>
      </c>
      <c r="C276" s="280">
        <v>12</v>
      </c>
      <c r="D276" s="280">
        <v>11</v>
      </c>
      <c r="E276" s="280">
        <v>10</v>
      </c>
      <c r="F276" s="281">
        <v>12</v>
      </c>
      <c r="G276" s="281">
        <v>11</v>
      </c>
      <c r="H276" s="281">
        <v>10</v>
      </c>
      <c r="I276" s="282">
        <v>15</v>
      </c>
      <c r="J276" s="282">
        <v>14</v>
      </c>
      <c r="K276" s="282">
        <v>13</v>
      </c>
      <c r="L276" s="587">
        <v>12</v>
      </c>
      <c r="M276" s="587">
        <v>11</v>
      </c>
      <c r="N276" s="587">
        <v>10</v>
      </c>
      <c r="O276" s="579">
        <v>13.5</v>
      </c>
      <c r="P276" s="88">
        <v>12.5</v>
      </c>
      <c r="Q276" s="88">
        <v>11.5</v>
      </c>
      <c r="R276" s="587">
        <v>12</v>
      </c>
      <c r="S276" s="587">
        <v>11</v>
      </c>
      <c r="T276" s="587">
        <v>10</v>
      </c>
      <c r="U276" s="582">
        <v>13.5</v>
      </c>
      <c r="V276" s="91">
        <v>12.5</v>
      </c>
      <c r="W276" s="91">
        <v>11.5</v>
      </c>
      <c r="X276" s="569">
        <v>1</v>
      </c>
      <c r="Y276" s="569">
        <v>1</v>
      </c>
      <c r="Z276" s="569">
        <v>1</v>
      </c>
      <c r="AA276" s="587">
        <v>12</v>
      </c>
      <c r="AB276" s="587">
        <v>11</v>
      </c>
      <c r="AC276" s="587">
        <v>10</v>
      </c>
      <c r="AD276" s="280">
        <v>12</v>
      </c>
      <c r="AE276" s="280">
        <v>11</v>
      </c>
      <c r="AF276" s="280">
        <v>10</v>
      </c>
      <c r="AG276" s="12">
        <f t="shared" si="20"/>
        <v>0</v>
      </c>
      <c r="AH276" s="12">
        <f t="shared" si="20"/>
        <v>0</v>
      </c>
      <c r="AI276" s="12">
        <f t="shared" si="20"/>
        <v>0</v>
      </c>
      <c r="AJ276" s="8">
        <f t="shared" si="21"/>
        <v>-11.111111111111111</v>
      </c>
      <c r="AK276" s="8">
        <f t="shared" si="21"/>
        <v>-12</v>
      </c>
      <c r="AL276" s="8">
        <f t="shared" si="21"/>
        <v>-13.043478260869565</v>
      </c>
    </row>
    <row r="277" spans="1:38" s="179" customFormat="1" x14ac:dyDescent="0.25">
      <c r="A277" s="278" t="s">
        <v>595</v>
      </c>
      <c r="B277" s="279" t="s">
        <v>870</v>
      </c>
      <c r="C277" s="280"/>
      <c r="D277" s="280"/>
      <c r="E277" s="280"/>
      <c r="F277" s="281"/>
      <c r="G277" s="281"/>
      <c r="H277" s="281"/>
      <c r="I277" s="282"/>
      <c r="J277" s="282"/>
      <c r="K277" s="282"/>
      <c r="L277" s="88"/>
      <c r="M277" s="88"/>
      <c r="N277" s="88"/>
      <c r="O277" s="579"/>
      <c r="P277" s="88"/>
      <c r="Q277" s="88"/>
      <c r="R277" s="587"/>
      <c r="S277" s="587"/>
      <c r="T277" s="587"/>
      <c r="U277" s="582"/>
      <c r="V277" s="91"/>
      <c r="W277" s="91"/>
      <c r="X277" s="565"/>
      <c r="Y277" s="565"/>
      <c r="Z277" s="565"/>
      <c r="AA277" s="88"/>
      <c r="AB277" s="88"/>
      <c r="AC277" s="88"/>
      <c r="AD277" s="280"/>
      <c r="AE277" s="280"/>
      <c r="AF277" s="280"/>
      <c r="AG277" s="12"/>
      <c r="AH277" s="12"/>
      <c r="AI277" s="12"/>
      <c r="AJ277" s="8"/>
      <c r="AK277" s="8"/>
      <c r="AL277" s="8"/>
    </row>
    <row r="278" spans="1:38" s="179" customFormat="1" x14ac:dyDescent="0.25">
      <c r="A278" s="283">
        <v>1</v>
      </c>
      <c r="B278" s="284" t="s">
        <v>2337</v>
      </c>
      <c r="C278" s="280">
        <v>9</v>
      </c>
      <c r="D278" s="280"/>
      <c r="E278" s="280"/>
      <c r="F278" s="281">
        <v>9</v>
      </c>
      <c r="G278" s="281"/>
      <c r="H278" s="281"/>
      <c r="I278" s="282">
        <v>9</v>
      </c>
      <c r="J278" s="282"/>
      <c r="K278" s="282"/>
      <c r="L278" s="579">
        <v>9</v>
      </c>
      <c r="M278" s="88"/>
      <c r="N278" s="88"/>
      <c r="O278" s="579">
        <v>9</v>
      </c>
      <c r="P278" s="88"/>
      <c r="Q278" s="88"/>
      <c r="R278" s="587">
        <v>9</v>
      </c>
      <c r="S278" s="587"/>
      <c r="T278" s="587"/>
      <c r="U278" s="582">
        <v>9</v>
      </c>
      <c r="V278" s="91"/>
      <c r="W278" s="91"/>
      <c r="X278" s="571">
        <v>1</v>
      </c>
      <c r="Y278" s="565"/>
      <c r="Z278" s="565"/>
      <c r="AA278" s="579">
        <v>9</v>
      </c>
      <c r="AB278" s="88"/>
      <c r="AC278" s="88"/>
      <c r="AD278" s="280">
        <v>9</v>
      </c>
      <c r="AE278" s="280"/>
      <c r="AF278" s="280"/>
      <c r="AG278" s="12">
        <f t="shared" si="20"/>
        <v>0</v>
      </c>
      <c r="AH278" s="12"/>
      <c r="AI278" s="12"/>
      <c r="AJ278" s="8">
        <f t="shared" si="21"/>
        <v>0</v>
      </c>
      <c r="AK278" s="8"/>
      <c r="AL278" s="8"/>
    </row>
    <row r="279" spans="1:38" s="179" customFormat="1" x14ac:dyDescent="0.25">
      <c r="A279" s="283">
        <v>2</v>
      </c>
      <c r="B279" s="284" t="s">
        <v>2196</v>
      </c>
      <c r="C279" s="280">
        <v>9</v>
      </c>
      <c r="D279" s="280"/>
      <c r="E279" s="280"/>
      <c r="F279" s="281">
        <v>9</v>
      </c>
      <c r="G279" s="281"/>
      <c r="H279" s="281"/>
      <c r="I279" s="282">
        <v>9</v>
      </c>
      <c r="J279" s="282"/>
      <c r="K279" s="282"/>
      <c r="L279" s="579">
        <v>9</v>
      </c>
      <c r="M279" s="88"/>
      <c r="N279" s="88"/>
      <c r="O279" s="579">
        <v>9</v>
      </c>
      <c r="P279" s="88"/>
      <c r="Q279" s="88"/>
      <c r="R279" s="587">
        <v>9</v>
      </c>
      <c r="S279" s="587"/>
      <c r="T279" s="587"/>
      <c r="U279" s="582">
        <v>9</v>
      </c>
      <c r="V279" s="91"/>
      <c r="W279" s="91"/>
      <c r="X279" s="571">
        <v>1</v>
      </c>
      <c r="Y279" s="565"/>
      <c r="Z279" s="565"/>
      <c r="AA279" s="579">
        <v>9</v>
      </c>
      <c r="AB279" s="88"/>
      <c r="AC279" s="88"/>
      <c r="AD279" s="280">
        <v>9</v>
      </c>
      <c r="AE279" s="280"/>
      <c r="AF279" s="280"/>
      <c r="AG279" s="12">
        <f t="shared" si="20"/>
        <v>0</v>
      </c>
      <c r="AH279" s="12"/>
      <c r="AI279" s="12"/>
      <c r="AJ279" s="8">
        <f t="shared" si="21"/>
        <v>0</v>
      </c>
      <c r="AK279" s="8"/>
      <c r="AL279" s="8"/>
    </row>
    <row r="280" spans="1:38" s="179" customFormat="1" x14ac:dyDescent="0.25">
      <c r="A280" s="283">
        <v>3</v>
      </c>
      <c r="B280" s="284" t="s">
        <v>2219</v>
      </c>
      <c r="C280" s="280">
        <v>9</v>
      </c>
      <c r="D280" s="280"/>
      <c r="E280" s="280"/>
      <c r="F280" s="281">
        <v>9</v>
      </c>
      <c r="G280" s="281"/>
      <c r="H280" s="281"/>
      <c r="I280" s="282">
        <v>9</v>
      </c>
      <c r="J280" s="282"/>
      <c r="K280" s="282"/>
      <c r="L280" s="579">
        <v>9</v>
      </c>
      <c r="M280" s="88"/>
      <c r="N280" s="88"/>
      <c r="O280" s="579">
        <v>9</v>
      </c>
      <c r="P280" s="88"/>
      <c r="Q280" s="88"/>
      <c r="R280" s="587">
        <v>9</v>
      </c>
      <c r="S280" s="587"/>
      <c r="T280" s="587"/>
      <c r="U280" s="582">
        <v>9</v>
      </c>
      <c r="V280" s="91"/>
      <c r="W280" s="91"/>
      <c r="X280" s="571">
        <v>1</v>
      </c>
      <c r="Y280" s="565"/>
      <c r="Z280" s="565"/>
      <c r="AA280" s="579">
        <v>9</v>
      </c>
      <c r="AB280" s="88"/>
      <c r="AC280" s="88"/>
      <c r="AD280" s="280">
        <v>9</v>
      </c>
      <c r="AE280" s="280"/>
      <c r="AF280" s="280"/>
      <c r="AG280" s="12">
        <f t="shared" si="20"/>
        <v>0</v>
      </c>
      <c r="AH280" s="12"/>
      <c r="AI280" s="12"/>
      <c r="AJ280" s="8">
        <f t="shared" si="21"/>
        <v>0</v>
      </c>
      <c r="AK280" s="8"/>
      <c r="AL280" s="8"/>
    </row>
    <row r="281" spans="1:38" s="179" customFormat="1" x14ac:dyDescent="0.25">
      <c r="A281" s="283">
        <v>4</v>
      </c>
      <c r="B281" s="284" t="s">
        <v>2230</v>
      </c>
      <c r="C281" s="280">
        <v>9</v>
      </c>
      <c r="D281" s="280"/>
      <c r="E281" s="280"/>
      <c r="F281" s="281">
        <v>9</v>
      </c>
      <c r="G281" s="281"/>
      <c r="H281" s="281"/>
      <c r="I281" s="282">
        <v>9</v>
      </c>
      <c r="J281" s="282"/>
      <c r="K281" s="282"/>
      <c r="L281" s="579">
        <v>9</v>
      </c>
      <c r="M281" s="88"/>
      <c r="N281" s="88"/>
      <c r="O281" s="579">
        <v>9</v>
      </c>
      <c r="P281" s="88"/>
      <c r="Q281" s="88"/>
      <c r="R281" s="587">
        <v>9</v>
      </c>
      <c r="S281" s="587"/>
      <c r="T281" s="587"/>
      <c r="U281" s="582">
        <v>9</v>
      </c>
      <c r="V281" s="91"/>
      <c r="W281" s="91"/>
      <c r="X281" s="571">
        <v>1</v>
      </c>
      <c r="Y281" s="565"/>
      <c r="Z281" s="565"/>
      <c r="AA281" s="579">
        <v>9</v>
      </c>
      <c r="AB281" s="88"/>
      <c r="AC281" s="88"/>
      <c r="AD281" s="280">
        <v>9</v>
      </c>
      <c r="AE281" s="280"/>
      <c r="AF281" s="280"/>
      <c r="AG281" s="12">
        <f t="shared" si="20"/>
        <v>0</v>
      </c>
      <c r="AH281" s="12"/>
      <c r="AI281" s="12"/>
      <c r="AJ281" s="8">
        <f t="shared" si="21"/>
        <v>0</v>
      </c>
      <c r="AK281" s="8"/>
      <c r="AL281" s="8"/>
    </row>
    <row r="282" spans="1:38" s="179" customFormat="1" x14ac:dyDescent="0.25">
      <c r="A282" s="283">
        <v>5</v>
      </c>
      <c r="B282" s="284" t="s">
        <v>2258</v>
      </c>
      <c r="C282" s="280">
        <v>9</v>
      </c>
      <c r="D282" s="280"/>
      <c r="E282" s="280"/>
      <c r="F282" s="281">
        <v>9</v>
      </c>
      <c r="G282" s="281"/>
      <c r="H282" s="281"/>
      <c r="I282" s="282">
        <v>9</v>
      </c>
      <c r="J282" s="282"/>
      <c r="K282" s="282"/>
      <c r="L282" s="579">
        <v>9</v>
      </c>
      <c r="M282" s="88"/>
      <c r="N282" s="88"/>
      <c r="O282" s="579">
        <v>9</v>
      </c>
      <c r="P282" s="88"/>
      <c r="Q282" s="88"/>
      <c r="R282" s="587">
        <v>9</v>
      </c>
      <c r="S282" s="587"/>
      <c r="T282" s="587"/>
      <c r="U282" s="582">
        <v>9</v>
      </c>
      <c r="V282" s="91"/>
      <c r="W282" s="91"/>
      <c r="X282" s="571">
        <v>1</v>
      </c>
      <c r="Y282" s="565"/>
      <c r="Z282" s="565"/>
      <c r="AA282" s="579">
        <v>9</v>
      </c>
      <c r="AB282" s="88"/>
      <c r="AC282" s="88"/>
      <c r="AD282" s="280">
        <v>9</v>
      </c>
      <c r="AE282" s="280"/>
      <c r="AF282" s="280"/>
      <c r="AG282" s="12">
        <f t="shared" si="20"/>
        <v>0</v>
      </c>
      <c r="AH282" s="12"/>
      <c r="AI282" s="12"/>
      <c r="AJ282" s="8">
        <f t="shared" si="21"/>
        <v>0</v>
      </c>
      <c r="AK282" s="8"/>
      <c r="AL282" s="8"/>
    </row>
    <row r="283" spans="1:38" s="179" customFormat="1" x14ac:dyDescent="0.25">
      <c r="A283" s="283">
        <v>6</v>
      </c>
      <c r="B283" s="284" t="s">
        <v>596</v>
      </c>
      <c r="C283" s="280">
        <v>9</v>
      </c>
      <c r="D283" s="280"/>
      <c r="E283" s="280"/>
      <c r="F283" s="281">
        <v>9</v>
      </c>
      <c r="G283" s="281"/>
      <c r="H283" s="281"/>
      <c r="I283" s="282">
        <v>9</v>
      </c>
      <c r="J283" s="282"/>
      <c r="K283" s="282"/>
      <c r="L283" s="579">
        <v>9</v>
      </c>
      <c r="M283" s="88"/>
      <c r="N283" s="88"/>
      <c r="O283" s="579">
        <v>9</v>
      </c>
      <c r="P283" s="88"/>
      <c r="Q283" s="88"/>
      <c r="R283" s="587">
        <v>9</v>
      </c>
      <c r="S283" s="587"/>
      <c r="T283" s="587"/>
      <c r="U283" s="582">
        <v>9</v>
      </c>
      <c r="V283" s="91"/>
      <c r="W283" s="91"/>
      <c r="X283" s="571">
        <v>1</v>
      </c>
      <c r="Y283" s="565"/>
      <c r="Z283" s="565"/>
      <c r="AA283" s="579">
        <v>9</v>
      </c>
      <c r="AB283" s="88"/>
      <c r="AC283" s="88"/>
      <c r="AD283" s="280">
        <v>9</v>
      </c>
      <c r="AE283" s="280"/>
      <c r="AF283" s="280"/>
      <c r="AG283" s="12">
        <f t="shared" si="20"/>
        <v>0</v>
      </c>
      <c r="AH283" s="12"/>
      <c r="AI283" s="12"/>
      <c r="AJ283" s="8">
        <f t="shared" si="21"/>
        <v>0</v>
      </c>
      <c r="AK283" s="8"/>
      <c r="AL283" s="8"/>
    </row>
    <row r="284" spans="1:38" s="179" customFormat="1" x14ac:dyDescent="0.25">
      <c r="A284" s="283">
        <v>7</v>
      </c>
      <c r="B284" s="284" t="s">
        <v>2281</v>
      </c>
      <c r="C284" s="280">
        <v>9</v>
      </c>
      <c r="D284" s="280"/>
      <c r="E284" s="280"/>
      <c r="F284" s="281">
        <v>9</v>
      </c>
      <c r="G284" s="281"/>
      <c r="H284" s="281"/>
      <c r="I284" s="282">
        <v>9</v>
      </c>
      <c r="J284" s="282"/>
      <c r="K284" s="282"/>
      <c r="L284" s="579">
        <v>9</v>
      </c>
      <c r="M284" s="88"/>
      <c r="N284" s="88"/>
      <c r="O284" s="579">
        <v>9</v>
      </c>
      <c r="P284" s="88"/>
      <c r="Q284" s="88"/>
      <c r="R284" s="587">
        <v>9</v>
      </c>
      <c r="S284" s="587"/>
      <c r="T284" s="587"/>
      <c r="U284" s="582">
        <v>9</v>
      </c>
      <c r="V284" s="91"/>
      <c r="W284" s="91"/>
      <c r="X284" s="571">
        <v>1</v>
      </c>
      <c r="Y284" s="565"/>
      <c r="Z284" s="565"/>
      <c r="AA284" s="579">
        <v>9</v>
      </c>
      <c r="AB284" s="88"/>
      <c r="AC284" s="88"/>
      <c r="AD284" s="280">
        <v>9</v>
      </c>
      <c r="AE284" s="280"/>
      <c r="AF284" s="280"/>
      <c r="AG284" s="12">
        <f t="shared" si="20"/>
        <v>0</v>
      </c>
      <c r="AH284" s="12"/>
      <c r="AI284" s="12"/>
      <c r="AJ284" s="8">
        <f t="shared" si="21"/>
        <v>0</v>
      </c>
      <c r="AK284" s="8"/>
      <c r="AL284" s="8"/>
    </row>
    <row r="285" spans="1:38" s="179" customFormat="1" x14ac:dyDescent="0.25">
      <c r="A285" s="283">
        <v>8</v>
      </c>
      <c r="B285" s="284" t="s">
        <v>2394</v>
      </c>
      <c r="C285" s="280">
        <v>9</v>
      </c>
      <c r="D285" s="280"/>
      <c r="E285" s="280"/>
      <c r="F285" s="281">
        <v>9</v>
      </c>
      <c r="G285" s="281"/>
      <c r="H285" s="281"/>
      <c r="I285" s="282">
        <v>9</v>
      </c>
      <c r="J285" s="282"/>
      <c r="K285" s="282"/>
      <c r="L285" s="579">
        <v>9</v>
      </c>
      <c r="M285" s="88"/>
      <c r="N285" s="88"/>
      <c r="O285" s="579">
        <v>9</v>
      </c>
      <c r="P285" s="88"/>
      <c r="Q285" s="88"/>
      <c r="R285" s="587">
        <v>9</v>
      </c>
      <c r="S285" s="587"/>
      <c r="T285" s="587"/>
      <c r="U285" s="582">
        <v>9</v>
      </c>
      <c r="V285" s="91"/>
      <c r="W285" s="91"/>
      <c r="X285" s="571">
        <v>1</v>
      </c>
      <c r="Y285" s="565"/>
      <c r="Z285" s="565"/>
      <c r="AA285" s="579">
        <v>9</v>
      </c>
      <c r="AB285" s="88"/>
      <c r="AC285" s="88"/>
      <c r="AD285" s="280">
        <v>9</v>
      </c>
      <c r="AE285" s="280"/>
      <c r="AF285" s="280"/>
      <c r="AG285" s="12">
        <f t="shared" si="20"/>
        <v>0</v>
      </c>
      <c r="AH285" s="12"/>
      <c r="AI285" s="12"/>
      <c r="AJ285" s="8">
        <f t="shared" si="21"/>
        <v>0</v>
      </c>
      <c r="AK285" s="8"/>
      <c r="AL285" s="8"/>
    </row>
    <row r="286" spans="1:38" s="179" customFormat="1" x14ac:dyDescent="0.25">
      <c r="A286" s="283">
        <v>9</v>
      </c>
      <c r="B286" s="284" t="s">
        <v>2320</v>
      </c>
      <c r="C286" s="280">
        <v>9</v>
      </c>
      <c r="D286" s="280"/>
      <c r="E286" s="280"/>
      <c r="F286" s="281">
        <v>9</v>
      </c>
      <c r="G286" s="281"/>
      <c r="H286" s="281"/>
      <c r="I286" s="282">
        <v>9</v>
      </c>
      <c r="J286" s="282"/>
      <c r="K286" s="282"/>
      <c r="L286" s="579">
        <v>9</v>
      </c>
      <c r="M286" s="88"/>
      <c r="N286" s="88"/>
      <c r="O286" s="579">
        <v>9</v>
      </c>
      <c r="P286" s="88"/>
      <c r="Q286" s="88"/>
      <c r="R286" s="587">
        <v>9</v>
      </c>
      <c r="S286" s="587"/>
      <c r="T286" s="587"/>
      <c r="U286" s="582">
        <v>9</v>
      </c>
      <c r="V286" s="91"/>
      <c r="W286" s="91"/>
      <c r="X286" s="571">
        <v>1</v>
      </c>
      <c r="Y286" s="565"/>
      <c r="Z286" s="565"/>
      <c r="AA286" s="579">
        <v>9</v>
      </c>
      <c r="AB286" s="88"/>
      <c r="AC286" s="88"/>
      <c r="AD286" s="280">
        <v>9</v>
      </c>
      <c r="AE286" s="280"/>
      <c r="AF286" s="280"/>
      <c r="AG286" s="12">
        <f t="shared" si="20"/>
        <v>0</v>
      </c>
      <c r="AH286" s="12"/>
      <c r="AI286" s="12"/>
      <c r="AJ286" s="8">
        <f t="shared" si="21"/>
        <v>0</v>
      </c>
      <c r="AK286" s="8"/>
      <c r="AL286" s="8"/>
    </row>
    <row r="287" spans="1:38" s="179" customFormat="1" x14ac:dyDescent="0.25">
      <c r="A287" s="325" t="s">
        <v>2395</v>
      </c>
      <c r="B287" s="326" t="s">
        <v>2812</v>
      </c>
      <c r="C287" s="327"/>
      <c r="D287" s="327"/>
      <c r="E287" s="327"/>
      <c r="F287" s="328"/>
      <c r="G287" s="328"/>
      <c r="H287" s="328"/>
      <c r="I287" s="329"/>
      <c r="J287" s="329"/>
      <c r="K287" s="329"/>
      <c r="L287" s="88"/>
      <c r="M287" s="88"/>
      <c r="N287" s="88"/>
      <c r="O287" s="589"/>
      <c r="P287" s="589"/>
      <c r="Q287" s="589"/>
      <c r="R287" s="589"/>
      <c r="S287" s="589"/>
      <c r="T287" s="589"/>
      <c r="U287" s="589"/>
      <c r="V287" s="589"/>
      <c r="W287" s="589"/>
      <c r="X287" s="565"/>
      <c r="Y287" s="565"/>
      <c r="Z287" s="565"/>
      <c r="AA287" s="88"/>
      <c r="AB287" s="88"/>
      <c r="AC287" s="88"/>
      <c r="AD287" s="329"/>
      <c r="AE287" s="329"/>
      <c r="AF287" s="329"/>
      <c r="AG287" s="12"/>
      <c r="AH287" s="12"/>
      <c r="AI287" s="12"/>
      <c r="AJ287" s="8"/>
      <c r="AK287" s="8"/>
      <c r="AL287" s="8"/>
    </row>
    <row r="288" spans="1:38" s="179" customFormat="1" x14ac:dyDescent="0.25">
      <c r="A288" s="330" t="s">
        <v>2397</v>
      </c>
      <c r="B288" s="331" t="s">
        <v>864</v>
      </c>
      <c r="C288" s="332"/>
      <c r="D288" s="332"/>
      <c r="E288" s="332"/>
      <c r="F288" s="333"/>
      <c r="G288" s="333"/>
      <c r="H288" s="333"/>
      <c r="I288" s="334"/>
      <c r="J288" s="334"/>
      <c r="K288" s="334"/>
      <c r="L288" s="88"/>
      <c r="M288" s="88"/>
      <c r="N288" s="88"/>
      <c r="O288" s="590"/>
      <c r="P288" s="590"/>
      <c r="Q288" s="590"/>
      <c r="R288" s="590"/>
      <c r="S288" s="590"/>
      <c r="T288" s="590"/>
      <c r="U288" s="590"/>
      <c r="V288" s="590"/>
      <c r="W288" s="590"/>
      <c r="X288" s="565"/>
      <c r="Y288" s="565"/>
      <c r="Z288" s="565"/>
      <c r="AA288" s="88"/>
      <c r="AB288" s="88"/>
      <c r="AC288" s="88"/>
      <c r="AD288" s="334"/>
      <c r="AE288" s="334"/>
      <c r="AF288" s="334"/>
      <c r="AG288" s="12"/>
      <c r="AH288" s="12"/>
      <c r="AI288" s="12"/>
      <c r="AJ288" s="8"/>
      <c r="AK288" s="8"/>
      <c r="AL288" s="8"/>
    </row>
    <row r="289" spans="1:38" s="179" customFormat="1" x14ac:dyDescent="0.25">
      <c r="A289" s="335">
        <v>1</v>
      </c>
      <c r="B289" s="336" t="s">
        <v>2642</v>
      </c>
      <c r="C289" s="332">
        <v>18</v>
      </c>
      <c r="D289" s="332">
        <v>15</v>
      </c>
      <c r="E289" s="332">
        <v>13</v>
      </c>
      <c r="F289" s="303">
        <v>18</v>
      </c>
      <c r="G289" s="303">
        <v>15</v>
      </c>
      <c r="H289" s="303">
        <v>13</v>
      </c>
      <c r="I289" s="303">
        <v>40</v>
      </c>
      <c r="J289" s="303">
        <v>35</v>
      </c>
      <c r="K289" s="337">
        <v>30</v>
      </c>
      <c r="L289" s="591">
        <v>18</v>
      </c>
      <c r="M289" s="591">
        <v>15</v>
      </c>
      <c r="N289" s="591">
        <v>13</v>
      </c>
      <c r="O289" s="579">
        <v>29</v>
      </c>
      <c r="P289" s="88">
        <v>25</v>
      </c>
      <c r="Q289" s="88">
        <v>21.5</v>
      </c>
      <c r="R289" s="579">
        <v>29</v>
      </c>
      <c r="S289" s="88">
        <v>25</v>
      </c>
      <c r="T289" s="88">
        <v>21.5</v>
      </c>
      <c r="U289" s="579">
        <v>29</v>
      </c>
      <c r="V289" s="88">
        <v>25</v>
      </c>
      <c r="W289" s="88">
        <v>21.5</v>
      </c>
      <c r="X289" s="569">
        <v>1</v>
      </c>
      <c r="Y289" s="569">
        <v>1</v>
      </c>
      <c r="Z289" s="569">
        <v>1</v>
      </c>
      <c r="AA289" s="591">
        <v>18</v>
      </c>
      <c r="AB289" s="591">
        <v>15</v>
      </c>
      <c r="AC289" s="591">
        <v>13</v>
      </c>
      <c r="AD289" s="750">
        <v>29</v>
      </c>
      <c r="AE289" s="8">
        <v>25</v>
      </c>
      <c r="AF289" s="8">
        <v>21.5</v>
      </c>
      <c r="AG289" s="12">
        <f t="shared" si="20"/>
        <v>61.111111111111114</v>
      </c>
      <c r="AH289" s="12">
        <f t="shared" si="20"/>
        <v>66.666666666666657</v>
      </c>
      <c r="AI289" s="12">
        <f t="shared" si="20"/>
        <v>65.384615384615387</v>
      </c>
      <c r="AJ289" s="8">
        <f t="shared" si="21"/>
        <v>0</v>
      </c>
      <c r="AK289" s="8">
        <f t="shared" si="21"/>
        <v>0</v>
      </c>
      <c r="AL289" s="8">
        <f t="shared" si="21"/>
        <v>0</v>
      </c>
    </row>
    <row r="290" spans="1:38" s="179" customFormat="1" x14ac:dyDescent="0.25">
      <c r="A290" s="335">
        <v>2</v>
      </c>
      <c r="B290" s="336" t="s">
        <v>2813</v>
      </c>
      <c r="C290" s="332">
        <v>18</v>
      </c>
      <c r="D290" s="332">
        <v>15</v>
      </c>
      <c r="E290" s="332">
        <v>13</v>
      </c>
      <c r="F290" s="333">
        <v>18</v>
      </c>
      <c r="G290" s="333">
        <v>15</v>
      </c>
      <c r="H290" s="333">
        <v>13</v>
      </c>
      <c r="I290" s="333">
        <v>22</v>
      </c>
      <c r="J290" s="333">
        <v>19</v>
      </c>
      <c r="K290" s="333">
        <v>16</v>
      </c>
      <c r="L290" s="591">
        <v>18</v>
      </c>
      <c r="M290" s="591">
        <v>15</v>
      </c>
      <c r="N290" s="591">
        <v>13</v>
      </c>
      <c r="O290" s="579">
        <v>20</v>
      </c>
      <c r="P290" s="88">
        <v>17</v>
      </c>
      <c r="Q290" s="88">
        <v>14.5</v>
      </c>
      <c r="R290" s="579">
        <v>20</v>
      </c>
      <c r="S290" s="88">
        <v>17</v>
      </c>
      <c r="T290" s="88">
        <v>14.5</v>
      </c>
      <c r="U290" s="579">
        <v>20</v>
      </c>
      <c r="V290" s="88">
        <v>17</v>
      </c>
      <c r="W290" s="88">
        <v>14.5</v>
      </c>
      <c r="X290" s="569">
        <v>1</v>
      </c>
      <c r="Y290" s="569">
        <v>1</v>
      </c>
      <c r="Z290" s="569">
        <v>1</v>
      </c>
      <c r="AA290" s="591">
        <v>18</v>
      </c>
      <c r="AB290" s="591">
        <v>15</v>
      </c>
      <c r="AC290" s="591">
        <v>13</v>
      </c>
      <c r="AD290" s="750">
        <v>20</v>
      </c>
      <c r="AE290" s="8">
        <v>17</v>
      </c>
      <c r="AF290" s="8">
        <v>14.5</v>
      </c>
      <c r="AG290" s="12">
        <f t="shared" si="20"/>
        <v>11.111111111111111</v>
      </c>
      <c r="AH290" s="12">
        <f t="shared" si="20"/>
        <v>13.333333333333334</v>
      </c>
      <c r="AI290" s="12">
        <f t="shared" si="20"/>
        <v>11.538461538461538</v>
      </c>
      <c r="AJ290" s="8">
        <f t="shared" si="21"/>
        <v>0</v>
      </c>
      <c r="AK290" s="8">
        <f t="shared" si="21"/>
        <v>0</v>
      </c>
      <c r="AL290" s="8">
        <f t="shared" si="21"/>
        <v>0</v>
      </c>
    </row>
    <row r="291" spans="1:38" s="179" customFormat="1" x14ac:dyDescent="0.25">
      <c r="A291" s="335">
        <v>3</v>
      </c>
      <c r="B291" s="336" t="s">
        <v>2398</v>
      </c>
      <c r="C291" s="332">
        <v>20</v>
      </c>
      <c r="D291" s="332">
        <v>19</v>
      </c>
      <c r="E291" s="332">
        <v>18</v>
      </c>
      <c r="F291" s="333">
        <v>20</v>
      </c>
      <c r="G291" s="333">
        <v>19</v>
      </c>
      <c r="H291" s="333">
        <v>18</v>
      </c>
      <c r="I291" s="333">
        <v>40</v>
      </c>
      <c r="J291" s="333">
        <v>30</v>
      </c>
      <c r="K291" s="333">
        <v>20</v>
      </c>
      <c r="L291" s="591">
        <v>20</v>
      </c>
      <c r="M291" s="591">
        <v>19</v>
      </c>
      <c r="N291" s="591">
        <v>18</v>
      </c>
      <c r="O291" s="579">
        <v>30</v>
      </c>
      <c r="P291" s="88">
        <v>24.5</v>
      </c>
      <c r="Q291" s="88">
        <v>19</v>
      </c>
      <c r="R291" s="579">
        <v>30</v>
      </c>
      <c r="S291" s="88">
        <v>24.5</v>
      </c>
      <c r="T291" s="88">
        <v>19</v>
      </c>
      <c r="U291" s="579">
        <v>30</v>
      </c>
      <c r="V291" s="88">
        <v>24.5</v>
      </c>
      <c r="W291" s="88">
        <v>19</v>
      </c>
      <c r="X291" s="569">
        <v>1</v>
      </c>
      <c r="Y291" s="569">
        <v>1</v>
      </c>
      <c r="Z291" s="569">
        <v>1</v>
      </c>
      <c r="AA291" s="591">
        <v>20</v>
      </c>
      <c r="AB291" s="591">
        <v>19</v>
      </c>
      <c r="AC291" s="591">
        <v>18</v>
      </c>
      <c r="AD291" s="750">
        <v>30</v>
      </c>
      <c r="AE291" s="8">
        <v>24.5</v>
      </c>
      <c r="AF291" s="8">
        <v>19</v>
      </c>
      <c r="AG291" s="12">
        <f t="shared" si="20"/>
        <v>50</v>
      </c>
      <c r="AH291" s="12">
        <f t="shared" si="20"/>
        <v>28.947368421052634</v>
      </c>
      <c r="AI291" s="12">
        <f t="shared" si="20"/>
        <v>5.5555555555555554</v>
      </c>
      <c r="AJ291" s="8">
        <f t="shared" si="21"/>
        <v>0</v>
      </c>
      <c r="AK291" s="8">
        <f t="shared" si="21"/>
        <v>0</v>
      </c>
      <c r="AL291" s="8">
        <f t="shared" si="21"/>
        <v>0</v>
      </c>
    </row>
    <row r="292" spans="1:38" s="179" customFormat="1" x14ac:dyDescent="0.25">
      <c r="A292" s="335">
        <v>4</v>
      </c>
      <c r="B292" s="336" t="s">
        <v>2583</v>
      </c>
      <c r="C292" s="332">
        <v>18</v>
      </c>
      <c r="D292" s="332">
        <v>16</v>
      </c>
      <c r="E292" s="332">
        <v>15</v>
      </c>
      <c r="F292" s="333">
        <v>18</v>
      </c>
      <c r="G292" s="333">
        <v>16</v>
      </c>
      <c r="H292" s="333">
        <v>15</v>
      </c>
      <c r="I292" s="333">
        <v>25</v>
      </c>
      <c r="J292" s="333">
        <v>20</v>
      </c>
      <c r="K292" s="333">
        <v>18</v>
      </c>
      <c r="L292" s="591">
        <v>18</v>
      </c>
      <c r="M292" s="591">
        <v>16</v>
      </c>
      <c r="N292" s="591">
        <v>15</v>
      </c>
      <c r="O292" s="579">
        <v>21.5</v>
      </c>
      <c r="P292" s="88">
        <v>18</v>
      </c>
      <c r="Q292" s="88">
        <v>16.5</v>
      </c>
      <c r="R292" s="579">
        <v>21.5</v>
      </c>
      <c r="S292" s="88">
        <v>18</v>
      </c>
      <c r="T292" s="88">
        <v>16.5</v>
      </c>
      <c r="U292" s="579">
        <v>21.5</v>
      </c>
      <c r="V292" s="88">
        <v>18</v>
      </c>
      <c r="W292" s="88">
        <v>16.5</v>
      </c>
      <c r="X292" s="569">
        <v>1</v>
      </c>
      <c r="Y292" s="569">
        <v>1</v>
      </c>
      <c r="Z292" s="569">
        <v>1</v>
      </c>
      <c r="AA292" s="591">
        <v>18</v>
      </c>
      <c r="AB292" s="591">
        <v>16</v>
      </c>
      <c r="AC292" s="591">
        <v>15</v>
      </c>
      <c r="AD292" s="750">
        <v>21.5</v>
      </c>
      <c r="AE292" s="8">
        <v>18</v>
      </c>
      <c r="AF292" s="8">
        <v>16.5</v>
      </c>
      <c r="AG292" s="12">
        <f t="shared" si="20"/>
        <v>19.444444444444446</v>
      </c>
      <c r="AH292" s="12">
        <f t="shared" si="20"/>
        <v>12.5</v>
      </c>
      <c r="AI292" s="12">
        <f t="shared" si="20"/>
        <v>10</v>
      </c>
      <c r="AJ292" s="8">
        <f t="shared" si="21"/>
        <v>0</v>
      </c>
      <c r="AK292" s="8">
        <f t="shared" si="21"/>
        <v>0</v>
      </c>
      <c r="AL292" s="8">
        <f t="shared" si="21"/>
        <v>0</v>
      </c>
    </row>
    <row r="293" spans="1:38" s="179" customFormat="1" x14ac:dyDescent="0.25">
      <c r="A293" s="335">
        <v>5</v>
      </c>
      <c r="B293" s="336" t="s">
        <v>2471</v>
      </c>
      <c r="C293" s="332">
        <v>13</v>
      </c>
      <c r="D293" s="332">
        <v>12</v>
      </c>
      <c r="E293" s="332">
        <v>11</v>
      </c>
      <c r="F293" s="333">
        <v>13</v>
      </c>
      <c r="G293" s="333">
        <v>12</v>
      </c>
      <c r="H293" s="333">
        <v>11</v>
      </c>
      <c r="I293" s="333">
        <v>35</v>
      </c>
      <c r="J293" s="333">
        <v>33</v>
      </c>
      <c r="K293" s="333">
        <v>30</v>
      </c>
      <c r="L293" s="591">
        <v>13</v>
      </c>
      <c r="M293" s="591">
        <v>12</v>
      </c>
      <c r="N293" s="591">
        <v>11</v>
      </c>
      <c r="O293" s="579">
        <v>24</v>
      </c>
      <c r="P293" s="88">
        <v>22.5</v>
      </c>
      <c r="Q293" s="88">
        <v>20.5</v>
      </c>
      <c r="R293" s="579">
        <v>24</v>
      </c>
      <c r="S293" s="88">
        <v>22.5</v>
      </c>
      <c r="T293" s="88">
        <v>20.5</v>
      </c>
      <c r="U293" s="579">
        <v>24</v>
      </c>
      <c r="V293" s="88">
        <v>22.5</v>
      </c>
      <c r="W293" s="88">
        <v>20.5</v>
      </c>
      <c r="X293" s="569">
        <v>1</v>
      </c>
      <c r="Y293" s="569">
        <v>1</v>
      </c>
      <c r="Z293" s="569">
        <v>1</v>
      </c>
      <c r="AA293" s="591">
        <v>13</v>
      </c>
      <c r="AB293" s="591">
        <v>12</v>
      </c>
      <c r="AC293" s="591">
        <v>11</v>
      </c>
      <c r="AD293" s="750">
        <v>24</v>
      </c>
      <c r="AE293" s="8">
        <v>22.5</v>
      </c>
      <c r="AF293" s="8">
        <v>20.5</v>
      </c>
      <c r="AG293" s="12">
        <f t="shared" si="20"/>
        <v>84.615384615384613</v>
      </c>
      <c r="AH293" s="12">
        <f t="shared" si="20"/>
        <v>87.5</v>
      </c>
      <c r="AI293" s="12">
        <f t="shared" si="20"/>
        <v>86.36363636363636</v>
      </c>
      <c r="AJ293" s="8">
        <f t="shared" si="21"/>
        <v>0</v>
      </c>
      <c r="AK293" s="8">
        <f t="shared" si="21"/>
        <v>0</v>
      </c>
      <c r="AL293" s="8">
        <f t="shared" si="21"/>
        <v>0</v>
      </c>
    </row>
    <row r="294" spans="1:38" s="179" customFormat="1" x14ac:dyDescent="0.25">
      <c r="A294" s="335">
        <v>6</v>
      </c>
      <c r="B294" s="336" t="s">
        <v>2441</v>
      </c>
      <c r="C294" s="332">
        <v>13</v>
      </c>
      <c r="D294" s="332">
        <v>12</v>
      </c>
      <c r="E294" s="332">
        <v>11</v>
      </c>
      <c r="F294" s="333">
        <v>13</v>
      </c>
      <c r="G294" s="333">
        <v>12</v>
      </c>
      <c r="H294" s="333">
        <v>11</v>
      </c>
      <c r="I294" s="333">
        <v>20</v>
      </c>
      <c r="J294" s="333">
        <v>18</v>
      </c>
      <c r="K294" s="333">
        <v>15</v>
      </c>
      <c r="L294" s="591">
        <v>13</v>
      </c>
      <c r="M294" s="591">
        <v>12</v>
      </c>
      <c r="N294" s="591">
        <v>11</v>
      </c>
      <c r="O294" s="579">
        <v>16.5</v>
      </c>
      <c r="P294" s="88">
        <v>15</v>
      </c>
      <c r="Q294" s="88">
        <v>13</v>
      </c>
      <c r="R294" s="579">
        <v>16.5</v>
      </c>
      <c r="S294" s="88">
        <v>15</v>
      </c>
      <c r="T294" s="88">
        <v>13</v>
      </c>
      <c r="U294" s="579">
        <v>16.5</v>
      </c>
      <c r="V294" s="88">
        <v>15</v>
      </c>
      <c r="W294" s="88">
        <v>13</v>
      </c>
      <c r="X294" s="569">
        <v>1</v>
      </c>
      <c r="Y294" s="569">
        <v>1</v>
      </c>
      <c r="Z294" s="569">
        <v>1</v>
      </c>
      <c r="AA294" s="591">
        <v>13</v>
      </c>
      <c r="AB294" s="591">
        <v>12</v>
      </c>
      <c r="AC294" s="591">
        <v>11</v>
      </c>
      <c r="AD294" s="750">
        <v>16.5</v>
      </c>
      <c r="AE294" s="8">
        <v>15</v>
      </c>
      <c r="AF294" s="8">
        <v>13</v>
      </c>
      <c r="AG294" s="12">
        <f t="shared" si="20"/>
        <v>26.923076923076923</v>
      </c>
      <c r="AH294" s="12">
        <f t="shared" si="20"/>
        <v>25</v>
      </c>
      <c r="AI294" s="12">
        <f t="shared" si="20"/>
        <v>18.181818181818183</v>
      </c>
      <c r="AJ294" s="8">
        <f t="shared" si="21"/>
        <v>0</v>
      </c>
      <c r="AK294" s="8">
        <f t="shared" si="21"/>
        <v>0</v>
      </c>
      <c r="AL294" s="8">
        <f t="shared" si="21"/>
        <v>0</v>
      </c>
    </row>
    <row r="295" spans="1:38" s="179" customFormat="1" x14ac:dyDescent="0.25">
      <c r="A295" s="335">
        <v>7</v>
      </c>
      <c r="B295" s="336" t="s">
        <v>2814</v>
      </c>
      <c r="C295" s="332">
        <v>18</v>
      </c>
      <c r="D295" s="332">
        <v>15</v>
      </c>
      <c r="E295" s="332">
        <v>13</v>
      </c>
      <c r="F295" s="333">
        <v>18</v>
      </c>
      <c r="G295" s="333">
        <v>15</v>
      </c>
      <c r="H295" s="333">
        <v>13</v>
      </c>
      <c r="I295" s="333">
        <v>20</v>
      </c>
      <c r="J295" s="333">
        <v>18</v>
      </c>
      <c r="K295" s="333">
        <v>16</v>
      </c>
      <c r="L295" s="591">
        <v>18</v>
      </c>
      <c r="M295" s="591">
        <v>15</v>
      </c>
      <c r="N295" s="591">
        <v>13</v>
      </c>
      <c r="O295" s="579">
        <v>19</v>
      </c>
      <c r="P295" s="88">
        <v>16.5</v>
      </c>
      <c r="Q295" s="88">
        <v>14.5</v>
      </c>
      <c r="R295" s="579">
        <v>19</v>
      </c>
      <c r="S295" s="88">
        <v>16.5</v>
      </c>
      <c r="T295" s="88">
        <v>14.5</v>
      </c>
      <c r="U295" s="579">
        <v>19</v>
      </c>
      <c r="V295" s="88">
        <v>16.5</v>
      </c>
      <c r="W295" s="88">
        <v>14.5</v>
      </c>
      <c r="X295" s="569">
        <v>1</v>
      </c>
      <c r="Y295" s="569">
        <v>1</v>
      </c>
      <c r="Z295" s="569">
        <v>1</v>
      </c>
      <c r="AA295" s="591">
        <v>18</v>
      </c>
      <c r="AB295" s="591">
        <v>15</v>
      </c>
      <c r="AC295" s="591">
        <v>13</v>
      </c>
      <c r="AD295" s="750">
        <v>19</v>
      </c>
      <c r="AE295" s="8">
        <v>16.5</v>
      </c>
      <c r="AF295" s="8">
        <v>14.5</v>
      </c>
      <c r="AG295" s="12">
        <f t="shared" si="20"/>
        <v>5.5555555555555554</v>
      </c>
      <c r="AH295" s="12">
        <f t="shared" si="20"/>
        <v>10</v>
      </c>
      <c r="AI295" s="12">
        <f t="shared" si="20"/>
        <v>11.538461538461538</v>
      </c>
      <c r="AJ295" s="8">
        <f t="shared" si="21"/>
        <v>0</v>
      </c>
      <c r="AK295" s="8">
        <f t="shared" si="21"/>
        <v>0</v>
      </c>
      <c r="AL295" s="8">
        <f t="shared" si="21"/>
        <v>0</v>
      </c>
    </row>
    <row r="296" spans="1:38" s="179" customFormat="1" x14ac:dyDescent="0.25">
      <c r="A296" s="335">
        <v>8</v>
      </c>
      <c r="B296" s="336" t="s">
        <v>2815</v>
      </c>
      <c r="C296" s="332">
        <v>13</v>
      </c>
      <c r="D296" s="332">
        <v>12</v>
      </c>
      <c r="E296" s="332">
        <v>11</v>
      </c>
      <c r="F296" s="333">
        <v>13</v>
      </c>
      <c r="G296" s="333">
        <v>12</v>
      </c>
      <c r="H296" s="333">
        <v>11</v>
      </c>
      <c r="I296" s="333">
        <v>18</v>
      </c>
      <c r="J296" s="333">
        <v>16</v>
      </c>
      <c r="K296" s="333">
        <v>15</v>
      </c>
      <c r="L296" s="591">
        <v>13</v>
      </c>
      <c r="M296" s="591">
        <v>12</v>
      </c>
      <c r="N296" s="591">
        <v>11</v>
      </c>
      <c r="O296" s="579">
        <v>15.5</v>
      </c>
      <c r="P296" s="88">
        <v>14</v>
      </c>
      <c r="Q296" s="88">
        <v>13</v>
      </c>
      <c r="R296" s="579">
        <v>15.5</v>
      </c>
      <c r="S296" s="88">
        <v>14</v>
      </c>
      <c r="T296" s="88">
        <v>13</v>
      </c>
      <c r="U296" s="579">
        <v>15.5</v>
      </c>
      <c r="V296" s="88">
        <v>14</v>
      </c>
      <c r="W296" s="88">
        <v>13</v>
      </c>
      <c r="X296" s="569">
        <v>1</v>
      </c>
      <c r="Y296" s="569">
        <v>1</v>
      </c>
      <c r="Z296" s="569">
        <v>1</v>
      </c>
      <c r="AA296" s="591">
        <v>13</v>
      </c>
      <c r="AB296" s="591">
        <v>12</v>
      </c>
      <c r="AC296" s="591">
        <v>11</v>
      </c>
      <c r="AD296" s="750">
        <v>15.5</v>
      </c>
      <c r="AE296" s="8">
        <v>14</v>
      </c>
      <c r="AF296" s="8">
        <v>13</v>
      </c>
      <c r="AG296" s="12">
        <f t="shared" si="20"/>
        <v>19.230769230769234</v>
      </c>
      <c r="AH296" s="12">
        <f t="shared" si="20"/>
        <v>16.666666666666664</v>
      </c>
      <c r="AI296" s="12">
        <f t="shared" si="20"/>
        <v>18.181818181818183</v>
      </c>
      <c r="AJ296" s="8">
        <f t="shared" si="21"/>
        <v>0</v>
      </c>
      <c r="AK296" s="8">
        <f t="shared" si="21"/>
        <v>0</v>
      </c>
      <c r="AL296" s="8">
        <f t="shared" si="21"/>
        <v>0</v>
      </c>
    </row>
    <row r="297" spans="1:38" s="179" customFormat="1" x14ac:dyDescent="0.25">
      <c r="A297" s="330" t="s">
        <v>2440</v>
      </c>
      <c r="B297" s="338" t="s">
        <v>2816</v>
      </c>
      <c r="C297" s="332"/>
      <c r="D297" s="332"/>
      <c r="E297" s="332"/>
      <c r="F297" s="333"/>
      <c r="G297" s="333"/>
      <c r="H297" s="333"/>
      <c r="I297" s="334"/>
      <c r="J297" s="334"/>
      <c r="K297" s="334"/>
      <c r="L297" s="88"/>
      <c r="M297" s="88"/>
      <c r="N297" s="88"/>
      <c r="O297" s="579"/>
      <c r="P297" s="88"/>
      <c r="Q297" s="88"/>
      <c r="R297" s="579"/>
      <c r="S297" s="88"/>
      <c r="T297" s="88"/>
      <c r="U297" s="579"/>
      <c r="V297" s="88"/>
      <c r="W297" s="88"/>
      <c r="X297" s="565"/>
      <c r="Y297" s="565"/>
      <c r="Z297" s="565"/>
      <c r="AA297" s="88"/>
      <c r="AB297" s="88"/>
      <c r="AC297" s="88"/>
      <c r="AD297" s="750"/>
      <c r="AE297" s="8"/>
      <c r="AF297" s="8"/>
      <c r="AG297" s="12"/>
      <c r="AH297" s="12"/>
      <c r="AI297" s="12"/>
      <c r="AJ297" s="8"/>
      <c r="AK297" s="8"/>
      <c r="AL297" s="8"/>
    </row>
    <row r="298" spans="1:38" s="179" customFormat="1" x14ac:dyDescent="0.25">
      <c r="A298" s="335">
        <v>1</v>
      </c>
      <c r="B298" s="336" t="s">
        <v>2642</v>
      </c>
      <c r="C298" s="332">
        <v>14</v>
      </c>
      <c r="D298" s="332">
        <v>13</v>
      </c>
      <c r="E298" s="332">
        <v>12</v>
      </c>
      <c r="F298" s="303">
        <v>21</v>
      </c>
      <c r="G298" s="339">
        <v>16.900000000000002</v>
      </c>
      <c r="H298" s="339">
        <v>12</v>
      </c>
      <c r="I298" s="303">
        <v>45</v>
      </c>
      <c r="J298" s="339">
        <v>37</v>
      </c>
      <c r="K298" s="303">
        <v>30</v>
      </c>
      <c r="L298" s="88">
        <v>21</v>
      </c>
      <c r="M298" s="88">
        <v>14.999999999999998</v>
      </c>
      <c r="N298" s="88">
        <v>12</v>
      </c>
      <c r="O298" s="579">
        <v>33</v>
      </c>
      <c r="P298" s="88">
        <v>26.950000000000003</v>
      </c>
      <c r="Q298" s="88">
        <v>21</v>
      </c>
      <c r="R298" s="579">
        <v>33</v>
      </c>
      <c r="S298" s="88">
        <v>26.950000000000003</v>
      </c>
      <c r="T298" s="88">
        <v>21</v>
      </c>
      <c r="U298" s="579">
        <v>33</v>
      </c>
      <c r="V298" s="88">
        <v>26.950000000000003</v>
      </c>
      <c r="W298" s="88">
        <v>21</v>
      </c>
      <c r="X298" s="569">
        <v>1.5</v>
      </c>
      <c r="Y298" s="569">
        <v>1.1538461538461537</v>
      </c>
      <c r="Z298" s="569">
        <v>1</v>
      </c>
      <c r="AA298" s="88">
        <v>21</v>
      </c>
      <c r="AB298" s="88">
        <v>14.999999999999998</v>
      </c>
      <c r="AC298" s="88">
        <v>12</v>
      </c>
      <c r="AD298" s="750">
        <v>33</v>
      </c>
      <c r="AE298" s="8">
        <v>26.950000000000003</v>
      </c>
      <c r="AF298" s="8">
        <v>21</v>
      </c>
      <c r="AG298" s="12">
        <f t="shared" si="20"/>
        <v>57.142857142857139</v>
      </c>
      <c r="AH298" s="12">
        <f t="shared" si="20"/>
        <v>79.666666666666714</v>
      </c>
      <c r="AI298" s="12">
        <f t="shared" si="20"/>
        <v>75</v>
      </c>
      <c r="AJ298" s="8">
        <f t="shared" si="21"/>
        <v>0</v>
      </c>
      <c r="AK298" s="8">
        <f t="shared" si="21"/>
        <v>0</v>
      </c>
      <c r="AL298" s="8">
        <f t="shared" si="21"/>
        <v>0</v>
      </c>
    </row>
    <row r="299" spans="1:38" s="179" customFormat="1" x14ac:dyDescent="0.25">
      <c r="A299" s="335">
        <v>2</v>
      </c>
      <c r="B299" s="336" t="s">
        <v>2813</v>
      </c>
      <c r="C299" s="332">
        <v>12</v>
      </c>
      <c r="D299" s="332">
        <v>11</v>
      </c>
      <c r="E299" s="332">
        <v>10</v>
      </c>
      <c r="F299" s="303">
        <v>18</v>
      </c>
      <c r="G299" s="303">
        <v>14.3</v>
      </c>
      <c r="H299" s="303">
        <v>10</v>
      </c>
      <c r="I299" s="303">
        <v>25</v>
      </c>
      <c r="J299" s="303">
        <v>23</v>
      </c>
      <c r="K299" s="303">
        <v>17</v>
      </c>
      <c r="L299" s="88">
        <v>17</v>
      </c>
      <c r="M299" s="88">
        <v>13</v>
      </c>
      <c r="N299" s="88">
        <v>10</v>
      </c>
      <c r="O299" s="579">
        <v>21.5</v>
      </c>
      <c r="P299" s="88">
        <v>18.649999999999999</v>
      </c>
      <c r="Q299" s="88">
        <v>13.5</v>
      </c>
      <c r="R299" s="579">
        <v>21.5</v>
      </c>
      <c r="S299" s="88">
        <v>18.649999999999999</v>
      </c>
      <c r="T299" s="88">
        <v>13.5</v>
      </c>
      <c r="U299" s="579">
        <v>21.5</v>
      </c>
      <c r="V299" s="88">
        <v>18.649999999999999</v>
      </c>
      <c r="W299" s="88">
        <v>13.5</v>
      </c>
      <c r="X299" s="569">
        <v>1.4166666666666667</v>
      </c>
      <c r="Y299" s="569">
        <v>1.1818181818181819</v>
      </c>
      <c r="Z299" s="569">
        <v>1</v>
      </c>
      <c r="AA299" s="88">
        <v>17</v>
      </c>
      <c r="AB299" s="88">
        <v>13</v>
      </c>
      <c r="AC299" s="88">
        <v>10</v>
      </c>
      <c r="AD299" s="750">
        <v>21.5</v>
      </c>
      <c r="AE299" s="8">
        <v>18.649999999999999</v>
      </c>
      <c r="AF299" s="8">
        <v>13.5</v>
      </c>
      <c r="AG299" s="12">
        <f t="shared" si="20"/>
        <v>26.47058823529412</v>
      </c>
      <c r="AH299" s="12">
        <f t="shared" si="20"/>
        <v>43.461538461538453</v>
      </c>
      <c r="AI299" s="12">
        <f t="shared" si="20"/>
        <v>35</v>
      </c>
      <c r="AJ299" s="8">
        <f t="shared" si="21"/>
        <v>0</v>
      </c>
      <c r="AK299" s="8">
        <f t="shared" si="21"/>
        <v>0</v>
      </c>
      <c r="AL299" s="8">
        <f t="shared" si="21"/>
        <v>0</v>
      </c>
    </row>
    <row r="300" spans="1:38" s="179" customFormat="1" x14ac:dyDescent="0.25">
      <c r="A300" s="335">
        <v>3</v>
      </c>
      <c r="B300" s="336" t="s">
        <v>2398</v>
      </c>
      <c r="C300" s="332">
        <v>14</v>
      </c>
      <c r="D300" s="332">
        <v>13</v>
      </c>
      <c r="E300" s="332">
        <v>12</v>
      </c>
      <c r="F300" s="303">
        <v>20</v>
      </c>
      <c r="G300" s="303">
        <v>19</v>
      </c>
      <c r="H300" s="303">
        <v>18</v>
      </c>
      <c r="I300" s="303">
        <v>40</v>
      </c>
      <c r="J300" s="303">
        <v>30</v>
      </c>
      <c r="K300" s="303">
        <v>20</v>
      </c>
      <c r="L300" s="88">
        <v>21</v>
      </c>
      <c r="M300" s="88">
        <v>16</v>
      </c>
      <c r="N300" s="88">
        <v>13</v>
      </c>
      <c r="O300" s="579">
        <v>30</v>
      </c>
      <c r="P300" s="88">
        <v>24.5</v>
      </c>
      <c r="Q300" s="88">
        <v>19</v>
      </c>
      <c r="R300" s="579">
        <v>30</v>
      </c>
      <c r="S300" s="88">
        <v>24.5</v>
      </c>
      <c r="T300" s="88">
        <v>19</v>
      </c>
      <c r="U300" s="579">
        <v>30</v>
      </c>
      <c r="V300" s="88">
        <v>24.5</v>
      </c>
      <c r="W300" s="88">
        <v>19</v>
      </c>
      <c r="X300" s="569">
        <v>1.5</v>
      </c>
      <c r="Y300" s="569">
        <v>1.2307692307692308</v>
      </c>
      <c r="Z300" s="569">
        <v>1.0833333333333333</v>
      </c>
      <c r="AA300" s="88">
        <v>21</v>
      </c>
      <c r="AB300" s="88">
        <v>16</v>
      </c>
      <c r="AC300" s="88">
        <v>13</v>
      </c>
      <c r="AD300" s="750">
        <v>30</v>
      </c>
      <c r="AE300" s="8">
        <v>24.5</v>
      </c>
      <c r="AF300" s="8">
        <v>19</v>
      </c>
      <c r="AG300" s="12">
        <f t="shared" si="20"/>
        <v>42.857142857142854</v>
      </c>
      <c r="AH300" s="12">
        <f t="shared" si="20"/>
        <v>53.125</v>
      </c>
      <c r="AI300" s="12">
        <f t="shared" si="20"/>
        <v>46.153846153846153</v>
      </c>
      <c r="AJ300" s="8">
        <f t="shared" si="21"/>
        <v>0</v>
      </c>
      <c r="AK300" s="8">
        <f t="shared" si="21"/>
        <v>0</v>
      </c>
      <c r="AL300" s="8">
        <f t="shared" si="21"/>
        <v>0</v>
      </c>
    </row>
    <row r="301" spans="1:38" s="179" customFormat="1" x14ac:dyDescent="0.25">
      <c r="A301" s="335">
        <v>4</v>
      </c>
      <c r="B301" s="336" t="s">
        <v>2583</v>
      </c>
      <c r="C301" s="332">
        <v>13</v>
      </c>
      <c r="D301" s="332">
        <v>11</v>
      </c>
      <c r="E301" s="332">
        <v>10</v>
      </c>
      <c r="F301" s="303">
        <v>19.5</v>
      </c>
      <c r="G301" s="303">
        <v>11</v>
      </c>
      <c r="H301" s="303">
        <v>10</v>
      </c>
      <c r="I301" s="303">
        <v>30</v>
      </c>
      <c r="J301" s="303">
        <v>27</v>
      </c>
      <c r="K301" s="303">
        <v>25</v>
      </c>
      <c r="L301" s="88">
        <v>14.999999999999998</v>
      </c>
      <c r="M301" s="88">
        <v>11</v>
      </c>
      <c r="N301" s="88">
        <v>10</v>
      </c>
      <c r="O301" s="579">
        <v>24.75</v>
      </c>
      <c r="P301" s="88">
        <v>19</v>
      </c>
      <c r="Q301" s="88">
        <v>17.5</v>
      </c>
      <c r="R301" s="579">
        <v>24.75</v>
      </c>
      <c r="S301" s="88">
        <v>19</v>
      </c>
      <c r="T301" s="88">
        <v>17.5</v>
      </c>
      <c r="U301" s="579">
        <v>24.75</v>
      </c>
      <c r="V301" s="88">
        <v>19</v>
      </c>
      <c r="W301" s="88">
        <v>17.5</v>
      </c>
      <c r="X301" s="569">
        <v>1.1538461538461537</v>
      </c>
      <c r="Y301" s="569">
        <v>1</v>
      </c>
      <c r="Z301" s="569">
        <v>1</v>
      </c>
      <c r="AA301" s="88">
        <v>14.999999999999998</v>
      </c>
      <c r="AB301" s="88">
        <v>11</v>
      </c>
      <c r="AC301" s="88">
        <v>10</v>
      </c>
      <c r="AD301" s="750">
        <v>24.75</v>
      </c>
      <c r="AE301" s="8">
        <v>19</v>
      </c>
      <c r="AF301" s="8">
        <v>17.5</v>
      </c>
      <c r="AG301" s="12">
        <f t="shared" si="20"/>
        <v>65.000000000000028</v>
      </c>
      <c r="AH301" s="12">
        <f t="shared" si="20"/>
        <v>72.727272727272734</v>
      </c>
      <c r="AI301" s="12">
        <f t="shared" si="20"/>
        <v>75</v>
      </c>
      <c r="AJ301" s="8">
        <f t="shared" si="21"/>
        <v>0</v>
      </c>
      <c r="AK301" s="8">
        <f t="shared" si="21"/>
        <v>0</v>
      </c>
      <c r="AL301" s="8">
        <f t="shared" si="21"/>
        <v>0</v>
      </c>
    </row>
    <row r="302" spans="1:38" s="179" customFormat="1" x14ac:dyDescent="0.25">
      <c r="A302" s="335">
        <v>5</v>
      </c>
      <c r="B302" s="336" t="s">
        <v>2471</v>
      </c>
      <c r="C302" s="332">
        <v>14</v>
      </c>
      <c r="D302" s="332">
        <v>11</v>
      </c>
      <c r="E302" s="332">
        <v>10</v>
      </c>
      <c r="F302" s="69">
        <v>22.400000000000002</v>
      </c>
      <c r="G302" s="69">
        <v>14.3</v>
      </c>
      <c r="H302" s="69">
        <v>11</v>
      </c>
      <c r="I302" s="69">
        <v>40</v>
      </c>
      <c r="J302" s="69">
        <v>37</v>
      </c>
      <c r="K302" s="69">
        <v>34</v>
      </c>
      <c r="L302" s="88">
        <v>22</v>
      </c>
      <c r="M302" s="88">
        <v>13</v>
      </c>
      <c r="N302" s="88">
        <v>11</v>
      </c>
      <c r="O302" s="579">
        <v>31.200000000000003</v>
      </c>
      <c r="P302" s="88">
        <v>25.65</v>
      </c>
      <c r="Q302" s="88">
        <v>22.5</v>
      </c>
      <c r="R302" s="579">
        <v>31.200000000000003</v>
      </c>
      <c r="S302" s="88">
        <v>25.65</v>
      </c>
      <c r="T302" s="88">
        <v>22.5</v>
      </c>
      <c r="U302" s="579">
        <v>31.200000000000003</v>
      </c>
      <c r="V302" s="88">
        <v>25.65</v>
      </c>
      <c r="W302" s="88">
        <v>22.5</v>
      </c>
      <c r="X302" s="569">
        <v>1.5714285714285714</v>
      </c>
      <c r="Y302" s="569">
        <v>1.1818181818181819</v>
      </c>
      <c r="Z302" s="569">
        <v>1.1000000000000001</v>
      </c>
      <c r="AA302" s="88">
        <v>22</v>
      </c>
      <c r="AB302" s="88">
        <v>13</v>
      </c>
      <c r="AC302" s="88">
        <v>11</v>
      </c>
      <c r="AD302" s="750">
        <v>31.200000000000003</v>
      </c>
      <c r="AE302" s="8">
        <v>25.65</v>
      </c>
      <c r="AF302" s="8">
        <v>22.5</v>
      </c>
      <c r="AG302" s="12">
        <f t="shared" si="20"/>
        <v>41.818181818181834</v>
      </c>
      <c r="AH302" s="12">
        <f t="shared" si="20"/>
        <v>97.307692307692292</v>
      </c>
      <c r="AI302" s="12">
        <f t="shared" si="20"/>
        <v>104.54545454545455</v>
      </c>
      <c r="AJ302" s="8">
        <f t="shared" si="21"/>
        <v>0</v>
      </c>
      <c r="AK302" s="8">
        <f t="shared" si="21"/>
        <v>0</v>
      </c>
      <c r="AL302" s="8">
        <f t="shared" si="21"/>
        <v>0</v>
      </c>
    </row>
    <row r="303" spans="1:38" s="179" customFormat="1" x14ac:dyDescent="0.25">
      <c r="A303" s="335">
        <v>6</v>
      </c>
      <c r="B303" s="336" t="s">
        <v>2441</v>
      </c>
      <c r="C303" s="332">
        <v>12</v>
      </c>
      <c r="D303" s="332">
        <v>11</v>
      </c>
      <c r="E303" s="332">
        <v>10</v>
      </c>
      <c r="F303" s="303">
        <v>18</v>
      </c>
      <c r="G303" s="303">
        <v>11</v>
      </c>
      <c r="H303" s="303">
        <v>10</v>
      </c>
      <c r="I303" s="303">
        <v>30</v>
      </c>
      <c r="J303" s="303">
        <v>27</v>
      </c>
      <c r="K303" s="303">
        <v>25</v>
      </c>
      <c r="L303" s="88">
        <v>17</v>
      </c>
      <c r="M303" s="88">
        <v>11</v>
      </c>
      <c r="N303" s="88">
        <v>10</v>
      </c>
      <c r="O303" s="579">
        <v>24</v>
      </c>
      <c r="P303" s="88">
        <v>19</v>
      </c>
      <c r="Q303" s="88">
        <v>17.5</v>
      </c>
      <c r="R303" s="579">
        <v>24</v>
      </c>
      <c r="S303" s="88">
        <v>19</v>
      </c>
      <c r="T303" s="88">
        <v>17.5</v>
      </c>
      <c r="U303" s="579">
        <v>24</v>
      </c>
      <c r="V303" s="88">
        <v>19</v>
      </c>
      <c r="W303" s="88">
        <v>17.5</v>
      </c>
      <c r="X303" s="569">
        <v>1.4166666666666667</v>
      </c>
      <c r="Y303" s="569">
        <v>1</v>
      </c>
      <c r="Z303" s="569">
        <v>1</v>
      </c>
      <c r="AA303" s="88">
        <v>17</v>
      </c>
      <c r="AB303" s="88">
        <v>11</v>
      </c>
      <c r="AC303" s="88">
        <v>10</v>
      </c>
      <c r="AD303" s="750">
        <v>24</v>
      </c>
      <c r="AE303" s="8">
        <v>19</v>
      </c>
      <c r="AF303" s="8">
        <v>17.5</v>
      </c>
      <c r="AG303" s="12">
        <f t="shared" si="20"/>
        <v>41.17647058823529</v>
      </c>
      <c r="AH303" s="12">
        <f t="shared" si="20"/>
        <v>72.727272727272734</v>
      </c>
      <c r="AI303" s="12">
        <f t="shared" si="20"/>
        <v>75</v>
      </c>
      <c r="AJ303" s="8">
        <f t="shared" si="21"/>
        <v>0</v>
      </c>
      <c r="AK303" s="8">
        <f t="shared" si="21"/>
        <v>0</v>
      </c>
      <c r="AL303" s="8">
        <f t="shared" si="21"/>
        <v>0</v>
      </c>
    </row>
    <row r="304" spans="1:38" s="179" customFormat="1" x14ac:dyDescent="0.25">
      <c r="A304" s="335">
        <v>7</v>
      </c>
      <c r="B304" s="336" t="s">
        <v>2814</v>
      </c>
      <c r="C304" s="332">
        <v>12</v>
      </c>
      <c r="D304" s="332">
        <v>11</v>
      </c>
      <c r="E304" s="332">
        <v>10</v>
      </c>
      <c r="F304" s="303">
        <v>18</v>
      </c>
      <c r="G304" s="303">
        <v>14.3</v>
      </c>
      <c r="H304" s="303">
        <v>11</v>
      </c>
      <c r="I304" s="303">
        <v>22</v>
      </c>
      <c r="J304" s="303">
        <v>19</v>
      </c>
      <c r="K304" s="303">
        <v>17</v>
      </c>
      <c r="L304" s="88">
        <v>18</v>
      </c>
      <c r="M304" s="88">
        <v>13</v>
      </c>
      <c r="N304" s="88">
        <v>11</v>
      </c>
      <c r="O304" s="579">
        <v>20</v>
      </c>
      <c r="P304" s="88">
        <v>17</v>
      </c>
      <c r="Q304" s="88">
        <v>14</v>
      </c>
      <c r="R304" s="579">
        <v>20</v>
      </c>
      <c r="S304" s="88">
        <v>17</v>
      </c>
      <c r="T304" s="88">
        <v>14</v>
      </c>
      <c r="U304" s="579">
        <v>20</v>
      </c>
      <c r="V304" s="88">
        <v>17</v>
      </c>
      <c r="W304" s="88">
        <v>14</v>
      </c>
      <c r="X304" s="569">
        <v>1.5</v>
      </c>
      <c r="Y304" s="569">
        <v>1.1818181818181819</v>
      </c>
      <c r="Z304" s="569">
        <v>1.1000000000000001</v>
      </c>
      <c r="AA304" s="88">
        <v>18</v>
      </c>
      <c r="AB304" s="88">
        <v>13</v>
      </c>
      <c r="AC304" s="88">
        <v>11</v>
      </c>
      <c r="AD304" s="750">
        <v>20</v>
      </c>
      <c r="AE304" s="8">
        <v>17</v>
      </c>
      <c r="AF304" s="8">
        <v>14</v>
      </c>
      <c r="AG304" s="12">
        <f t="shared" si="20"/>
        <v>11.111111111111111</v>
      </c>
      <c r="AH304" s="12">
        <f t="shared" si="20"/>
        <v>30.76923076923077</v>
      </c>
      <c r="AI304" s="12">
        <f t="shared" si="20"/>
        <v>27.27272727272727</v>
      </c>
      <c r="AJ304" s="8">
        <f t="shared" si="21"/>
        <v>0</v>
      </c>
      <c r="AK304" s="8">
        <f t="shared" si="21"/>
        <v>0</v>
      </c>
      <c r="AL304" s="8">
        <f t="shared" si="21"/>
        <v>0</v>
      </c>
    </row>
    <row r="305" spans="1:38" s="179" customFormat="1" x14ac:dyDescent="0.25">
      <c r="A305" s="335">
        <v>8</v>
      </c>
      <c r="B305" s="336" t="s">
        <v>2815</v>
      </c>
      <c r="C305" s="332">
        <v>12</v>
      </c>
      <c r="D305" s="332">
        <v>11</v>
      </c>
      <c r="E305" s="332">
        <v>10</v>
      </c>
      <c r="F305" s="303">
        <v>18</v>
      </c>
      <c r="G305" s="303">
        <v>14.3</v>
      </c>
      <c r="H305" s="303">
        <v>10</v>
      </c>
      <c r="I305" s="303">
        <v>25</v>
      </c>
      <c r="J305" s="303">
        <v>22</v>
      </c>
      <c r="K305" s="303">
        <v>20</v>
      </c>
      <c r="L305" s="88">
        <v>17</v>
      </c>
      <c r="M305" s="88">
        <v>13</v>
      </c>
      <c r="N305" s="88">
        <v>10</v>
      </c>
      <c r="O305" s="579">
        <v>21.5</v>
      </c>
      <c r="P305" s="88">
        <v>18.149999999999999</v>
      </c>
      <c r="Q305" s="88">
        <v>15</v>
      </c>
      <c r="R305" s="579">
        <v>21.5</v>
      </c>
      <c r="S305" s="88">
        <v>18.149999999999999</v>
      </c>
      <c r="T305" s="88">
        <v>15</v>
      </c>
      <c r="U305" s="579">
        <v>21.5</v>
      </c>
      <c r="V305" s="88">
        <v>18.149999999999999</v>
      </c>
      <c r="W305" s="88">
        <v>15</v>
      </c>
      <c r="X305" s="569">
        <v>1.4166666666666667</v>
      </c>
      <c r="Y305" s="569">
        <v>1.1818181818181819</v>
      </c>
      <c r="Z305" s="569">
        <v>1</v>
      </c>
      <c r="AA305" s="88">
        <v>17</v>
      </c>
      <c r="AB305" s="88">
        <v>13</v>
      </c>
      <c r="AC305" s="88">
        <v>10</v>
      </c>
      <c r="AD305" s="750">
        <v>21.5</v>
      </c>
      <c r="AE305" s="8">
        <v>18.149999999999999</v>
      </c>
      <c r="AF305" s="8">
        <v>15</v>
      </c>
      <c r="AG305" s="12">
        <f t="shared" si="20"/>
        <v>26.47058823529412</v>
      </c>
      <c r="AH305" s="12">
        <f t="shared" si="20"/>
        <v>39.615384615384599</v>
      </c>
      <c r="AI305" s="12">
        <f t="shared" si="20"/>
        <v>50</v>
      </c>
      <c r="AJ305" s="8">
        <f t="shared" si="21"/>
        <v>0</v>
      </c>
      <c r="AK305" s="8">
        <f t="shared" si="21"/>
        <v>0</v>
      </c>
      <c r="AL305" s="8">
        <f t="shared" si="21"/>
        <v>0</v>
      </c>
    </row>
    <row r="306" spans="1:38" s="179" customFormat="1" x14ac:dyDescent="0.25">
      <c r="A306" s="330" t="s">
        <v>2450</v>
      </c>
      <c r="B306" s="331" t="s">
        <v>867</v>
      </c>
      <c r="C306" s="340"/>
      <c r="D306" s="340"/>
      <c r="E306" s="332"/>
      <c r="F306" s="333"/>
      <c r="G306" s="333"/>
      <c r="H306" s="333"/>
      <c r="I306" s="334"/>
      <c r="J306" s="334"/>
      <c r="K306" s="334"/>
      <c r="L306" s="88"/>
      <c r="M306" s="88"/>
      <c r="N306" s="88"/>
      <c r="O306" s="579"/>
      <c r="P306" s="88"/>
      <c r="Q306" s="88"/>
      <c r="R306" s="579"/>
      <c r="S306" s="88"/>
      <c r="T306" s="88"/>
      <c r="U306" s="579"/>
      <c r="V306" s="88"/>
      <c r="W306" s="88"/>
      <c r="X306" s="565"/>
      <c r="Y306" s="565"/>
      <c r="Z306" s="565"/>
      <c r="AA306" s="88"/>
      <c r="AB306" s="88"/>
      <c r="AC306" s="88"/>
      <c r="AD306" s="750"/>
      <c r="AE306" s="8"/>
      <c r="AF306" s="8"/>
      <c r="AG306" s="12"/>
      <c r="AH306" s="12"/>
      <c r="AI306" s="12"/>
      <c r="AJ306" s="8"/>
      <c r="AK306" s="8"/>
      <c r="AL306" s="8"/>
    </row>
    <row r="307" spans="1:38" s="179" customFormat="1" x14ac:dyDescent="0.25">
      <c r="A307" s="335">
        <v>1</v>
      </c>
      <c r="B307" s="336" t="s">
        <v>2642</v>
      </c>
      <c r="C307" s="332">
        <v>25</v>
      </c>
      <c r="D307" s="332">
        <v>20</v>
      </c>
      <c r="E307" s="332">
        <v>17</v>
      </c>
      <c r="F307" s="303">
        <v>37.5</v>
      </c>
      <c r="G307" s="339">
        <v>24</v>
      </c>
      <c r="H307" s="339">
        <v>17</v>
      </c>
      <c r="I307" s="303">
        <v>60</v>
      </c>
      <c r="J307" s="339">
        <v>55</v>
      </c>
      <c r="K307" s="303">
        <v>40</v>
      </c>
      <c r="L307" s="88">
        <v>38</v>
      </c>
      <c r="M307" s="88">
        <v>25</v>
      </c>
      <c r="N307" s="88">
        <v>17</v>
      </c>
      <c r="O307" s="579">
        <v>48.75</v>
      </c>
      <c r="P307" s="88">
        <v>39.5</v>
      </c>
      <c r="Q307" s="88">
        <v>28.5</v>
      </c>
      <c r="R307" s="579">
        <v>48.75</v>
      </c>
      <c r="S307" s="88">
        <v>39.5</v>
      </c>
      <c r="T307" s="88">
        <v>28.5</v>
      </c>
      <c r="U307" s="579">
        <v>48.75</v>
      </c>
      <c r="V307" s="88">
        <v>39.5</v>
      </c>
      <c r="W307" s="88">
        <v>28.5</v>
      </c>
      <c r="X307" s="569">
        <v>1.52</v>
      </c>
      <c r="Y307" s="569">
        <v>1.25</v>
      </c>
      <c r="Z307" s="569">
        <v>1</v>
      </c>
      <c r="AA307" s="88">
        <v>38</v>
      </c>
      <c r="AB307" s="88">
        <v>25</v>
      </c>
      <c r="AC307" s="88">
        <v>17</v>
      </c>
      <c r="AD307" s="750">
        <v>48.75</v>
      </c>
      <c r="AE307" s="8">
        <v>39.5</v>
      </c>
      <c r="AF307" s="8">
        <v>28.5</v>
      </c>
      <c r="AG307" s="12">
        <f t="shared" si="20"/>
        <v>28.289473684210524</v>
      </c>
      <c r="AH307" s="12">
        <f t="shared" si="20"/>
        <v>57.999999999999993</v>
      </c>
      <c r="AI307" s="12">
        <f t="shared" si="20"/>
        <v>67.64705882352942</v>
      </c>
      <c r="AJ307" s="8">
        <f t="shared" si="21"/>
        <v>0</v>
      </c>
      <c r="AK307" s="8">
        <f t="shared" si="21"/>
        <v>0</v>
      </c>
      <c r="AL307" s="8">
        <f t="shared" si="21"/>
        <v>0</v>
      </c>
    </row>
    <row r="308" spans="1:38" s="179" customFormat="1" x14ac:dyDescent="0.25">
      <c r="A308" s="335">
        <v>2</v>
      </c>
      <c r="B308" s="336" t="s">
        <v>2813</v>
      </c>
      <c r="C308" s="332">
        <v>22</v>
      </c>
      <c r="D308" s="332">
        <v>18</v>
      </c>
      <c r="E308" s="332">
        <v>15</v>
      </c>
      <c r="F308" s="303">
        <v>28.6</v>
      </c>
      <c r="G308" s="303">
        <v>21.599999999999998</v>
      </c>
      <c r="H308" s="303">
        <v>16.5</v>
      </c>
      <c r="I308" s="303">
        <v>35</v>
      </c>
      <c r="J308" s="303">
        <v>25</v>
      </c>
      <c r="K308" s="303">
        <v>20</v>
      </c>
      <c r="L308" s="88">
        <v>34</v>
      </c>
      <c r="M308" s="88">
        <v>23</v>
      </c>
      <c r="N308" s="88">
        <v>16</v>
      </c>
      <c r="O308" s="579">
        <v>31.8</v>
      </c>
      <c r="P308" s="88">
        <v>23.299999999999997</v>
      </c>
      <c r="Q308" s="88">
        <v>18.25</v>
      </c>
      <c r="R308" s="579">
        <v>31.8</v>
      </c>
      <c r="S308" s="88">
        <v>23.299999999999997</v>
      </c>
      <c r="T308" s="88">
        <v>18.25</v>
      </c>
      <c r="U308" s="579">
        <v>31.8</v>
      </c>
      <c r="V308" s="88">
        <v>23.299999999999997</v>
      </c>
      <c r="W308" s="88">
        <v>18.25</v>
      </c>
      <c r="X308" s="569">
        <v>1.5454545454545454</v>
      </c>
      <c r="Y308" s="569">
        <v>1.2777777777777777</v>
      </c>
      <c r="Z308" s="569">
        <v>1.0666666666666667</v>
      </c>
      <c r="AA308" s="88">
        <v>34</v>
      </c>
      <c r="AB308" s="88">
        <v>23</v>
      </c>
      <c r="AC308" s="88">
        <v>16</v>
      </c>
      <c r="AD308" s="750">
        <v>31.8</v>
      </c>
      <c r="AE308" s="8">
        <v>23.299999999999997</v>
      </c>
      <c r="AF308" s="8">
        <v>18.25</v>
      </c>
      <c r="AG308" s="12">
        <f t="shared" si="20"/>
        <v>-6.4705882352941151</v>
      </c>
      <c r="AH308" s="12">
        <f t="shared" si="20"/>
        <v>1.3043478260869441</v>
      </c>
      <c r="AI308" s="12">
        <f t="shared" si="20"/>
        <v>14.0625</v>
      </c>
      <c r="AJ308" s="8">
        <f t="shared" si="21"/>
        <v>0</v>
      </c>
      <c r="AK308" s="8">
        <f t="shared" si="21"/>
        <v>0</v>
      </c>
      <c r="AL308" s="8">
        <f t="shared" si="21"/>
        <v>0</v>
      </c>
    </row>
    <row r="309" spans="1:38" s="179" customFormat="1" x14ac:dyDescent="0.25">
      <c r="A309" s="335">
        <v>3</v>
      </c>
      <c r="B309" s="336" t="s">
        <v>2398</v>
      </c>
      <c r="C309" s="332">
        <v>25</v>
      </c>
      <c r="D309" s="332">
        <v>20</v>
      </c>
      <c r="E309" s="332">
        <v>17</v>
      </c>
      <c r="F309" s="303">
        <v>37.5</v>
      </c>
      <c r="G309" s="303">
        <v>24</v>
      </c>
      <c r="H309" s="303">
        <v>17</v>
      </c>
      <c r="I309" s="303">
        <v>60</v>
      </c>
      <c r="J309" s="303">
        <v>50</v>
      </c>
      <c r="K309" s="303">
        <v>30</v>
      </c>
      <c r="L309" s="88">
        <v>38</v>
      </c>
      <c r="M309" s="88">
        <v>24</v>
      </c>
      <c r="N309" s="88">
        <v>17</v>
      </c>
      <c r="O309" s="579">
        <v>47</v>
      </c>
      <c r="P309" s="88">
        <v>35</v>
      </c>
      <c r="Q309" s="88">
        <v>23.5</v>
      </c>
      <c r="R309" s="579">
        <v>47</v>
      </c>
      <c r="S309" s="88">
        <v>35</v>
      </c>
      <c r="T309" s="88">
        <v>23.5</v>
      </c>
      <c r="U309" s="579">
        <v>47</v>
      </c>
      <c r="V309" s="88">
        <v>35</v>
      </c>
      <c r="W309" s="88">
        <v>23.5</v>
      </c>
      <c r="X309" s="569">
        <v>1.52</v>
      </c>
      <c r="Y309" s="569">
        <v>1.2</v>
      </c>
      <c r="Z309" s="569">
        <v>1</v>
      </c>
      <c r="AA309" s="88">
        <v>38</v>
      </c>
      <c r="AB309" s="88">
        <v>24</v>
      </c>
      <c r="AC309" s="88">
        <v>17</v>
      </c>
      <c r="AD309" s="750">
        <v>47</v>
      </c>
      <c r="AE309" s="8">
        <v>35</v>
      </c>
      <c r="AF309" s="8">
        <v>23.5</v>
      </c>
      <c r="AG309" s="12">
        <f t="shared" si="20"/>
        <v>23.684210526315788</v>
      </c>
      <c r="AH309" s="12">
        <f t="shared" si="20"/>
        <v>45.833333333333329</v>
      </c>
      <c r="AI309" s="12">
        <f t="shared" si="20"/>
        <v>38.235294117647058</v>
      </c>
      <c r="AJ309" s="8">
        <f t="shared" si="21"/>
        <v>0</v>
      </c>
      <c r="AK309" s="8">
        <f t="shared" si="21"/>
        <v>0</v>
      </c>
      <c r="AL309" s="8">
        <f t="shared" si="21"/>
        <v>0</v>
      </c>
    </row>
    <row r="310" spans="1:38" s="179" customFormat="1" x14ac:dyDescent="0.25">
      <c r="A310" s="335">
        <v>4</v>
      </c>
      <c r="B310" s="336" t="s">
        <v>2583</v>
      </c>
      <c r="C310" s="332">
        <v>22</v>
      </c>
      <c r="D310" s="332">
        <v>18</v>
      </c>
      <c r="E310" s="332">
        <v>15</v>
      </c>
      <c r="F310" s="69">
        <v>24.200000000000003</v>
      </c>
      <c r="G310" s="69">
        <v>18</v>
      </c>
      <c r="H310" s="69">
        <v>15</v>
      </c>
      <c r="I310" s="69">
        <v>50</v>
      </c>
      <c r="J310" s="69">
        <v>45</v>
      </c>
      <c r="K310" s="69">
        <v>40</v>
      </c>
      <c r="L310" s="88">
        <v>24</v>
      </c>
      <c r="M310" s="88">
        <v>18</v>
      </c>
      <c r="N310" s="88">
        <v>15</v>
      </c>
      <c r="O310" s="579">
        <v>37.1</v>
      </c>
      <c r="P310" s="88">
        <v>31.5</v>
      </c>
      <c r="Q310" s="88">
        <v>27.5</v>
      </c>
      <c r="R310" s="579">
        <v>37.1</v>
      </c>
      <c r="S310" s="88">
        <v>31.5</v>
      </c>
      <c r="T310" s="88">
        <v>27.5</v>
      </c>
      <c r="U310" s="579">
        <v>37.1</v>
      </c>
      <c r="V310" s="88">
        <v>31.5</v>
      </c>
      <c r="W310" s="88">
        <v>27.5</v>
      </c>
      <c r="X310" s="569">
        <v>1.0909090909090908</v>
      </c>
      <c r="Y310" s="569">
        <v>1</v>
      </c>
      <c r="Z310" s="569">
        <v>1</v>
      </c>
      <c r="AA310" s="88">
        <v>24</v>
      </c>
      <c r="AB310" s="88">
        <v>18</v>
      </c>
      <c r="AC310" s="88">
        <v>15</v>
      </c>
      <c r="AD310" s="750">
        <v>37.1</v>
      </c>
      <c r="AE310" s="8">
        <v>31.5</v>
      </c>
      <c r="AF310" s="8">
        <v>27.5</v>
      </c>
      <c r="AG310" s="12">
        <f t="shared" si="20"/>
        <v>54.583333333333343</v>
      </c>
      <c r="AH310" s="12">
        <f t="shared" si="20"/>
        <v>75</v>
      </c>
      <c r="AI310" s="12">
        <f t="shared" si="20"/>
        <v>83.333333333333343</v>
      </c>
      <c r="AJ310" s="8">
        <f t="shared" si="21"/>
        <v>0</v>
      </c>
      <c r="AK310" s="8">
        <f t="shared" si="21"/>
        <v>0</v>
      </c>
      <c r="AL310" s="8">
        <f t="shared" si="21"/>
        <v>0</v>
      </c>
    </row>
    <row r="311" spans="1:38" s="179" customFormat="1" x14ac:dyDescent="0.25">
      <c r="A311" s="335">
        <v>5</v>
      </c>
      <c r="B311" s="336" t="s">
        <v>2471</v>
      </c>
      <c r="C311" s="332">
        <v>25</v>
      </c>
      <c r="D311" s="332">
        <v>20</v>
      </c>
      <c r="E311" s="332">
        <v>17</v>
      </c>
      <c r="F311" s="69">
        <v>37.5</v>
      </c>
      <c r="G311" s="69">
        <v>24</v>
      </c>
      <c r="H311" s="69">
        <v>17</v>
      </c>
      <c r="I311" s="69">
        <v>55</v>
      </c>
      <c r="J311" s="69">
        <v>50</v>
      </c>
      <c r="K311" s="69">
        <v>45</v>
      </c>
      <c r="L311" s="88">
        <v>38</v>
      </c>
      <c r="M311" s="88">
        <v>25</v>
      </c>
      <c r="N311" s="88">
        <v>17</v>
      </c>
      <c r="O311" s="579">
        <v>46.25</v>
      </c>
      <c r="P311" s="88">
        <v>37</v>
      </c>
      <c r="Q311" s="88">
        <v>31</v>
      </c>
      <c r="R311" s="579">
        <v>46.25</v>
      </c>
      <c r="S311" s="88">
        <v>37</v>
      </c>
      <c r="T311" s="88">
        <v>31</v>
      </c>
      <c r="U311" s="579">
        <v>46.25</v>
      </c>
      <c r="V311" s="88">
        <v>37</v>
      </c>
      <c r="W311" s="88">
        <v>31</v>
      </c>
      <c r="X311" s="569">
        <v>1.52</v>
      </c>
      <c r="Y311" s="569">
        <v>1.25</v>
      </c>
      <c r="Z311" s="569">
        <v>1</v>
      </c>
      <c r="AA311" s="88">
        <v>38</v>
      </c>
      <c r="AB311" s="88">
        <v>25</v>
      </c>
      <c r="AC311" s="88">
        <v>17</v>
      </c>
      <c r="AD311" s="750">
        <v>46.25</v>
      </c>
      <c r="AE311" s="8">
        <v>37</v>
      </c>
      <c r="AF311" s="8">
        <v>31</v>
      </c>
      <c r="AG311" s="12">
        <f t="shared" si="20"/>
        <v>21.710526315789476</v>
      </c>
      <c r="AH311" s="12">
        <f t="shared" si="20"/>
        <v>48</v>
      </c>
      <c r="AI311" s="12">
        <f t="shared" si="20"/>
        <v>82.35294117647058</v>
      </c>
      <c r="AJ311" s="8">
        <f t="shared" si="21"/>
        <v>0</v>
      </c>
      <c r="AK311" s="8">
        <f t="shared" si="21"/>
        <v>0</v>
      </c>
      <c r="AL311" s="8">
        <f t="shared" si="21"/>
        <v>0</v>
      </c>
    </row>
    <row r="312" spans="1:38" s="179" customFormat="1" x14ac:dyDescent="0.25">
      <c r="A312" s="335">
        <v>6</v>
      </c>
      <c r="B312" s="336" t="s">
        <v>2441</v>
      </c>
      <c r="C312" s="332">
        <v>22</v>
      </c>
      <c r="D312" s="332">
        <v>18</v>
      </c>
      <c r="E312" s="332">
        <v>15</v>
      </c>
      <c r="F312" s="303">
        <v>28.6</v>
      </c>
      <c r="G312" s="303">
        <v>19.8</v>
      </c>
      <c r="H312" s="303">
        <v>15</v>
      </c>
      <c r="I312" s="303">
        <v>38</v>
      </c>
      <c r="J312" s="303">
        <v>35</v>
      </c>
      <c r="K312" s="303">
        <v>30</v>
      </c>
      <c r="L312" s="88">
        <v>26</v>
      </c>
      <c r="M312" s="88">
        <v>20</v>
      </c>
      <c r="N312" s="88">
        <v>15</v>
      </c>
      <c r="O312" s="579">
        <v>33</v>
      </c>
      <c r="P312" s="88">
        <v>27</v>
      </c>
      <c r="Q312" s="88">
        <v>22.5</v>
      </c>
      <c r="R312" s="579">
        <v>33</v>
      </c>
      <c r="S312" s="88">
        <v>27</v>
      </c>
      <c r="T312" s="88">
        <v>22.5</v>
      </c>
      <c r="U312" s="579">
        <v>33</v>
      </c>
      <c r="V312" s="88">
        <v>27</v>
      </c>
      <c r="W312" s="88">
        <v>22.5</v>
      </c>
      <c r="X312" s="569">
        <v>1.1818181818181819</v>
      </c>
      <c r="Y312" s="569">
        <v>1.1111111111111112</v>
      </c>
      <c r="Z312" s="569">
        <v>1</v>
      </c>
      <c r="AA312" s="88">
        <v>26</v>
      </c>
      <c r="AB312" s="88">
        <v>20</v>
      </c>
      <c r="AC312" s="88">
        <v>15</v>
      </c>
      <c r="AD312" s="750">
        <v>33</v>
      </c>
      <c r="AE312" s="8">
        <v>27</v>
      </c>
      <c r="AF312" s="8">
        <v>22.5</v>
      </c>
      <c r="AG312" s="12">
        <f t="shared" si="20"/>
        <v>26.923076923076923</v>
      </c>
      <c r="AH312" s="12">
        <f t="shared" si="20"/>
        <v>35</v>
      </c>
      <c r="AI312" s="12">
        <f t="shared" si="20"/>
        <v>50</v>
      </c>
      <c r="AJ312" s="8">
        <f t="shared" si="21"/>
        <v>0</v>
      </c>
      <c r="AK312" s="8">
        <f t="shared" si="21"/>
        <v>0</v>
      </c>
      <c r="AL312" s="8">
        <f t="shared" si="21"/>
        <v>0</v>
      </c>
    </row>
    <row r="313" spans="1:38" s="179" customFormat="1" x14ac:dyDescent="0.25">
      <c r="A313" s="335">
        <v>7</v>
      </c>
      <c r="B313" s="336" t="s">
        <v>2814</v>
      </c>
      <c r="C313" s="332">
        <v>22</v>
      </c>
      <c r="D313" s="332">
        <v>18</v>
      </c>
      <c r="E313" s="332">
        <v>15</v>
      </c>
      <c r="F313" s="303">
        <v>28.6</v>
      </c>
      <c r="G313" s="303">
        <v>21.599999999999998</v>
      </c>
      <c r="H313" s="303">
        <v>15</v>
      </c>
      <c r="I313" s="303">
        <v>30</v>
      </c>
      <c r="J313" s="303">
        <v>25</v>
      </c>
      <c r="K313" s="303">
        <v>20</v>
      </c>
      <c r="L313" s="88">
        <v>32</v>
      </c>
      <c r="M313" s="88">
        <v>23</v>
      </c>
      <c r="N313" s="88">
        <v>15</v>
      </c>
      <c r="O313" s="579">
        <v>29.3</v>
      </c>
      <c r="P313" s="88">
        <v>23.299999999999997</v>
      </c>
      <c r="Q313" s="88">
        <v>17.5</v>
      </c>
      <c r="R313" s="579">
        <v>29.3</v>
      </c>
      <c r="S313" s="88">
        <v>23.299999999999997</v>
      </c>
      <c r="T313" s="88">
        <v>17.5</v>
      </c>
      <c r="U313" s="579">
        <v>29.3</v>
      </c>
      <c r="V313" s="88">
        <v>23.299999999999997</v>
      </c>
      <c r="W313" s="88">
        <v>17.5</v>
      </c>
      <c r="X313" s="569">
        <v>1.4545454545454546</v>
      </c>
      <c r="Y313" s="569">
        <v>1.2777777777777777</v>
      </c>
      <c r="Z313" s="569">
        <v>1</v>
      </c>
      <c r="AA313" s="88">
        <v>32</v>
      </c>
      <c r="AB313" s="88">
        <v>23</v>
      </c>
      <c r="AC313" s="88">
        <v>15</v>
      </c>
      <c r="AD313" s="750">
        <v>29.3</v>
      </c>
      <c r="AE313" s="8">
        <v>23.299999999999997</v>
      </c>
      <c r="AF313" s="8">
        <v>17.5</v>
      </c>
      <c r="AG313" s="12">
        <f t="shared" si="20"/>
        <v>-8.4374999999999982</v>
      </c>
      <c r="AH313" s="12">
        <f t="shared" si="20"/>
        <v>1.3043478260869441</v>
      </c>
      <c r="AI313" s="12">
        <f t="shared" si="20"/>
        <v>16.666666666666664</v>
      </c>
      <c r="AJ313" s="8">
        <f t="shared" si="21"/>
        <v>0</v>
      </c>
      <c r="AK313" s="8">
        <f t="shared" si="21"/>
        <v>0</v>
      </c>
      <c r="AL313" s="8">
        <f t="shared" si="21"/>
        <v>0</v>
      </c>
    </row>
    <row r="314" spans="1:38" s="179" customFormat="1" x14ac:dyDescent="0.25">
      <c r="A314" s="335">
        <v>8</v>
      </c>
      <c r="B314" s="336" t="s">
        <v>2815</v>
      </c>
      <c r="C314" s="332">
        <v>22</v>
      </c>
      <c r="D314" s="332">
        <v>18</v>
      </c>
      <c r="E314" s="332">
        <v>15</v>
      </c>
      <c r="F314" s="303">
        <v>28.6</v>
      </c>
      <c r="G314" s="69">
        <v>19.8</v>
      </c>
      <c r="H314" s="69">
        <v>15</v>
      </c>
      <c r="I314" s="303">
        <v>40</v>
      </c>
      <c r="J314" s="69">
        <v>35</v>
      </c>
      <c r="K314" s="69">
        <v>32</v>
      </c>
      <c r="L314" s="88">
        <v>29.999999999999996</v>
      </c>
      <c r="M314" s="88">
        <v>20</v>
      </c>
      <c r="N314" s="88">
        <v>15</v>
      </c>
      <c r="O314" s="579">
        <v>34.299999999999997</v>
      </c>
      <c r="P314" s="88">
        <v>27</v>
      </c>
      <c r="Q314" s="88">
        <v>23.5</v>
      </c>
      <c r="R314" s="579">
        <v>34.299999999999997</v>
      </c>
      <c r="S314" s="88">
        <v>27</v>
      </c>
      <c r="T314" s="88">
        <v>23.5</v>
      </c>
      <c r="U314" s="579">
        <v>34.299999999999997</v>
      </c>
      <c r="V314" s="88">
        <v>27</v>
      </c>
      <c r="W314" s="88">
        <v>23.5</v>
      </c>
      <c r="X314" s="569">
        <v>1.3636363636363635</v>
      </c>
      <c r="Y314" s="569">
        <v>1.1111111111111112</v>
      </c>
      <c r="Z314" s="569">
        <v>1</v>
      </c>
      <c r="AA314" s="88">
        <v>29.999999999999996</v>
      </c>
      <c r="AB314" s="88">
        <v>20</v>
      </c>
      <c r="AC314" s="88">
        <v>15</v>
      </c>
      <c r="AD314" s="750">
        <v>34.299999999999997</v>
      </c>
      <c r="AE314" s="8">
        <v>27</v>
      </c>
      <c r="AF314" s="8">
        <v>23.5</v>
      </c>
      <c r="AG314" s="12">
        <f t="shared" si="20"/>
        <v>14.333333333333337</v>
      </c>
      <c r="AH314" s="12">
        <f t="shared" si="20"/>
        <v>35</v>
      </c>
      <c r="AI314" s="12">
        <f t="shared" si="20"/>
        <v>56.666666666666664</v>
      </c>
      <c r="AJ314" s="8">
        <f t="shared" si="21"/>
        <v>0</v>
      </c>
      <c r="AK314" s="8">
        <f t="shared" si="21"/>
        <v>0</v>
      </c>
      <c r="AL314" s="8">
        <f t="shared" si="21"/>
        <v>0</v>
      </c>
    </row>
    <row r="315" spans="1:38" s="179" customFormat="1" x14ac:dyDescent="0.25">
      <c r="A315" s="330" t="s">
        <v>2470</v>
      </c>
      <c r="B315" s="331" t="s">
        <v>868</v>
      </c>
      <c r="C315" s="340"/>
      <c r="D315" s="340"/>
      <c r="E315" s="332"/>
      <c r="F315" s="333"/>
      <c r="G315" s="333"/>
      <c r="H315" s="333"/>
      <c r="I315" s="334"/>
      <c r="J315" s="334"/>
      <c r="K315" s="334"/>
      <c r="L315" s="88"/>
      <c r="M315" s="88"/>
      <c r="N315" s="88"/>
      <c r="O315" s="579"/>
      <c r="P315" s="88"/>
      <c r="Q315" s="88"/>
      <c r="R315" s="579"/>
      <c r="S315" s="88"/>
      <c r="T315" s="88"/>
      <c r="U315" s="579"/>
      <c r="V315" s="88"/>
      <c r="W315" s="88"/>
      <c r="X315" s="565"/>
      <c r="Y315" s="565"/>
      <c r="Z315" s="565"/>
      <c r="AA315" s="88"/>
      <c r="AB315" s="88"/>
      <c r="AC315" s="88"/>
      <c r="AD315" s="750"/>
      <c r="AE315" s="8"/>
      <c r="AF315" s="8"/>
      <c r="AG315" s="12"/>
      <c r="AH315" s="12"/>
      <c r="AI315" s="12"/>
      <c r="AJ315" s="8"/>
      <c r="AK315" s="8"/>
      <c r="AL315" s="8"/>
    </row>
    <row r="316" spans="1:38" s="179" customFormat="1" x14ac:dyDescent="0.25">
      <c r="A316" s="335">
        <v>1</v>
      </c>
      <c r="B316" s="336" t="s">
        <v>2642</v>
      </c>
      <c r="C316" s="332">
        <v>15</v>
      </c>
      <c r="D316" s="332">
        <v>12</v>
      </c>
      <c r="E316" s="332">
        <v>10</v>
      </c>
      <c r="F316" s="69">
        <v>15</v>
      </c>
      <c r="G316" s="69">
        <v>12</v>
      </c>
      <c r="H316" s="69">
        <v>10</v>
      </c>
      <c r="I316" s="69">
        <v>25</v>
      </c>
      <c r="J316" s="69">
        <v>23</v>
      </c>
      <c r="K316" s="69">
        <v>20</v>
      </c>
      <c r="L316" s="88">
        <v>23</v>
      </c>
      <c r="M316" s="88">
        <v>16</v>
      </c>
      <c r="N316" s="88">
        <v>10</v>
      </c>
      <c r="O316" s="579">
        <v>20</v>
      </c>
      <c r="P316" s="88">
        <v>17.5</v>
      </c>
      <c r="Q316" s="88">
        <v>15</v>
      </c>
      <c r="R316" s="579">
        <v>20</v>
      </c>
      <c r="S316" s="88">
        <v>17.5</v>
      </c>
      <c r="T316" s="88">
        <v>15</v>
      </c>
      <c r="U316" s="579">
        <v>20</v>
      </c>
      <c r="V316" s="88">
        <v>17.5</v>
      </c>
      <c r="W316" s="88">
        <v>15</v>
      </c>
      <c r="X316" s="569">
        <v>1.5333333333333334</v>
      </c>
      <c r="Y316" s="569">
        <v>1.3333333333333333</v>
      </c>
      <c r="Z316" s="569">
        <v>1</v>
      </c>
      <c r="AA316" s="88">
        <v>23</v>
      </c>
      <c r="AB316" s="88">
        <v>16</v>
      </c>
      <c r="AC316" s="88">
        <v>10</v>
      </c>
      <c r="AD316" s="750">
        <v>20</v>
      </c>
      <c r="AE316" s="8">
        <v>17.5</v>
      </c>
      <c r="AF316" s="8">
        <v>15</v>
      </c>
      <c r="AG316" s="12">
        <f t="shared" si="20"/>
        <v>-13.043478260869565</v>
      </c>
      <c r="AH316" s="12">
        <f t="shared" si="20"/>
        <v>9.375</v>
      </c>
      <c r="AI316" s="12">
        <f t="shared" si="20"/>
        <v>50</v>
      </c>
      <c r="AJ316" s="8">
        <f t="shared" si="21"/>
        <v>0</v>
      </c>
      <c r="AK316" s="8">
        <f t="shared" si="21"/>
        <v>0</v>
      </c>
      <c r="AL316" s="8">
        <f t="shared" si="21"/>
        <v>0</v>
      </c>
    </row>
    <row r="317" spans="1:38" s="179" customFormat="1" x14ac:dyDescent="0.25">
      <c r="A317" s="335">
        <v>2</v>
      </c>
      <c r="B317" s="336" t="s">
        <v>2813</v>
      </c>
      <c r="C317" s="332">
        <v>12</v>
      </c>
      <c r="D317" s="332">
        <v>11</v>
      </c>
      <c r="E317" s="332">
        <v>10</v>
      </c>
      <c r="F317" s="303">
        <v>12</v>
      </c>
      <c r="G317" s="303">
        <v>11</v>
      </c>
      <c r="H317" s="303">
        <v>10</v>
      </c>
      <c r="I317" s="303">
        <v>14</v>
      </c>
      <c r="J317" s="303">
        <v>13</v>
      </c>
      <c r="K317" s="303">
        <v>12</v>
      </c>
      <c r="L317" s="88">
        <v>18</v>
      </c>
      <c r="M317" s="88">
        <v>11</v>
      </c>
      <c r="N317" s="88">
        <v>10</v>
      </c>
      <c r="O317" s="579">
        <v>13</v>
      </c>
      <c r="P317" s="88">
        <v>12</v>
      </c>
      <c r="Q317" s="88">
        <v>11</v>
      </c>
      <c r="R317" s="579">
        <v>13</v>
      </c>
      <c r="S317" s="88">
        <v>12</v>
      </c>
      <c r="T317" s="88">
        <v>11</v>
      </c>
      <c r="U317" s="579">
        <v>13</v>
      </c>
      <c r="V317" s="88">
        <v>12</v>
      </c>
      <c r="W317" s="88">
        <v>11</v>
      </c>
      <c r="X317" s="569">
        <v>1.5</v>
      </c>
      <c r="Y317" s="569">
        <v>1</v>
      </c>
      <c r="Z317" s="569">
        <v>1</v>
      </c>
      <c r="AA317" s="88">
        <v>18</v>
      </c>
      <c r="AB317" s="88">
        <v>11</v>
      </c>
      <c r="AC317" s="88">
        <v>10</v>
      </c>
      <c r="AD317" s="750">
        <v>13</v>
      </c>
      <c r="AE317" s="8">
        <v>12</v>
      </c>
      <c r="AF317" s="8">
        <v>11</v>
      </c>
      <c r="AG317" s="12">
        <f t="shared" si="20"/>
        <v>-27.777777777777779</v>
      </c>
      <c r="AH317" s="12">
        <f t="shared" si="20"/>
        <v>9.0909090909090917</v>
      </c>
      <c r="AI317" s="12">
        <f t="shared" si="20"/>
        <v>10</v>
      </c>
      <c r="AJ317" s="8">
        <f t="shared" si="21"/>
        <v>0</v>
      </c>
      <c r="AK317" s="8">
        <f t="shared" si="21"/>
        <v>0</v>
      </c>
      <c r="AL317" s="8">
        <f t="shared" si="21"/>
        <v>0</v>
      </c>
    </row>
    <row r="318" spans="1:38" s="179" customFormat="1" x14ac:dyDescent="0.25">
      <c r="A318" s="335">
        <v>3</v>
      </c>
      <c r="B318" s="336" t="s">
        <v>2398</v>
      </c>
      <c r="C318" s="332">
        <v>15</v>
      </c>
      <c r="D318" s="332">
        <v>13</v>
      </c>
      <c r="E318" s="332">
        <v>12</v>
      </c>
      <c r="F318" s="303">
        <v>15</v>
      </c>
      <c r="G318" s="303">
        <v>13</v>
      </c>
      <c r="H318" s="303">
        <v>12</v>
      </c>
      <c r="I318" s="303">
        <v>25</v>
      </c>
      <c r="J318" s="303">
        <v>23</v>
      </c>
      <c r="K318" s="303">
        <v>20</v>
      </c>
      <c r="L318" s="88">
        <v>22</v>
      </c>
      <c r="M318" s="88">
        <v>14.999999999999998</v>
      </c>
      <c r="N318" s="88">
        <v>13</v>
      </c>
      <c r="O318" s="579">
        <v>20</v>
      </c>
      <c r="P318" s="88">
        <v>18</v>
      </c>
      <c r="Q318" s="88">
        <v>16</v>
      </c>
      <c r="R318" s="579">
        <v>20</v>
      </c>
      <c r="S318" s="88">
        <v>18</v>
      </c>
      <c r="T318" s="88">
        <v>16</v>
      </c>
      <c r="U318" s="579">
        <v>20</v>
      </c>
      <c r="V318" s="88">
        <v>18</v>
      </c>
      <c r="W318" s="88">
        <v>16</v>
      </c>
      <c r="X318" s="569">
        <v>1.4666666666666666</v>
      </c>
      <c r="Y318" s="569">
        <v>1.1538461538461537</v>
      </c>
      <c r="Z318" s="569">
        <v>1.0833333333333333</v>
      </c>
      <c r="AA318" s="88">
        <v>22</v>
      </c>
      <c r="AB318" s="88">
        <v>14.999999999999998</v>
      </c>
      <c r="AC318" s="88">
        <v>13</v>
      </c>
      <c r="AD318" s="750">
        <v>20</v>
      </c>
      <c r="AE318" s="8">
        <v>18</v>
      </c>
      <c r="AF318" s="8">
        <v>16</v>
      </c>
      <c r="AG318" s="12">
        <f t="shared" si="20"/>
        <v>-9.0909090909090917</v>
      </c>
      <c r="AH318" s="12">
        <f t="shared" si="20"/>
        <v>20.000000000000014</v>
      </c>
      <c r="AI318" s="12">
        <f t="shared" si="20"/>
        <v>23.076923076923077</v>
      </c>
      <c r="AJ318" s="8">
        <f t="shared" si="21"/>
        <v>0</v>
      </c>
      <c r="AK318" s="8">
        <f t="shared" si="21"/>
        <v>0</v>
      </c>
      <c r="AL318" s="8">
        <f t="shared" si="21"/>
        <v>0</v>
      </c>
    </row>
    <row r="319" spans="1:38" s="179" customFormat="1" x14ac:dyDescent="0.25">
      <c r="A319" s="335">
        <v>4</v>
      </c>
      <c r="B319" s="336" t="s">
        <v>2583</v>
      </c>
      <c r="C319" s="332">
        <v>12</v>
      </c>
      <c r="D319" s="332">
        <v>11</v>
      </c>
      <c r="E319" s="332">
        <v>10</v>
      </c>
      <c r="F319" s="303">
        <v>12</v>
      </c>
      <c r="G319" s="303">
        <v>11</v>
      </c>
      <c r="H319" s="303">
        <v>10</v>
      </c>
      <c r="I319" s="303">
        <v>14</v>
      </c>
      <c r="J319" s="303">
        <v>12</v>
      </c>
      <c r="K319" s="303">
        <v>11</v>
      </c>
      <c r="L319" s="88">
        <v>13</v>
      </c>
      <c r="M319" s="88">
        <v>11</v>
      </c>
      <c r="N319" s="88">
        <v>10</v>
      </c>
      <c r="O319" s="579">
        <v>13</v>
      </c>
      <c r="P319" s="88">
        <v>11.5</v>
      </c>
      <c r="Q319" s="88">
        <v>10.5</v>
      </c>
      <c r="R319" s="579">
        <v>13</v>
      </c>
      <c r="S319" s="88">
        <v>11.5</v>
      </c>
      <c r="T319" s="88">
        <v>10.5</v>
      </c>
      <c r="U319" s="579">
        <v>13</v>
      </c>
      <c r="V319" s="88">
        <v>11.5</v>
      </c>
      <c r="W319" s="88">
        <v>10.5</v>
      </c>
      <c r="X319" s="569">
        <v>1.0833333333333333</v>
      </c>
      <c r="Y319" s="569">
        <v>1</v>
      </c>
      <c r="Z319" s="569">
        <v>1</v>
      </c>
      <c r="AA319" s="88">
        <v>13</v>
      </c>
      <c r="AB319" s="88">
        <v>11</v>
      </c>
      <c r="AC319" s="88">
        <v>10</v>
      </c>
      <c r="AD319" s="750">
        <v>13</v>
      </c>
      <c r="AE319" s="8">
        <v>11.5</v>
      </c>
      <c r="AF319" s="8">
        <v>10.5</v>
      </c>
      <c r="AG319" s="12">
        <f t="shared" si="20"/>
        <v>0</v>
      </c>
      <c r="AH319" s="12">
        <f t="shared" si="20"/>
        <v>4.5454545454545459</v>
      </c>
      <c r="AI319" s="12">
        <f t="shared" si="20"/>
        <v>5</v>
      </c>
      <c r="AJ319" s="8">
        <f t="shared" si="21"/>
        <v>0</v>
      </c>
      <c r="AK319" s="8">
        <f t="shared" si="21"/>
        <v>0</v>
      </c>
      <c r="AL319" s="8">
        <f t="shared" si="21"/>
        <v>0</v>
      </c>
    </row>
    <row r="320" spans="1:38" s="179" customFormat="1" x14ac:dyDescent="0.25">
      <c r="A320" s="335">
        <v>5</v>
      </c>
      <c r="B320" s="336" t="s">
        <v>2471</v>
      </c>
      <c r="C320" s="332">
        <v>15</v>
      </c>
      <c r="D320" s="332">
        <v>12</v>
      </c>
      <c r="E320" s="332">
        <v>10</v>
      </c>
      <c r="F320" s="303">
        <v>15</v>
      </c>
      <c r="G320" s="303">
        <v>12</v>
      </c>
      <c r="H320" s="303">
        <v>10</v>
      </c>
      <c r="I320" s="303">
        <v>35</v>
      </c>
      <c r="J320" s="303">
        <v>27</v>
      </c>
      <c r="K320" s="303">
        <v>20</v>
      </c>
      <c r="L320" s="88">
        <v>20</v>
      </c>
      <c r="M320" s="88">
        <v>15</v>
      </c>
      <c r="N320" s="88">
        <v>14</v>
      </c>
      <c r="O320" s="579">
        <v>25</v>
      </c>
      <c r="P320" s="88">
        <v>19.5</v>
      </c>
      <c r="Q320" s="88">
        <v>15</v>
      </c>
      <c r="R320" s="579">
        <v>25</v>
      </c>
      <c r="S320" s="88">
        <v>19.5</v>
      </c>
      <c r="T320" s="88">
        <v>15</v>
      </c>
      <c r="U320" s="579">
        <v>25</v>
      </c>
      <c r="V320" s="88">
        <v>19.5</v>
      </c>
      <c r="W320" s="88">
        <v>15</v>
      </c>
      <c r="X320" s="569">
        <v>1.3333333333333333</v>
      </c>
      <c r="Y320" s="569">
        <v>1.25</v>
      </c>
      <c r="Z320" s="569">
        <v>1.4</v>
      </c>
      <c r="AA320" s="88">
        <v>20</v>
      </c>
      <c r="AB320" s="88">
        <v>15</v>
      </c>
      <c r="AC320" s="88">
        <v>14</v>
      </c>
      <c r="AD320" s="750">
        <v>25</v>
      </c>
      <c r="AE320" s="8">
        <v>19.5</v>
      </c>
      <c r="AF320" s="8">
        <v>15</v>
      </c>
      <c r="AG320" s="12">
        <f t="shared" si="20"/>
        <v>25</v>
      </c>
      <c r="AH320" s="12">
        <f t="shared" si="20"/>
        <v>30</v>
      </c>
      <c r="AI320" s="12">
        <f t="shared" si="20"/>
        <v>7.1428571428571423</v>
      </c>
      <c r="AJ320" s="8">
        <f t="shared" si="21"/>
        <v>0</v>
      </c>
      <c r="AK320" s="8">
        <f t="shared" si="21"/>
        <v>0</v>
      </c>
      <c r="AL320" s="8">
        <f t="shared" si="21"/>
        <v>0</v>
      </c>
    </row>
    <row r="321" spans="1:38" s="179" customFormat="1" x14ac:dyDescent="0.25">
      <c r="A321" s="335">
        <v>6</v>
      </c>
      <c r="B321" s="336" t="s">
        <v>2441</v>
      </c>
      <c r="C321" s="332">
        <v>12</v>
      </c>
      <c r="D321" s="332">
        <v>11</v>
      </c>
      <c r="E321" s="332">
        <v>10</v>
      </c>
      <c r="F321" s="303">
        <v>12</v>
      </c>
      <c r="G321" s="303">
        <v>11</v>
      </c>
      <c r="H321" s="303">
        <v>10</v>
      </c>
      <c r="I321" s="303">
        <v>15</v>
      </c>
      <c r="J321" s="303">
        <v>14</v>
      </c>
      <c r="K321" s="303">
        <v>13</v>
      </c>
      <c r="L321" s="88">
        <v>17</v>
      </c>
      <c r="M321" s="88">
        <v>14.999999999999998</v>
      </c>
      <c r="N321" s="88">
        <v>13</v>
      </c>
      <c r="O321" s="579">
        <v>13.5</v>
      </c>
      <c r="P321" s="88">
        <v>12.5</v>
      </c>
      <c r="Q321" s="88">
        <v>11.5</v>
      </c>
      <c r="R321" s="579">
        <v>13.5</v>
      </c>
      <c r="S321" s="88">
        <v>12.5</v>
      </c>
      <c r="T321" s="88">
        <v>11.5</v>
      </c>
      <c r="U321" s="579">
        <v>13.5</v>
      </c>
      <c r="V321" s="88">
        <v>12.5</v>
      </c>
      <c r="W321" s="88">
        <v>11.5</v>
      </c>
      <c r="X321" s="569">
        <v>1.4166666666666667</v>
      </c>
      <c r="Y321" s="569">
        <v>1.3636363636363635</v>
      </c>
      <c r="Z321" s="569">
        <v>1.3</v>
      </c>
      <c r="AA321" s="88">
        <v>17</v>
      </c>
      <c r="AB321" s="88">
        <v>14.999999999999998</v>
      </c>
      <c r="AC321" s="88">
        <v>13</v>
      </c>
      <c r="AD321" s="750">
        <v>13.5</v>
      </c>
      <c r="AE321" s="8">
        <v>12.5</v>
      </c>
      <c r="AF321" s="8">
        <v>11.5</v>
      </c>
      <c r="AG321" s="12">
        <f t="shared" si="20"/>
        <v>-20.588235294117645</v>
      </c>
      <c r="AH321" s="12">
        <f t="shared" si="20"/>
        <v>-16.666666666666657</v>
      </c>
      <c r="AI321" s="12">
        <f t="shared" si="20"/>
        <v>-11.538461538461538</v>
      </c>
      <c r="AJ321" s="8">
        <f t="shared" si="21"/>
        <v>0</v>
      </c>
      <c r="AK321" s="8">
        <f t="shared" si="21"/>
        <v>0</v>
      </c>
      <c r="AL321" s="8">
        <f t="shared" si="21"/>
        <v>0</v>
      </c>
    </row>
    <row r="322" spans="1:38" s="179" customFormat="1" x14ac:dyDescent="0.25">
      <c r="A322" s="335">
        <v>7</v>
      </c>
      <c r="B322" s="336" t="s">
        <v>2814</v>
      </c>
      <c r="C322" s="332">
        <v>12</v>
      </c>
      <c r="D322" s="332">
        <v>11</v>
      </c>
      <c r="E322" s="332">
        <v>10</v>
      </c>
      <c r="F322" s="303">
        <v>12</v>
      </c>
      <c r="G322" s="303">
        <v>11</v>
      </c>
      <c r="H322" s="303">
        <v>10</v>
      </c>
      <c r="I322" s="303">
        <v>13</v>
      </c>
      <c r="J322" s="303">
        <v>12</v>
      </c>
      <c r="K322" s="303">
        <v>11</v>
      </c>
      <c r="L322" s="88">
        <v>17</v>
      </c>
      <c r="M322" s="88">
        <v>14.999999999999998</v>
      </c>
      <c r="N322" s="88">
        <v>13</v>
      </c>
      <c r="O322" s="579">
        <v>12.5</v>
      </c>
      <c r="P322" s="88">
        <v>11.5</v>
      </c>
      <c r="Q322" s="88">
        <v>10.5</v>
      </c>
      <c r="R322" s="579">
        <v>12.5</v>
      </c>
      <c r="S322" s="88">
        <v>11.5</v>
      </c>
      <c r="T322" s="88">
        <v>10.5</v>
      </c>
      <c r="U322" s="579">
        <v>12.5</v>
      </c>
      <c r="V322" s="88">
        <v>11.5</v>
      </c>
      <c r="W322" s="88">
        <v>10.5</v>
      </c>
      <c r="X322" s="569">
        <v>1.4166666666666667</v>
      </c>
      <c r="Y322" s="569">
        <v>1.3636363636363635</v>
      </c>
      <c r="Z322" s="569">
        <v>1.3</v>
      </c>
      <c r="AA322" s="88">
        <v>17</v>
      </c>
      <c r="AB322" s="88">
        <v>14.999999999999998</v>
      </c>
      <c r="AC322" s="88">
        <v>13</v>
      </c>
      <c r="AD322" s="750">
        <v>12.5</v>
      </c>
      <c r="AE322" s="8">
        <v>11.5</v>
      </c>
      <c r="AF322" s="8">
        <v>10.5</v>
      </c>
      <c r="AG322" s="12">
        <f t="shared" si="20"/>
        <v>-26.47058823529412</v>
      </c>
      <c r="AH322" s="12">
        <f t="shared" si="20"/>
        <v>-23.333333333333325</v>
      </c>
      <c r="AI322" s="12">
        <f t="shared" si="20"/>
        <v>-19.230769230769234</v>
      </c>
      <c r="AJ322" s="8">
        <f t="shared" si="21"/>
        <v>0</v>
      </c>
      <c r="AK322" s="8">
        <f t="shared" si="21"/>
        <v>0</v>
      </c>
      <c r="AL322" s="8">
        <f t="shared" si="21"/>
        <v>0</v>
      </c>
    </row>
    <row r="323" spans="1:38" s="179" customFormat="1" x14ac:dyDescent="0.25">
      <c r="A323" s="335">
        <v>8</v>
      </c>
      <c r="B323" s="336" t="s">
        <v>2815</v>
      </c>
      <c r="C323" s="332">
        <v>12</v>
      </c>
      <c r="D323" s="332">
        <v>11</v>
      </c>
      <c r="E323" s="332">
        <v>10</v>
      </c>
      <c r="F323" s="303">
        <v>12</v>
      </c>
      <c r="G323" s="303">
        <v>11</v>
      </c>
      <c r="H323" s="303">
        <v>10</v>
      </c>
      <c r="I323" s="303">
        <v>17</v>
      </c>
      <c r="J323" s="303">
        <v>14</v>
      </c>
      <c r="K323" s="303">
        <v>13</v>
      </c>
      <c r="L323" s="88">
        <v>15</v>
      </c>
      <c r="M323" s="88">
        <v>11</v>
      </c>
      <c r="N323" s="88">
        <v>10</v>
      </c>
      <c r="O323" s="579">
        <v>14.5</v>
      </c>
      <c r="P323" s="88">
        <v>12.5</v>
      </c>
      <c r="Q323" s="88">
        <v>11.5</v>
      </c>
      <c r="R323" s="579">
        <v>14.5</v>
      </c>
      <c r="S323" s="88">
        <v>12.5</v>
      </c>
      <c r="T323" s="88">
        <v>11.5</v>
      </c>
      <c r="U323" s="579">
        <v>14.5</v>
      </c>
      <c r="V323" s="88">
        <v>12.5</v>
      </c>
      <c r="W323" s="88">
        <v>11.5</v>
      </c>
      <c r="X323" s="569">
        <v>1.25</v>
      </c>
      <c r="Y323" s="569">
        <v>1</v>
      </c>
      <c r="Z323" s="569">
        <v>1</v>
      </c>
      <c r="AA323" s="88">
        <v>15</v>
      </c>
      <c r="AB323" s="88">
        <v>11</v>
      </c>
      <c r="AC323" s="88">
        <v>10</v>
      </c>
      <c r="AD323" s="750">
        <v>14.5</v>
      </c>
      <c r="AE323" s="8">
        <v>12.5</v>
      </c>
      <c r="AF323" s="8">
        <v>11.5</v>
      </c>
      <c r="AG323" s="12">
        <f t="shared" si="20"/>
        <v>-3.3333333333333335</v>
      </c>
      <c r="AH323" s="12">
        <f t="shared" si="20"/>
        <v>13.636363636363635</v>
      </c>
      <c r="AI323" s="12">
        <f t="shared" si="20"/>
        <v>15</v>
      </c>
      <c r="AJ323" s="8">
        <f t="shared" si="21"/>
        <v>0</v>
      </c>
      <c r="AK323" s="8">
        <f t="shared" si="21"/>
        <v>0</v>
      </c>
      <c r="AL323" s="8">
        <f t="shared" si="21"/>
        <v>0</v>
      </c>
    </row>
    <row r="324" spans="1:38" s="179" customFormat="1" x14ac:dyDescent="0.25">
      <c r="A324" s="330" t="s">
        <v>2538</v>
      </c>
      <c r="B324" s="331" t="s">
        <v>870</v>
      </c>
      <c r="C324" s="332"/>
      <c r="D324" s="332"/>
      <c r="E324" s="332"/>
      <c r="F324" s="333"/>
      <c r="G324" s="333"/>
      <c r="H324" s="333"/>
      <c r="I324" s="334"/>
      <c r="J324" s="334"/>
      <c r="K324" s="334"/>
      <c r="L324" s="88"/>
      <c r="M324" s="88"/>
      <c r="N324" s="88"/>
      <c r="O324" s="579"/>
      <c r="P324" s="88"/>
      <c r="Q324" s="88"/>
      <c r="R324" s="579"/>
      <c r="S324" s="88"/>
      <c r="T324" s="88"/>
      <c r="U324" s="579"/>
      <c r="V324" s="88"/>
      <c r="W324" s="88"/>
      <c r="X324" s="565"/>
      <c r="Y324" s="565"/>
      <c r="Z324" s="565"/>
      <c r="AA324" s="88"/>
      <c r="AB324" s="88"/>
      <c r="AC324" s="88"/>
      <c r="AD324" s="750"/>
      <c r="AE324" s="8"/>
      <c r="AF324" s="8"/>
      <c r="AG324" s="12"/>
      <c r="AH324" s="12"/>
      <c r="AI324" s="12"/>
      <c r="AJ324" s="8"/>
      <c r="AK324" s="8"/>
      <c r="AL324" s="8"/>
    </row>
    <row r="325" spans="1:38" s="179" customFormat="1" x14ac:dyDescent="0.25">
      <c r="A325" s="335">
        <v>1</v>
      </c>
      <c r="B325" s="336" t="s">
        <v>2642</v>
      </c>
      <c r="C325" s="332">
        <v>9</v>
      </c>
      <c r="D325" s="332"/>
      <c r="E325" s="332"/>
      <c r="F325" s="333">
        <v>9</v>
      </c>
      <c r="G325" s="333"/>
      <c r="H325" s="333"/>
      <c r="I325" s="334">
        <v>9</v>
      </c>
      <c r="J325" s="334"/>
      <c r="K325" s="334"/>
      <c r="L325" s="579">
        <v>9</v>
      </c>
      <c r="M325" s="88"/>
      <c r="N325" s="88"/>
      <c r="O325" s="579">
        <v>9</v>
      </c>
      <c r="P325" s="88"/>
      <c r="Q325" s="88"/>
      <c r="R325" s="579">
        <v>9</v>
      </c>
      <c r="S325" s="88"/>
      <c r="T325" s="88"/>
      <c r="U325" s="579">
        <v>9</v>
      </c>
      <c r="V325" s="88"/>
      <c r="W325" s="88"/>
      <c r="X325" s="571">
        <v>1</v>
      </c>
      <c r="Y325" s="565"/>
      <c r="Z325" s="565"/>
      <c r="AA325" s="579">
        <v>9</v>
      </c>
      <c r="AB325" s="88"/>
      <c r="AC325" s="88"/>
      <c r="AD325" s="750">
        <v>9</v>
      </c>
      <c r="AE325" s="8"/>
      <c r="AF325" s="8"/>
      <c r="AG325" s="12">
        <f t="shared" si="20"/>
        <v>0</v>
      </c>
      <c r="AH325" s="12"/>
      <c r="AI325" s="12"/>
      <c r="AJ325" s="8">
        <f t="shared" si="21"/>
        <v>0</v>
      </c>
      <c r="AK325" s="8"/>
      <c r="AL325" s="8"/>
    </row>
    <row r="326" spans="1:38" s="179" customFormat="1" x14ac:dyDescent="0.25">
      <c r="A326" s="335">
        <v>2</v>
      </c>
      <c r="B326" s="336" t="s">
        <v>2813</v>
      </c>
      <c r="C326" s="332">
        <v>9</v>
      </c>
      <c r="D326" s="332"/>
      <c r="E326" s="332"/>
      <c r="F326" s="333">
        <v>9</v>
      </c>
      <c r="G326" s="333"/>
      <c r="H326" s="333"/>
      <c r="I326" s="334">
        <v>9</v>
      </c>
      <c r="J326" s="334"/>
      <c r="K326" s="334"/>
      <c r="L326" s="579">
        <v>9</v>
      </c>
      <c r="M326" s="88"/>
      <c r="N326" s="88"/>
      <c r="O326" s="579">
        <v>9</v>
      </c>
      <c r="P326" s="88"/>
      <c r="Q326" s="88"/>
      <c r="R326" s="579">
        <v>9</v>
      </c>
      <c r="S326" s="88"/>
      <c r="T326" s="88"/>
      <c r="U326" s="579">
        <v>9</v>
      </c>
      <c r="V326" s="88"/>
      <c r="W326" s="88"/>
      <c r="X326" s="571">
        <v>1</v>
      </c>
      <c r="Y326" s="565"/>
      <c r="Z326" s="565"/>
      <c r="AA326" s="579">
        <v>9</v>
      </c>
      <c r="AB326" s="88"/>
      <c r="AC326" s="88"/>
      <c r="AD326" s="750">
        <v>9</v>
      </c>
      <c r="AE326" s="8"/>
      <c r="AF326" s="8"/>
      <c r="AG326" s="12">
        <f t="shared" si="20"/>
        <v>0</v>
      </c>
      <c r="AH326" s="12"/>
      <c r="AI326" s="12"/>
      <c r="AJ326" s="8">
        <f t="shared" si="21"/>
        <v>0</v>
      </c>
      <c r="AK326" s="8"/>
      <c r="AL326" s="8"/>
    </row>
    <row r="327" spans="1:38" s="179" customFormat="1" x14ac:dyDescent="0.25">
      <c r="A327" s="335">
        <v>3</v>
      </c>
      <c r="B327" s="336" t="s">
        <v>2398</v>
      </c>
      <c r="C327" s="332">
        <v>9</v>
      </c>
      <c r="D327" s="332"/>
      <c r="E327" s="332"/>
      <c r="F327" s="333">
        <v>9</v>
      </c>
      <c r="G327" s="333"/>
      <c r="H327" s="333"/>
      <c r="I327" s="334">
        <v>9</v>
      </c>
      <c r="J327" s="334"/>
      <c r="K327" s="334"/>
      <c r="L327" s="579">
        <v>9</v>
      </c>
      <c r="M327" s="88"/>
      <c r="N327" s="88"/>
      <c r="O327" s="579">
        <v>9</v>
      </c>
      <c r="P327" s="88"/>
      <c r="Q327" s="88"/>
      <c r="R327" s="579">
        <v>9</v>
      </c>
      <c r="S327" s="88"/>
      <c r="T327" s="88"/>
      <c r="U327" s="579">
        <v>9</v>
      </c>
      <c r="V327" s="88"/>
      <c r="W327" s="88"/>
      <c r="X327" s="571">
        <v>1</v>
      </c>
      <c r="Y327" s="565"/>
      <c r="Z327" s="565"/>
      <c r="AA327" s="579">
        <v>9</v>
      </c>
      <c r="AB327" s="88"/>
      <c r="AC327" s="88"/>
      <c r="AD327" s="750">
        <v>9</v>
      </c>
      <c r="AE327" s="8"/>
      <c r="AF327" s="8"/>
      <c r="AG327" s="12">
        <f t="shared" si="20"/>
        <v>0</v>
      </c>
      <c r="AH327" s="12"/>
      <c r="AI327" s="12"/>
      <c r="AJ327" s="8">
        <f t="shared" si="21"/>
        <v>0</v>
      </c>
      <c r="AK327" s="8"/>
      <c r="AL327" s="8"/>
    </row>
    <row r="328" spans="1:38" s="179" customFormat="1" x14ac:dyDescent="0.25">
      <c r="A328" s="335">
        <v>4</v>
      </c>
      <c r="B328" s="336" t="s">
        <v>2583</v>
      </c>
      <c r="C328" s="332">
        <v>9</v>
      </c>
      <c r="D328" s="332"/>
      <c r="E328" s="332"/>
      <c r="F328" s="333">
        <v>9</v>
      </c>
      <c r="G328" s="333"/>
      <c r="H328" s="333"/>
      <c r="I328" s="334">
        <v>9</v>
      </c>
      <c r="J328" s="334"/>
      <c r="K328" s="334"/>
      <c r="L328" s="579">
        <v>9</v>
      </c>
      <c r="M328" s="88"/>
      <c r="N328" s="88"/>
      <c r="O328" s="579">
        <v>9</v>
      </c>
      <c r="P328" s="88"/>
      <c r="Q328" s="88"/>
      <c r="R328" s="579">
        <v>9</v>
      </c>
      <c r="S328" s="88"/>
      <c r="T328" s="88"/>
      <c r="U328" s="579">
        <v>9</v>
      </c>
      <c r="V328" s="88"/>
      <c r="W328" s="88"/>
      <c r="X328" s="571">
        <v>1</v>
      </c>
      <c r="Y328" s="565"/>
      <c r="Z328" s="565"/>
      <c r="AA328" s="579">
        <v>9</v>
      </c>
      <c r="AB328" s="88"/>
      <c r="AC328" s="88"/>
      <c r="AD328" s="750">
        <v>9</v>
      </c>
      <c r="AE328" s="8"/>
      <c r="AF328" s="8"/>
      <c r="AG328" s="12">
        <f t="shared" si="20"/>
        <v>0</v>
      </c>
      <c r="AH328" s="12"/>
      <c r="AI328" s="12"/>
      <c r="AJ328" s="8">
        <f t="shared" si="21"/>
        <v>0</v>
      </c>
      <c r="AK328" s="8"/>
      <c r="AL328" s="8"/>
    </row>
    <row r="329" spans="1:38" s="179" customFormat="1" x14ac:dyDescent="0.25">
      <c r="A329" s="335">
        <v>5</v>
      </c>
      <c r="B329" s="336" t="s">
        <v>2471</v>
      </c>
      <c r="C329" s="332">
        <v>9</v>
      </c>
      <c r="D329" s="332"/>
      <c r="E329" s="332"/>
      <c r="F329" s="333">
        <v>9</v>
      </c>
      <c r="G329" s="333"/>
      <c r="H329" s="333"/>
      <c r="I329" s="334">
        <v>9</v>
      </c>
      <c r="J329" s="334"/>
      <c r="K329" s="334"/>
      <c r="L329" s="579">
        <v>9</v>
      </c>
      <c r="M329" s="88"/>
      <c r="N329" s="88"/>
      <c r="O329" s="579">
        <v>9</v>
      </c>
      <c r="P329" s="88"/>
      <c r="Q329" s="88"/>
      <c r="R329" s="579">
        <v>9</v>
      </c>
      <c r="S329" s="88"/>
      <c r="T329" s="88"/>
      <c r="U329" s="579">
        <v>9</v>
      </c>
      <c r="V329" s="88"/>
      <c r="W329" s="88"/>
      <c r="X329" s="571">
        <v>1</v>
      </c>
      <c r="Y329" s="565"/>
      <c r="Z329" s="565"/>
      <c r="AA329" s="579">
        <v>9</v>
      </c>
      <c r="AB329" s="88"/>
      <c r="AC329" s="88"/>
      <c r="AD329" s="750">
        <v>9</v>
      </c>
      <c r="AE329" s="8"/>
      <c r="AF329" s="8"/>
      <c r="AG329" s="12">
        <f t="shared" si="20"/>
        <v>0</v>
      </c>
      <c r="AH329" s="12"/>
      <c r="AI329" s="12"/>
      <c r="AJ329" s="8">
        <f t="shared" si="21"/>
        <v>0</v>
      </c>
      <c r="AK329" s="8"/>
      <c r="AL329" s="8"/>
    </row>
    <row r="330" spans="1:38" s="179" customFormat="1" x14ac:dyDescent="0.25">
      <c r="A330" s="335">
        <v>6</v>
      </c>
      <c r="B330" s="336" t="s">
        <v>2441</v>
      </c>
      <c r="C330" s="332">
        <v>9</v>
      </c>
      <c r="D330" s="332"/>
      <c r="E330" s="332"/>
      <c r="F330" s="333">
        <v>9</v>
      </c>
      <c r="G330" s="333"/>
      <c r="H330" s="333"/>
      <c r="I330" s="334">
        <v>9</v>
      </c>
      <c r="J330" s="334"/>
      <c r="K330" s="334"/>
      <c r="L330" s="579">
        <v>9</v>
      </c>
      <c r="M330" s="88"/>
      <c r="N330" s="88"/>
      <c r="O330" s="579">
        <v>9</v>
      </c>
      <c r="P330" s="88"/>
      <c r="Q330" s="88"/>
      <c r="R330" s="579">
        <v>9</v>
      </c>
      <c r="S330" s="88"/>
      <c r="T330" s="88"/>
      <c r="U330" s="579">
        <v>9</v>
      </c>
      <c r="V330" s="88"/>
      <c r="W330" s="88"/>
      <c r="X330" s="571">
        <v>1</v>
      </c>
      <c r="Y330" s="565"/>
      <c r="Z330" s="565"/>
      <c r="AA330" s="579">
        <v>9</v>
      </c>
      <c r="AB330" s="88"/>
      <c r="AC330" s="88"/>
      <c r="AD330" s="750">
        <v>9</v>
      </c>
      <c r="AE330" s="8"/>
      <c r="AF330" s="8"/>
      <c r="AG330" s="12">
        <f t="shared" si="20"/>
        <v>0</v>
      </c>
      <c r="AH330" s="12"/>
      <c r="AI330" s="12"/>
      <c r="AJ330" s="8">
        <f t="shared" si="21"/>
        <v>0</v>
      </c>
      <c r="AK330" s="8"/>
      <c r="AL330" s="8"/>
    </row>
    <row r="331" spans="1:38" s="179" customFormat="1" x14ac:dyDescent="0.25">
      <c r="A331" s="335">
        <v>7</v>
      </c>
      <c r="B331" s="336" t="s">
        <v>2814</v>
      </c>
      <c r="C331" s="332">
        <v>9</v>
      </c>
      <c r="D331" s="332"/>
      <c r="E331" s="332"/>
      <c r="F331" s="333">
        <v>9</v>
      </c>
      <c r="G331" s="333"/>
      <c r="H331" s="333"/>
      <c r="I331" s="334">
        <v>9</v>
      </c>
      <c r="J331" s="334"/>
      <c r="K331" s="334"/>
      <c r="L331" s="579">
        <v>9</v>
      </c>
      <c r="M331" s="88"/>
      <c r="N331" s="88"/>
      <c r="O331" s="579">
        <v>9</v>
      </c>
      <c r="P331" s="88"/>
      <c r="Q331" s="88"/>
      <c r="R331" s="579">
        <v>9</v>
      </c>
      <c r="S331" s="88"/>
      <c r="T331" s="88"/>
      <c r="U331" s="579">
        <v>9</v>
      </c>
      <c r="V331" s="88"/>
      <c r="W331" s="88"/>
      <c r="X331" s="571">
        <v>1</v>
      </c>
      <c r="Y331" s="565"/>
      <c r="Z331" s="565"/>
      <c r="AA331" s="579">
        <v>9</v>
      </c>
      <c r="AB331" s="88"/>
      <c r="AC331" s="88"/>
      <c r="AD331" s="750">
        <v>9</v>
      </c>
      <c r="AE331" s="8"/>
      <c r="AF331" s="8"/>
      <c r="AG331" s="12">
        <f t="shared" si="20"/>
        <v>0</v>
      </c>
      <c r="AH331" s="12"/>
      <c r="AI331" s="12"/>
      <c r="AJ331" s="8">
        <f t="shared" si="21"/>
        <v>0</v>
      </c>
      <c r="AK331" s="8"/>
      <c r="AL331" s="8"/>
    </row>
    <row r="332" spans="1:38" s="179" customFormat="1" x14ac:dyDescent="0.25">
      <c r="A332" s="335">
        <v>8</v>
      </c>
      <c r="B332" s="336" t="s">
        <v>2815</v>
      </c>
      <c r="C332" s="332">
        <v>9</v>
      </c>
      <c r="D332" s="332"/>
      <c r="E332" s="332"/>
      <c r="F332" s="333">
        <v>9</v>
      </c>
      <c r="G332" s="333"/>
      <c r="H332" s="333"/>
      <c r="I332" s="334">
        <v>9</v>
      </c>
      <c r="J332" s="334"/>
      <c r="K332" s="334"/>
      <c r="L332" s="579">
        <v>9</v>
      </c>
      <c r="M332" s="88"/>
      <c r="N332" s="88"/>
      <c r="O332" s="579">
        <v>9</v>
      </c>
      <c r="P332" s="88"/>
      <c r="Q332" s="88"/>
      <c r="R332" s="579">
        <v>9</v>
      </c>
      <c r="S332" s="88"/>
      <c r="T332" s="88"/>
      <c r="U332" s="579">
        <v>9</v>
      </c>
      <c r="V332" s="88"/>
      <c r="W332" s="88"/>
      <c r="X332" s="571">
        <v>1</v>
      </c>
      <c r="Y332" s="565"/>
      <c r="Z332" s="565"/>
      <c r="AA332" s="579">
        <v>9</v>
      </c>
      <c r="AB332" s="88"/>
      <c r="AC332" s="88"/>
      <c r="AD332" s="750">
        <v>9</v>
      </c>
      <c r="AE332" s="8"/>
      <c r="AF332" s="8"/>
      <c r="AG332" s="12">
        <f t="shared" si="20"/>
        <v>0</v>
      </c>
      <c r="AH332" s="12"/>
      <c r="AI332" s="12"/>
      <c r="AJ332" s="8">
        <f t="shared" si="21"/>
        <v>0</v>
      </c>
      <c r="AK332" s="8"/>
      <c r="AL332" s="8"/>
    </row>
    <row r="333" spans="1:38" s="179" customFormat="1" x14ac:dyDescent="0.25">
      <c r="A333" s="325" t="s">
        <v>2817</v>
      </c>
      <c r="B333" s="361" t="s">
        <v>2818</v>
      </c>
      <c r="C333" s="362"/>
      <c r="D333" s="362"/>
      <c r="E333" s="362"/>
      <c r="F333" s="363"/>
      <c r="G333" s="363"/>
      <c r="H333" s="363"/>
      <c r="I333" s="329"/>
      <c r="J333" s="329"/>
      <c r="K333" s="329"/>
      <c r="L333" s="88"/>
      <c r="M333" s="88"/>
      <c r="N333" s="88"/>
      <c r="O333" s="589"/>
      <c r="P333" s="589"/>
      <c r="Q333" s="589"/>
      <c r="R333" s="589"/>
      <c r="S333" s="589"/>
      <c r="T333" s="589"/>
      <c r="U333" s="589"/>
      <c r="V333" s="589"/>
      <c r="W333" s="589"/>
      <c r="X333" s="565"/>
      <c r="Y333" s="565"/>
      <c r="Z333" s="565"/>
      <c r="AA333" s="88"/>
      <c r="AB333" s="88"/>
      <c r="AC333" s="88"/>
      <c r="AD333" s="329"/>
      <c r="AE333" s="329"/>
      <c r="AF333" s="329"/>
      <c r="AG333" s="12"/>
      <c r="AH333" s="12"/>
      <c r="AI333" s="12"/>
      <c r="AJ333" s="8"/>
      <c r="AK333" s="8"/>
      <c r="AL333" s="8"/>
    </row>
    <row r="334" spans="1:38" s="179" customFormat="1" x14ac:dyDescent="0.25">
      <c r="A334" s="330" t="s">
        <v>2819</v>
      </c>
      <c r="B334" s="331" t="s">
        <v>864</v>
      </c>
      <c r="C334" s="332"/>
      <c r="D334" s="332"/>
      <c r="E334" s="332"/>
      <c r="F334" s="333"/>
      <c r="G334" s="333"/>
      <c r="H334" s="333"/>
      <c r="I334" s="334"/>
      <c r="J334" s="334"/>
      <c r="K334" s="334"/>
      <c r="L334" s="88"/>
      <c r="M334" s="88"/>
      <c r="N334" s="88"/>
      <c r="O334" s="590"/>
      <c r="P334" s="590"/>
      <c r="Q334" s="590"/>
      <c r="R334" s="590"/>
      <c r="S334" s="590"/>
      <c r="T334" s="590"/>
      <c r="U334" s="590"/>
      <c r="V334" s="590"/>
      <c r="W334" s="590"/>
      <c r="X334" s="565"/>
      <c r="Y334" s="565"/>
      <c r="Z334" s="565"/>
      <c r="AA334" s="88"/>
      <c r="AB334" s="88"/>
      <c r="AC334" s="88"/>
      <c r="AD334" s="334"/>
      <c r="AE334" s="334"/>
      <c r="AF334" s="334"/>
      <c r="AG334" s="12"/>
      <c r="AH334" s="12"/>
      <c r="AI334" s="12"/>
      <c r="AJ334" s="8"/>
      <c r="AK334" s="8"/>
      <c r="AL334" s="8"/>
    </row>
    <row r="335" spans="1:38" s="179" customFormat="1" x14ac:dyDescent="0.25">
      <c r="A335" s="364">
        <v>1</v>
      </c>
      <c r="B335" s="365" t="s">
        <v>3142</v>
      </c>
      <c r="C335" s="332">
        <v>18</v>
      </c>
      <c r="D335" s="332">
        <v>16</v>
      </c>
      <c r="E335" s="332">
        <v>15</v>
      </c>
      <c r="F335" s="303">
        <v>18</v>
      </c>
      <c r="G335" s="303">
        <v>16</v>
      </c>
      <c r="H335" s="303">
        <v>15</v>
      </c>
      <c r="I335" s="303">
        <v>28</v>
      </c>
      <c r="J335" s="303">
        <v>25</v>
      </c>
      <c r="K335" s="303">
        <v>22</v>
      </c>
      <c r="L335" s="591">
        <v>18</v>
      </c>
      <c r="M335" s="591">
        <v>16</v>
      </c>
      <c r="N335" s="591">
        <v>15</v>
      </c>
      <c r="O335" s="579">
        <v>23</v>
      </c>
      <c r="P335" s="88">
        <v>20.5</v>
      </c>
      <c r="Q335" s="88">
        <v>18.5</v>
      </c>
      <c r="R335" s="591">
        <v>20</v>
      </c>
      <c r="S335" s="591">
        <v>18</v>
      </c>
      <c r="T335" s="591">
        <v>16</v>
      </c>
      <c r="U335" s="592">
        <v>20</v>
      </c>
      <c r="V335" s="592">
        <v>18</v>
      </c>
      <c r="W335" s="592">
        <v>16</v>
      </c>
      <c r="X335" s="569">
        <v>1</v>
      </c>
      <c r="Y335" s="569">
        <v>1</v>
      </c>
      <c r="Z335" s="569">
        <v>1</v>
      </c>
      <c r="AA335" s="591">
        <v>18</v>
      </c>
      <c r="AB335" s="591">
        <v>16</v>
      </c>
      <c r="AC335" s="591">
        <v>15</v>
      </c>
      <c r="AD335" s="332">
        <v>20</v>
      </c>
      <c r="AE335" s="332">
        <v>18</v>
      </c>
      <c r="AF335" s="332">
        <v>16</v>
      </c>
      <c r="AG335" s="12">
        <f t="shared" ref="AG335:AI398" si="22">(AD335-L335)/L335*100</f>
        <v>11.111111111111111</v>
      </c>
      <c r="AH335" s="12">
        <f t="shared" si="22"/>
        <v>12.5</v>
      </c>
      <c r="AI335" s="12">
        <f t="shared" si="22"/>
        <v>6.666666666666667</v>
      </c>
      <c r="AJ335" s="8">
        <f t="shared" ref="AJ335:AL398" si="23">(AD335-O335)/O335*100</f>
        <v>-13.043478260869565</v>
      </c>
      <c r="AK335" s="8">
        <f t="shared" si="23"/>
        <v>-12.195121951219512</v>
      </c>
      <c r="AL335" s="8">
        <f t="shared" si="23"/>
        <v>-13.513513513513514</v>
      </c>
    </row>
    <row r="336" spans="1:38" s="179" customFormat="1" x14ac:dyDescent="0.25">
      <c r="A336" s="364">
        <v>2</v>
      </c>
      <c r="B336" s="365" t="s">
        <v>3143</v>
      </c>
      <c r="C336" s="332">
        <v>22</v>
      </c>
      <c r="D336" s="332">
        <v>19</v>
      </c>
      <c r="E336" s="332">
        <v>18</v>
      </c>
      <c r="F336" s="303">
        <v>22</v>
      </c>
      <c r="G336" s="303">
        <v>19</v>
      </c>
      <c r="H336" s="303">
        <v>18</v>
      </c>
      <c r="I336" s="303">
        <v>30</v>
      </c>
      <c r="J336" s="303">
        <v>27</v>
      </c>
      <c r="K336" s="303">
        <v>22</v>
      </c>
      <c r="L336" s="591">
        <v>22</v>
      </c>
      <c r="M336" s="591">
        <v>19</v>
      </c>
      <c r="N336" s="591">
        <v>18</v>
      </c>
      <c r="O336" s="579">
        <v>26</v>
      </c>
      <c r="P336" s="88">
        <v>23</v>
      </c>
      <c r="Q336" s="88">
        <v>20</v>
      </c>
      <c r="R336" s="591">
        <v>26</v>
      </c>
      <c r="S336" s="591">
        <v>23</v>
      </c>
      <c r="T336" s="591">
        <v>20</v>
      </c>
      <c r="U336" s="592">
        <v>26</v>
      </c>
      <c r="V336" s="592">
        <v>23</v>
      </c>
      <c r="W336" s="592">
        <v>20</v>
      </c>
      <c r="X336" s="569">
        <v>1</v>
      </c>
      <c r="Y336" s="569">
        <v>1</v>
      </c>
      <c r="Z336" s="569">
        <v>1</v>
      </c>
      <c r="AA336" s="591">
        <v>22</v>
      </c>
      <c r="AB336" s="591">
        <v>19</v>
      </c>
      <c r="AC336" s="591">
        <v>18</v>
      </c>
      <c r="AD336" s="332">
        <v>26</v>
      </c>
      <c r="AE336" s="332">
        <v>23</v>
      </c>
      <c r="AF336" s="332">
        <v>20</v>
      </c>
      <c r="AG336" s="12">
        <f t="shared" si="22"/>
        <v>18.181818181818183</v>
      </c>
      <c r="AH336" s="12">
        <f t="shared" si="22"/>
        <v>21.052631578947366</v>
      </c>
      <c r="AI336" s="12">
        <f t="shared" si="22"/>
        <v>11.111111111111111</v>
      </c>
      <c r="AJ336" s="8">
        <f t="shared" si="23"/>
        <v>0</v>
      </c>
      <c r="AK336" s="8">
        <f t="shared" si="23"/>
        <v>0</v>
      </c>
      <c r="AL336" s="8">
        <f t="shared" si="23"/>
        <v>0</v>
      </c>
    </row>
    <row r="337" spans="1:38" s="179" customFormat="1" x14ac:dyDescent="0.25">
      <c r="A337" s="364">
        <v>3</v>
      </c>
      <c r="B337" s="365" t="s">
        <v>2865</v>
      </c>
      <c r="C337" s="332">
        <v>22</v>
      </c>
      <c r="D337" s="332">
        <v>18</v>
      </c>
      <c r="E337" s="332">
        <v>15</v>
      </c>
      <c r="F337" s="303">
        <v>22</v>
      </c>
      <c r="G337" s="303">
        <v>18</v>
      </c>
      <c r="H337" s="303">
        <v>15</v>
      </c>
      <c r="I337" s="303">
        <v>29</v>
      </c>
      <c r="J337" s="303">
        <v>25</v>
      </c>
      <c r="K337" s="303">
        <v>23</v>
      </c>
      <c r="L337" s="591">
        <v>22</v>
      </c>
      <c r="M337" s="591">
        <v>18</v>
      </c>
      <c r="N337" s="591">
        <v>15</v>
      </c>
      <c r="O337" s="579">
        <v>25.5</v>
      </c>
      <c r="P337" s="88">
        <v>21.5</v>
      </c>
      <c r="Q337" s="88">
        <v>19</v>
      </c>
      <c r="R337" s="591">
        <v>20</v>
      </c>
      <c r="S337" s="591">
        <v>18</v>
      </c>
      <c r="T337" s="591">
        <v>16</v>
      </c>
      <c r="U337" s="592">
        <v>20</v>
      </c>
      <c r="V337" s="592">
        <v>18</v>
      </c>
      <c r="W337" s="592">
        <v>16</v>
      </c>
      <c r="X337" s="569">
        <v>1</v>
      </c>
      <c r="Y337" s="569">
        <v>1</v>
      </c>
      <c r="Z337" s="569">
        <v>1</v>
      </c>
      <c r="AA337" s="591">
        <v>22</v>
      </c>
      <c r="AB337" s="591">
        <v>18</v>
      </c>
      <c r="AC337" s="591">
        <v>15</v>
      </c>
      <c r="AD337" s="332">
        <v>20</v>
      </c>
      <c r="AE337" s="332">
        <v>18</v>
      </c>
      <c r="AF337" s="332">
        <v>16</v>
      </c>
      <c r="AG337" s="12">
        <f t="shared" si="22"/>
        <v>-9.0909090909090917</v>
      </c>
      <c r="AH337" s="12">
        <f t="shared" si="22"/>
        <v>0</v>
      </c>
      <c r="AI337" s="12">
        <f t="shared" si="22"/>
        <v>6.666666666666667</v>
      </c>
      <c r="AJ337" s="8">
        <f t="shared" si="23"/>
        <v>-21.568627450980394</v>
      </c>
      <c r="AK337" s="8">
        <f t="shared" si="23"/>
        <v>-16.279069767441861</v>
      </c>
      <c r="AL337" s="8">
        <f t="shared" si="23"/>
        <v>-15.789473684210526</v>
      </c>
    </row>
    <row r="338" spans="1:38" s="179" customFormat="1" x14ac:dyDescent="0.25">
      <c r="A338" s="364">
        <v>4</v>
      </c>
      <c r="B338" s="365" t="s">
        <v>2911</v>
      </c>
      <c r="C338" s="332">
        <v>18</v>
      </c>
      <c r="D338" s="332">
        <v>15</v>
      </c>
      <c r="E338" s="332">
        <v>13</v>
      </c>
      <c r="F338" s="303">
        <v>18</v>
      </c>
      <c r="G338" s="303">
        <v>15</v>
      </c>
      <c r="H338" s="303">
        <v>13</v>
      </c>
      <c r="I338" s="303">
        <v>20</v>
      </c>
      <c r="J338" s="303">
        <v>17</v>
      </c>
      <c r="K338" s="303">
        <v>14</v>
      </c>
      <c r="L338" s="591">
        <v>18</v>
      </c>
      <c r="M338" s="591">
        <v>15</v>
      </c>
      <c r="N338" s="591">
        <v>13</v>
      </c>
      <c r="O338" s="579">
        <v>19</v>
      </c>
      <c r="P338" s="88">
        <v>16</v>
      </c>
      <c r="Q338" s="88">
        <v>13.5</v>
      </c>
      <c r="R338" s="591">
        <v>23</v>
      </c>
      <c r="S338" s="591">
        <v>21</v>
      </c>
      <c r="T338" s="591">
        <v>19</v>
      </c>
      <c r="U338" s="592">
        <v>23</v>
      </c>
      <c r="V338" s="592">
        <v>21</v>
      </c>
      <c r="W338" s="592">
        <v>19</v>
      </c>
      <c r="X338" s="569">
        <v>1</v>
      </c>
      <c r="Y338" s="569">
        <v>1</v>
      </c>
      <c r="Z338" s="569">
        <v>1</v>
      </c>
      <c r="AA338" s="591">
        <v>18</v>
      </c>
      <c r="AB338" s="591">
        <v>15</v>
      </c>
      <c r="AC338" s="591">
        <v>13</v>
      </c>
      <c r="AD338" s="332">
        <v>23</v>
      </c>
      <c r="AE338" s="332">
        <v>21</v>
      </c>
      <c r="AF338" s="332">
        <v>19</v>
      </c>
      <c r="AG338" s="12">
        <f t="shared" si="22"/>
        <v>27.777777777777779</v>
      </c>
      <c r="AH338" s="12">
        <f t="shared" si="22"/>
        <v>40</v>
      </c>
      <c r="AI338" s="12">
        <f t="shared" si="22"/>
        <v>46.153846153846153</v>
      </c>
      <c r="AJ338" s="8">
        <f t="shared" si="23"/>
        <v>21.052631578947366</v>
      </c>
      <c r="AK338" s="8">
        <f t="shared" si="23"/>
        <v>31.25</v>
      </c>
      <c r="AL338" s="8">
        <f t="shared" si="23"/>
        <v>40.74074074074074</v>
      </c>
    </row>
    <row r="339" spans="1:38" s="179" customFormat="1" x14ac:dyDescent="0.25">
      <c r="A339" s="364">
        <v>5</v>
      </c>
      <c r="B339" s="365" t="s">
        <v>2934</v>
      </c>
      <c r="C339" s="332">
        <v>18</v>
      </c>
      <c r="D339" s="332">
        <v>15</v>
      </c>
      <c r="E339" s="332">
        <v>13</v>
      </c>
      <c r="F339" s="303">
        <v>18</v>
      </c>
      <c r="G339" s="303">
        <v>15</v>
      </c>
      <c r="H339" s="303">
        <v>13</v>
      </c>
      <c r="I339" s="303">
        <v>22</v>
      </c>
      <c r="J339" s="303">
        <v>17</v>
      </c>
      <c r="K339" s="303">
        <v>15</v>
      </c>
      <c r="L339" s="591">
        <v>18</v>
      </c>
      <c r="M339" s="591">
        <v>15</v>
      </c>
      <c r="N339" s="591">
        <v>13</v>
      </c>
      <c r="O339" s="579">
        <v>20</v>
      </c>
      <c r="P339" s="88">
        <v>16</v>
      </c>
      <c r="Q339" s="88">
        <v>14</v>
      </c>
      <c r="R339" s="591">
        <v>23</v>
      </c>
      <c r="S339" s="591">
        <v>21</v>
      </c>
      <c r="T339" s="591">
        <v>19</v>
      </c>
      <c r="U339" s="592">
        <v>23</v>
      </c>
      <c r="V339" s="592">
        <v>21</v>
      </c>
      <c r="W339" s="592">
        <v>19</v>
      </c>
      <c r="X339" s="569">
        <v>1</v>
      </c>
      <c r="Y339" s="569">
        <v>1</v>
      </c>
      <c r="Z339" s="569">
        <v>1</v>
      </c>
      <c r="AA339" s="591">
        <v>18</v>
      </c>
      <c r="AB339" s="591">
        <v>15</v>
      </c>
      <c r="AC339" s="591">
        <v>13</v>
      </c>
      <c r="AD339" s="332">
        <v>23</v>
      </c>
      <c r="AE339" s="332">
        <v>21</v>
      </c>
      <c r="AF339" s="332">
        <v>19</v>
      </c>
      <c r="AG339" s="12">
        <f t="shared" si="22"/>
        <v>27.777777777777779</v>
      </c>
      <c r="AH339" s="12">
        <f t="shared" si="22"/>
        <v>40</v>
      </c>
      <c r="AI339" s="12">
        <f t="shared" si="22"/>
        <v>46.153846153846153</v>
      </c>
      <c r="AJ339" s="8">
        <f t="shared" si="23"/>
        <v>15</v>
      </c>
      <c r="AK339" s="8">
        <f t="shared" si="23"/>
        <v>31.25</v>
      </c>
      <c r="AL339" s="8">
        <f t="shared" si="23"/>
        <v>35.714285714285715</v>
      </c>
    </row>
    <row r="340" spans="1:38" s="179" customFormat="1" x14ac:dyDescent="0.25">
      <c r="A340" s="364">
        <v>6</v>
      </c>
      <c r="B340" s="366" t="s">
        <v>2949</v>
      </c>
      <c r="C340" s="332">
        <v>13</v>
      </c>
      <c r="D340" s="332">
        <v>12</v>
      </c>
      <c r="E340" s="332">
        <v>11</v>
      </c>
      <c r="F340" s="303">
        <v>18</v>
      </c>
      <c r="G340" s="303">
        <v>15</v>
      </c>
      <c r="H340" s="303">
        <v>13</v>
      </c>
      <c r="I340" s="303">
        <v>20</v>
      </c>
      <c r="J340" s="303">
        <v>18</v>
      </c>
      <c r="K340" s="303">
        <v>16</v>
      </c>
      <c r="L340" s="591">
        <v>13</v>
      </c>
      <c r="M340" s="591">
        <v>12</v>
      </c>
      <c r="N340" s="591">
        <v>11</v>
      </c>
      <c r="O340" s="579">
        <v>19</v>
      </c>
      <c r="P340" s="88">
        <v>16.5</v>
      </c>
      <c r="Q340" s="88">
        <v>14.5</v>
      </c>
      <c r="R340" s="591">
        <v>26</v>
      </c>
      <c r="S340" s="591">
        <v>23</v>
      </c>
      <c r="T340" s="591">
        <v>20</v>
      </c>
      <c r="U340" s="592">
        <v>26</v>
      </c>
      <c r="V340" s="592">
        <v>23</v>
      </c>
      <c r="W340" s="592">
        <v>20</v>
      </c>
      <c r="X340" s="569">
        <v>1</v>
      </c>
      <c r="Y340" s="569">
        <v>1</v>
      </c>
      <c r="Z340" s="569">
        <v>1</v>
      </c>
      <c r="AA340" s="591">
        <v>13</v>
      </c>
      <c r="AB340" s="591">
        <v>12</v>
      </c>
      <c r="AC340" s="591">
        <v>11</v>
      </c>
      <c r="AD340" s="332">
        <v>26</v>
      </c>
      <c r="AE340" s="332">
        <v>23</v>
      </c>
      <c r="AF340" s="332">
        <v>20</v>
      </c>
      <c r="AG340" s="12">
        <f t="shared" si="22"/>
        <v>100</v>
      </c>
      <c r="AH340" s="12">
        <f t="shared" si="22"/>
        <v>91.666666666666657</v>
      </c>
      <c r="AI340" s="12">
        <f t="shared" si="22"/>
        <v>81.818181818181827</v>
      </c>
      <c r="AJ340" s="8">
        <f t="shared" si="23"/>
        <v>36.84210526315789</v>
      </c>
      <c r="AK340" s="8">
        <f t="shared" si="23"/>
        <v>39.393939393939391</v>
      </c>
      <c r="AL340" s="8">
        <f t="shared" si="23"/>
        <v>37.931034482758619</v>
      </c>
    </row>
    <row r="341" spans="1:38" s="179" customFormat="1" x14ac:dyDescent="0.25">
      <c r="A341" s="364">
        <v>7</v>
      </c>
      <c r="B341" s="366" t="s">
        <v>2971</v>
      </c>
      <c r="C341" s="332">
        <v>18</v>
      </c>
      <c r="D341" s="332">
        <v>15</v>
      </c>
      <c r="E341" s="332">
        <v>13</v>
      </c>
      <c r="F341" s="303">
        <v>18</v>
      </c>
      <c r="G341" s="303">
        <v>15</v>
      </c>
      <c r="H341" s="303">
        <v>13</v>
      </c>
      <c r="I341" s="303">
        <v>20</v>
      </c>
      <c r="J341" s="303">
        <v>17</v>
      </c>
      <c r="K341" s="303">
        <v>14</v>
      </c>
      <c r="L341" s="591">
        <v>18</v>
      </c>
      <c r="M341" s="591">
        <v>15</v>
      </c>
      <c r="N341" s="591">
        <v>13</v>
      </c>
      <c r="O341" s="579">
        <v>19</v>
      </c>
      <c r="P341" s="88">
        <v>16</v>
      </c>
      <c r="Q341" s="88">
        <v>13.5</v>
      </c>
      <c r="R341" s="591">
        <v>20</v>
      </c>
      <c r="S341" s="591">
        <v>18</v>
      </c>
      <c r="T341" s="591">
        <v>16</v>
      </c>
      <c r="U341" s="592">
        <v>20</v>
      </c>
      <c r="V341" s="592">
        <v>18</v>
      </c>
      <c r="W341" s="592">
        <v>16</v>
      </c>
      <c r="X341" s="569">
        <v>1</v>
      </c>
      <c r="Y341" s="569">
        <v>1</v>
      </c>
      <c r="Z341" s="569">
        <v>1</v>
      </c>
      <c r="AA341" s="591">
        <v>18</v>
      </c>
      <c r="AB341" s="591">
        <v>15</v>
      </c>
      <c r="AC341" s="591">
        <v>13</v>
      </c>
      <c r="AD341" s="332">
        <v>20</v>
      </c>
      <c r="AE341" s="332">
        <v>18</v>
      </c>
      <c r="AF341" s="332">
        <v>16</v>
      </c>
      <c r="AG341" s="12">
        <f t="shared" si="22"/>
        <v>11.111111111111111</v>
      </c>
      <c r="AH341" s="12">
        <f t="shared" si="22"/>
        <v>20</v>
      </c>
      <c r="AI341" s="12">
        <f t="shared" si="22"/>
        <v>23.076923076923077</v>
      </c>
      <c r="AJ341" s="8">
        <f t="shared" si="23"/>
        <v>5.2631578947368416</v>
      </c>
      <c r="AK341" s="8">
        <f t="shared" si="23"/>
        <v>12.5</v>
      </c>
      <c r="AL341" s="8">
        <f t="shared" si="23"/>
        <v>18.518518518518519</v>
      </c>
    </row>
    <row r="342" spans="1:38" s="179" customFormat="1" x14ac:dyDescent="0.25">
      <c r="A342" s="364">
        <v>8</v>
      </c>
      <c r="B342" s="366" t="s">
        <v>2988</v>
      </c>
      <c r="C342" s="332">
        <v>22</v>
      </c>
      <c r="D342" s="332">
        <v>19</v>
      </c>
      <c r="E342" s="332">
        <v>18</v>
      </c>
      <c r="F342" s="303">
        <v>22</v>
      </c>
      <c r="G342" s="303">
        <v>19</v>
      </c>
      <c r="H342" s="303">
        <v>18</v>
      </c>
      <c r="I342" s="303">
        <v>25</v>
      </c>
      <c r="J342" s="303">
        <v>20</v>
      </c>
      <c r="K342" s="303">
        <v>19</v>
      </c>
      <c r="L342" s="591">
        <v>22</v>
      </c>
      <c r="M342" s="591">
        <v>19</v>
      </c>
      <c r="N342" s="591">
        <v>18</v>
      </c>
      <c r="O342" s="579">
        <v>23.5</v>
      </c>
      <c r="P342" s="88">
        <v>19.5</v>
      </c>
      <c r="Q342" s="88">
        <v>18.5</v>
      </c>
      <c r="R342" s="591">
        <v>26</v>
      </c>
      <c r="S342" s="591">
        <v>23</v>
      </c>
      <c r="T342" s="591">
        <v>20</v>
      </c>
      <c r="U342" s="592">
        <v>26</v>
      </c>
      <c r="V342" s="592">
        <v>23</v>
      </c>
      <c r="W342" s="592">
        <v>20</v>
      </c>
      <c r="X342" s="569">
        <v>1</v>
      </c>
      <c r="Y342" s="569">
        <v>1</v>
      </c>
      <c r="Z342" s="569">
        <v>1</v>
      </c>
      <c r="AA342" s="591">
        <v>22</v>
      </c>
      <c r="AB342" s="591">
        <v>19</v>
      </c>
      <c r="AC342" s="591">
        <v>18</v>
      </c>
      <c r="AD342" s="332">
        <v>26</v>
      </c>
      <c r="AE342" s="332">
        <v>23</v>
      </c>
      <c r="AF342" s="332">
        <v>20</v>
      </c>
      <c r="AG342" s="12">
        <f t="shared" si="22"/>
        <v>18.181818181818183</v>
      </c>
      <c r="AH342" s="12">
        <f t="shared" si="22"/>
        <v>21.052631578947366</v>
      </c>
      <c r="AI342" s="12">
        <f t="shared" si="22"/>
        <v>11.111111111111111</v>
      </c>
      <c r="AJ342" s="8">
        <f t="shared" si="23"/>
        <v>10.638297872340425</v>
      </c>
      <c r="AK342" s="8">
        <f t="shared" si="23"/>
        <v>17.948717948717949</v>
      </c>
      <c r="AL342" s="8">
        <f t="shared" si="23"/>
        <v>8.1081081081081088</v>
      </c>
    </row>
    <row r="343" spans="1:38" s="179" customFormat="1" x14ac:dyDescent="0.25">
      <c r="A343" s="364">
        <v>9</v>
      </c>
      <c r="B343" s="366" t="s">
        <v>3000</v>
      </c>
      <c r="C343" s="332">
        <v>22</v>
      </c>
      <c r="D343" s="332">
        <v>18</v>
      </c>
      <c r="E343" s="332">
        <v>15</v>
      </c>
      <c r="F343" s="303">
        <v>22</v>
      </c>
      <c r="G343" s="303">
        <v>18</v>
      </c>
      <c r="H343" s="303">
        <v>15</v>
      </c>
      <c r="I343" s="303">
        <v>35</v>
      </c>
      <c r="J343" s="303">
        <v>30</v>
      </c>
      <c r="K343" s="303">
        <v>23</v>
      </c>
      <c r="L343" s="591">
        <v>22</v>
      </c>
      <c r="M343" s="591">
        <v>18</v>
      </c>
      <c r="N343" s="591">
        <v>15</v>
      </c>
      <c r="O343" s="579">
        <v>28.5</v>
      </c>
      <c r="P343" s="88">
        <v>24</v>
      </c>
      <c r="Q343" s="88">
        <v>19</v>
      </c>
      <c r="R343" s="591">
        <v>26</v>
      </c>
      <c r="S343" s="591">
        <v>23</v>
      </c>
      <c r="T343" s="591">
        <v>20</v>
      </c>
      <c r="U343" s="592">
        <v>26</v>
      </c>
      <c r="V343" s="592">
        <v>23</v>
      </c>
      <c r="W343" s="592">
        <v>20</v>
      </c>
      <c r="X343" s="569">
        <v>1</v>
      </c>
      <c r="Y343" s="569">
        <v>1</v>
      </c>
      <c r="Z343" s="569">
        <v>1</v>
      </c>
      <c r="AA343" s="591">
        <v>22</v>
      </c>
      <c r="AB343" s="591">
        <v>18</v>
      </c>
      <c r="AC343" s="591">
        <v>15</v>
      </c>
      <c r="AD343" s="332">
        <v>26</v>
      </c>
      <c r="AE343" s="332">
        <v>23</v>
      </c>
      <c r="AF343" s="332">
        <v>20</v>
      </c>
      <c r="AG343" s="12">
        <f t="shared" si="22"/>
        <v>18.181818181818183</v>
      </c>
      <c r="AH343" s="12">
        <f t="shared" si="22"/>
        <v>27.777777777777779</v>
      </c>
      <c r="AI343" s="12">
        <f t="shared" si="22"/>
        <v>33.333333333333329</v>
      </c>
      <c r="AJ343" s="8">
        <f t="shared" si="23"/>
        <v>-8.7719298245614024</v>
      </c>
      <c r="AK343" s="8">
        <f t="shared" si="23"/>
        <v>-4.1666666666666661</v>
      </c>
      <c r="AL343" s="8">
        <f t="shared" si="23"/>
        <v>5.2631578947368416</v>
      </c>
    </row>
    <row r="344" spans="1:38" s="179" customFormat="1" x14ac:dyDescent="0.25">
      <c r="A344" s="364">
        <v>10</v>
      </c>
      <c r="B344" s="366" t="s">
        <v>3010</v>
      </c>
      <c r="C344" s="332">
        <v>18</v>
      </c>
      <c r="D344" s="332">
        <v>15</v>
      </c>
      <c r="E344" s="332">
        <v>13</v>
      </c>
      <c r="F344" s="303">
        <v>18</v>
      </c>
      <c r="G344" s="303">
        <v>15</v>
      </c>
      <c r="H344" s="303">
        <v>13</v>
      </c>
      <c r="I344" s="303">
        <v>25</v>
      </c>
      <c r="J344" s="303">
        <v>22</v>
      </c>
      <c r="K344" s="303">
        <v>20</v>
      </c>
      <c r="L344" s="591">
        <v>18</v>
      </c>
      <c r="M344" s="591">
        <v>15</v>
      </c>
      <c r="N344" s="591">
        <v>13</v>
      </c>
      <c r="O344" s="579">
        <v>21.5</v>
      </c>
      <c r="P344" s="88">
        <v>18.5</v>
      </c>
      <c r="Q344" s="88">
        <v>16.5</v>
      </c>
      <c r="R344" s="591">
        <v>23</v>
      </c>
      <c r="S344" s="591">
        <v>21</v>
      </c>
      <c r="T344" s="591">
        <v>19</v>
      </c>
      <c r="U344" s="592">
        <v>23</v>
      </c>
      <c r="V344" s="592">
        <v>21</v>
      </c>
      <c r="W344" s="592">
        <v>19</v>
      </c>
      <c r="X344" s="569">
        <v>1</v>
      </c>
      <c r="Y344" s="569">
        <v>1</v>
      </c>
      <c r="Z344" s="569">
        <v>1</v>
      </c>
      <c r="AA344" s="591">
        <v>18</v>
      </c>
      <c r="AB344" s="591">
        <v>15</v>
      </c>
      <c r="AC344" s="591">
        <v>13</v>
      </c>
      <c r="AD344" s="332">
        <v>23</v>
      </c>
      <c r="AE344" s="332">
        <v>21</v>
      </c>
      <c r="AF344" s="332">
        <v>19</v>
      </c>
      <c r="AG344" s="12">
        <f t="shared" si="22"/>
        <v>27.777777777777779</v>
      </c>
      <c r="AH344" s="12">
        <f t="shared" si="22"/>
        <v>40</v>
      </c>
      <c r="AI344" s="12">
        <f t="shared" si="22"/>
        <v>46.153846153846153</v>
      </c>
      <c r="AJ344" s="8">
        <f t="shared" si="23"/>
        <v>6.9767441860465116</v>
      </c>
      <c r="AK344" s="8">
        <f t="shared" si="23"/>
        <v>13.513513513513514</v>
      </c>
      <c r="AL344" s="8">
        <f t="shared" si="23"/>
        <v>15.151515151515152</v>
      </c>
    </row>
    <row r="345" spans="1:38" s="179" customFormat="1" x14ac:dyDescent="0.25">
      <c r="A345" s="364">
        <v>11</v>
      </c>
      <c r="B345" s="366" t="s">
        <v>3046</v>
      </c>
      <c r="C345" s="332">
        <v>18</v>
      </c>
      <c r="D345" s="332">
        <v>15</v>
      </c>
      <c r="E345" s="332">
        <v>13</v>
      </c>
      <c r="F345" s="303">
        <v>18</v>
      </c>
      <c r="G345" s="303">
        <v>15</v>
      </c>
      <c r="H345" s="303">
        <v>13</v>
      </c>
      <c r="I345" s="303">
        <v>23</v>
      </c>
      <c r="J345" s="303">
        <v>18</v>
      </c>
      <c r="K345" s="303">
        <v>16</v>
      </c>
      <c r="L345" s="591">
        <v>18</v>
      </c>
      <c r="M345" s="591">
        <v>15</v>
      </c>
      <c r="N345" s="591">
        <v>13</v>
      </c>
      <c r="O345" s="579">
        <v>20.5</v>
      </c>
      <c r="P345" s="88">
        <v>16.5</v>
      </c>
      <c r="Q345" s="88">
        <v>14.5</v>
      </c>
      <c r="R345" s="591">
        <v>23</v>
      </c>
      <c r="S345" s="591">
        <v>21</v>
      </c>
      <c r="T345" s="591">
        <v>19</v>
      </c>
      <c r="U345" s="592">
        <v>23</v>
      </c>
      <c r="V345" s="592">
        <v>21</v>
      </c>
      <c r="W345" s="592">
        <v>19</v>
      </c>
      <c r="X345" s="569">
        <v>1</v>
      </c>
      <c r="Y345" s="569">
        <v>1</v>
      </c>
      <c r="Z345" s="569">
        <v>1</v>
      </c>
      <c r="AA345" s="591">
        <v>18</v>
      </c>
      <c r="AB345" s="591">
        <v>15</v>
      </c>
      <c r="AC345" s="591">
        <v>13</v>
      </c>
      <c r="AD345" s="332">
        <v>23</v>
      </c>
      <c r="AE345" s="332">
        <v>21</v>
      </c>
      <c r="AF345" s="879">
        <v>19</v>
      </c>
      <c r="AG345" s="12">
        <f t="shared" si="22"/>
        <v>27.777777777777779</v>
      </c>
      <c r="AH345" s="12">
        <f t="shared" si="22"/>
        <v>40</v>
      </c>
      <c r="AI345" s="12">
        <f t="shared" si="22"/>
        <v>46.153846153846153</v>
      </c>
      <c r="AJ345" s="8">
        <f t="shared" si="23"/>
        <v>12.195121951219512</v>
      </c>
      <c r="AK345" s="8">
        <f t="shared" si="23"/>
        <v>27.27272727272727</v>
      </c>
      <c r="AL345" s="8">
        <f t="shared" si="23"/>
        <v>31.03448275862069</v>
      </c>
    </row>
    <row r="346" spans="1:38" s="179" customFormat="1" x14ac:dyDescent="0.25">
      <c r="A346" s="364">
        <v>12</v>
      </c>
      <c r="B346" s="366" t="s">
        <v>3144</v>
      </c>
      <c r="C346" s="332">
        <v>22</v>
      </c>
      <c r="D346" s="332">
        <v>18</v>
      </c>
      <c r="E346" s="332">
        <v>15</v>
      </c>
      <c r="F346" s="303">
        <v>22</v>
      </c>
      <c r="G346" s="303">
        <v>18</v>
      </c>
      <c r="H346" s="303">
        <v>15</v>
      </c>
      <c r="I346" s="303">
        <v>30</v>
      </c>
      <c r="J346" s="303">
        <v>28</v>
      </c>
      <c r="K346" s="303">
        <v>26</v>
      </c>
      <c r="L346" s="591">
        <v>22</v>
      </c>
      <c r="M346" s="591">
        <v>18</v>
      </c>
      <c r="N346" s="591">
        <v>15</v>
      </c>
      <c r="O346" s="579">
        <v>26</v>
      </c>
      <c r="P346" s="88">
        <v>23</v>
      </c>
      <c r="Q346" s="88">
        <v>20.5</v>
      </c>
      <c r="R346" s="591">
        <v>26</v>
      </c>
      <c r="S346" s="591">
        <v>23</v>
      </c>
      <c r="T346" s="591">
        <v>20</v>
      </c>
      <c r="U346" s="592">
        <v>26</v>
      </c>
      <c r="V346" s="592">
        <v>23</v>
      </c>
      <c r="W346" s="592">
        <v>20</v>
      </c>
      <c r="X346" s="569">
        <v>1</v>
      </c>
      <c r="Y346" s="569">
        <v>1</v>
      </c>
      <c r="Z346" s="569">
        <v>1</v>
      </c>
      <c r="AA346" s="591">
        <v>22</v>
      </c>
      <c r="AB346" s="591">
        <v>18</v>
      </c>
      <c r="AC346" s="591">
        <v>15</v>
      </c>
      <c r="AD346" s="332">
        <v>26</v>
      </c>
      <c r="AE346" s="332">
        <v>23</v>
      </c>
      <c r="AF346" s="332">
        <v>20</v>
      </c>
      <c r="AG346" s="12">
        <f t="shared" si="22"/>
        <v>18.181818181818183</v>
      </c>
      <c r="AH346" s="12">
        <f t="shared" si="22"/>
        <v>27.777777777777779</v>
      </c>
      <c r="AI346" s="12">
        <f t="shared" si="22"/>
        <v>33.333333333333329</v>
      </c>
      <c r="AJ346" s="8">
        <f t="shared" si="23"/>
        <v>0</v>
      </c>
      <c r="AK346" s="8">
        <f t="shared" si="23"/>
        <v>0</v>
      </c>
      <c r="AL346" s="8">
        <f t="shared" si="23"/>
        <v>-2.4390243902439024</v>
      </c>
    </row>
    <row r="347" spans="1:38" s="179" customFormat="1" x14ac:dyDescent="0.25">
      <c r="A347" s="330" t="s">
        <v>2864</v>
      </c>
      <c r="B347" s="338" t="s">
        <v>1312</v>
      </c>
      <c r="C347" s="332"/>
      <c r="D347" s="332"/>
      <c r="E347" s="332"/>
      <c r="F347" s="333"/>
      <c r="G347" s="333"/>
      <c r="H347" s="333"/>
      <c r="I347" s="334"/>
      <c r="J347" s="334"/>
      <c r="K347" s="334"/>
      <c r="L347" s="88"/>
      <c r="M347" s="88"/>
      <c r="N347" s="88"/>
      <c r="O347" s="579"/>
      <c r="P347" s="88"/>
      <c r="Q347" s="88"/>
      <c r="R347" s="88"/>
      <c r="S347" s="88"/>
      <c r="T347" s="88"/>
      <c r="U347" s="91"/>
      <c r="V347" s="91"/>
      <c r="W347" s="91"/>
      <c r="X347" s="565"/>
      <c r="Y347" s="565"/>
      <c r="Z347" s="565"/>
      <c r="AA347" s="88"/>
      <c r="AB347" s="88"/>
      <c r="AC347" s="88"/>
      <c r="AD347" s="8"/>
      <c r="AE347" s="8"/>
      <c r="AF347" s="8"/>
      <c r="AG347" s="12"/>
      <c r="AH347" s="12"/>
      <c r="AI347" s="12"/>
      <c r="AJ347" s="8"/>
      <c r="AK347" s="8"/>
      <c r="AL347" s="8"/>
    </row>
    <row r="348" spans="1:38" s="179" customFormat="1" x14ac:dyDescent="0.25">
      <c r="A348" s="364">
        <v>1</v>
      </c>
      <c r="B348" s="365" t="s">
        <v>3142</v>
      </c>
      <c r="C348" s="332">
        <v>14.399999999999999</v>
      </c>
      <c r="D348" s="332">
        <v>12</v>
      </c>
      <c r="E348" s="332">
        <v>10</v>
      </c>
      <c r="F348" s="303">
        <v>14</v>
      </c>
      <c r="G348" s="303">
        <v>12</v>
      </c>
      <c r="H348" s="69">
        <v>11</v>
      </c>
      <c r="I348" s="303">
        <v>45</v>
      </c>
      <c r="J348" s="303">
        <v>40</v>
      </c>
      <c r="K348" s="69">
        <v>36</v>
      </c>
      <c r="L348" s="88">
        <v>14.399999999999999</v>
      </c>
      <c r="M348" s="88">
        <v>12</v>
      </c>
      <c r="N348" s="88">
        <v>10</v>
      </c>
      <c r="O348" s="579">
        <v>29.5</v>
      </c>
      <c r="P348" s="88">
        <v>26</v>
      </c>
      <c r="Q348" s="88">
        <v>23.5</v>
      </c>
      <c r="R348" s="88">
        <v>30</v>
      </c>
      <c r="S348" s="88">
        <v>27</v>
      </c>
      <c r="T348" s="88">
        <v>24</v>
      </c>
      <c r="U348" s="91">
        <v>30</v>
      </c>
      <c r="V348" s="91">
        <v>27</v>
      </c>
      <c r="W348" s="91">
        <v>24</v>
      </c>
      <c r="X348" s="569">
        <v>1</v>
      </c>
      <c r="Y348" s="569">
        <v>1</v>
      </c>
      <c r="Z348" s="569">
        <v>1</v>
      </c>
      <c r="AA348" s="88">
        <v>14.399999999999999</v>
      </c>
      <c r="AB348" s="88">
        <v>12</v>
      </c>
      <c r="AC348" s="88">
        <v>10</v>
      </c>
      <c r="AD348" s="8">
        <v>30</v>
      </c>
      <c r="AE348" s="8">
        <v>27</v>
      </c>
      <c r="AF348" s="8">
        <v>24</v>
      </c>
      <c r="AG348" s="12">
        <f t="shared" si="22"/>
        <v>108.33333333333334</v>
      </c>
      <c r="AH348" s="12">
        <f t="shared" si="22"/>
        <v>125</v>
      </c>
      <c r="AI348" s="12">
        <f t="shared" si="22"/>
        <v>140</v>
      </c>
      <c r="AJ348" s="8">
        <f t="shared" si="23"/>
        <v>1.6949152542372881</v>
      </c>
      <c r="AK348" s="8">
        <f t="shared" si="23"/>
        <v>3.8461538461538463</v>
      </c>
      <c r="AL348" s="8">
        <f t="shared" si="23"/>
        <v>2.1276595744680851</v>
      </c>
    </row>
    <row r="349" spans="1:38" s="179" customFormat="1" x14ac:dyDescent="0.25">
      <c r="A349" s="364">
        <v>2</v>
      </c>
      <c r="B349" s="365" t="s">
        <v>3143</v>
      </c>
      <c r="C349" s="332">
        <v>12</v>
      </c>
      <c r="D349" s="332">
        <v>10</v>
      </c>
      <c r="E349" s="332">
        <v>8</v>
      </c>
      <c r="F349" s="303">
        <v>12</v>
      </c>
      <c r="G349" s="303">
        <v>10</v>
      </c>
      <c r="H349" s="303">
        <v>8</v>
      </c>
      <c r="I349" s="303">
        <v>40</v>
      </c>
      <c r="J349" s="303">
        <v>35</v>
      </c>
      <c r="K349" s="303">
        <v>32</v>
      </c>
      <c r="L349" s="88">
        <v>18</v>
      </c>
      <c r="M349" s="88">
        <v>14</v>
      </c>
      <c r="N349" s="88">
        <v>8</v>
      </c>
      <c r="O349" s="579">
        <v>26</v>
      </c>
      <c r="P349" s="88">
        <v>22.5</v>
      </c>
      <c r="Q349" s="88">
        <v>20</v>
      </c>
      <c r="R349" s="88">
        <v>20</v>
      </c>
      <c r="S349" s="88">
        <v>18</v>
      </c>
      <c r="T349" s="88">
        <v>16</v>
      </c>
      <c r="U349" s="91">
        <v>20</v>
      </c>
      <c r="V349" s="91">
        <v>18</v>
      </c>
      <c r="W349" s="91">
        <v>16</v>
      </c>
      <c r="X349" s="569">
        <v>1.5</v>
      </c>
      <c r="Y349" s="569">
        <v>1.4</v>
      </c>
      <c r="Z349" s="569">
        <v>1</v>
      </c>
      <c r="AA349" s="88">
        <v>18</v>
      </c>
      <c r="AB349" s="88">
        <v>14</v>
      </c>
      <c r="AC349" s="88">
        <v>8</v>
      </c>
      <c r="AD349" s="8">
        <v>20</v>
      </c>
      <c r="AE349" s="8">
        <v>18</v>
      </c>
      <c r="AF349" s="8">
        <v>16</v>
      </c>
      <c r="AG349" s="12">
        <f t="shared" si="22"/>
        <v>11.111111111111111</v>
      </c>
      <c r="AH349" s="12">
        <f t="shared" si="22"/>
        <v>28.571428571428569</v>
      </c>
      <c r="AI349" s="12">
        <f t="shared" si="22"/>
        <v>100</v>
      </c>
      <c r="AJ349" s="8">
        <f t="shared" si="23"/>
        <v>-23.076923076923077</v>
      </c>
      <c r="AK349" s="8">
        <f t="shared" si="23"/>
        <v>-20</v>
      </c>
      <c r="AL349" s="8">
        <f t="shared" si="23"/>
        <v>-20</v>
      </c>
    </row>
    <row r="350" spans="1:38" s="179" customFormat="1" x14ac:dyDescent="0.25">
      <c r="A350" s="364">
        <v>3</v>
      </c>
      <c r="B350" s="365" t="s">
        <v>2865</v>
      </c>
      <c r="C350" s="332">
        <v>12</v>
      </c>
      <c r="D350" s="332">
        <v>10</v>
      </c>
      <c r="E350" s="332">
        <v>8</v>
      </c>
      <c r="F350" s="303">
        <v>15</v>
      </c>
      <c r="G350" s="303">
        <v>12</v>
      </c>
      <c r="H350" s="303">
        <v>11</v>
      </c>
      <c r="I350" s="303">
        <v>38</v>
      </c>
      <c r="J350" s="303">
        <v>30</v>
      </c>
      <c r="K350" s="303">
        <v>27</v>
      </c>
      <c r="L350" s="88">
        <v>17</v>
      </c>
      <c r="M350" s="88">
        <v>15</v>
      </c>
      <c r="N350" s="88">
        <v>8</v>
      </c>
      <c r="O350" s="579">
        <v>26.5</v>
      </c>
      <c r="P350" s="88">
        <v>21</v>
      </c>
      <c r="Q350" s="88">
        <v>19</v>
      </c>
      <c r="R350" s="88">
        <v>20</v>
      </c>
      <c r="S350" s="88">
        <v>18</v>
      </c>
      <c r="T350" s="88">
        <v>16</v>
      </c>
      <c r="U350" s="91">
        <v>20</v>
      </c>
      <c r="V350" s="91">
        <v>18</v>
      </c>
      <c r="W350" s="91">
        <v>16</v>
      </c>
      <c r="X350" s="569">
        <v>1.4166666666666667</v>
      </c>
      <c r="Y350" s="569">
        <v>1.5</v>
      </c>
      <c r="Z350" s="569">
        <v>1</v>
      </c>
      <c r="AA350" s="88">
        <v>17</v>
      </c>
      <c r="AB350" s="88">
        <v>15</v>
      </c>
      <c r="AC350" s="88">
        <v>8</v>
      </c>
      <c r="AD350" s="8">
        <v>20</v>
      </c>
      <c r="AE350" s="8">
        <v>18</v>
      </c>
      <c r="AF350" s="8">
        <v>16</v>
      </c>
      <c r="AG350" s="12">
        <f t="shared" si="22"/>
        <v>17.647058823529413</v>
      </c>
      <c r="AH350" s="12">
        <f t="shared" si="22"/>
        <v>20</v>
      </c>
      <c r="AI350" s="12">
        <f t="shared" si="22"/>
        <v>100</v>
      </c>
      <c r="AJ350" s="8">
        <f t="shared" si="23"/>
        <v>-24.528301886792452</v>
      </c>
      <c r="AK350" s="8">
        <f t="shared" si="23"/>
        <v>-14.285714285714285</v>
      </c>
      <c r="AL350" s="8">
        <f t="shared" si="23"/>
        <v>-15.789473684210526</v>
      </c>
    </row>
    <row r="351" spans="1:38" s="179" customFormat="1" x14ac:dyDescent="0.25">
      <c r="A351" s="364">
        <v>4</v>
      </c>
      <c r="B351" s="365" t="s">
        <v>2911</v>
      </c>
      <c r="C351" s="332">
        <v>12</v>
      </c>
      <c r="D351" s="332">
        <v>10</v>
      </c>
      <c r="E351" s="332">
        <v>8</v>
      </c>
      <c r="F351" s="303">
        <v>12</v>
      </c>
      <c r="G351" s="303">
        <v>10</v>
      </c>
      <c r="H351" s="303">
        <v>8</v>
      </c>
      <c r="I351" s="303">
        <v>30</v>
      </c>
      <c r="J351" s="303">
        <v>25</v>
      </c>
      <c r="K351" s="303">
        <v>22</v>
      </c>
      <c r="L351" s="88">
        <v>18</v>
      </c>
      <c r="M351" s="88">
        <v>15</v>
      </c>
      <c r="N351" s="88">
        <v>8</v>
      </c>
      <c r="O351" s="579">
        <v>21</v>
      </c>
      <c r="P351" s="88">
        <v>17.5</v>
      </c>
      <c r="Q351" s="88">
        <v>15</v>
      </c>
      <c r="R351" s="88">
        <v>20</v>
      </c>
      <c r="S351" s="88">
        <v>18</v>
      </c>
      <c r="T351" s="88">
        <v>16</v>
      </c>
      <c r="U351" s="91">
        <v>20</v>
      </c>
      <c r="V351" s="91">
        <v>18</v>
      </c>
      <c r="W351" s="91">
        <v>16</v>
      </c>
      <c r="X351" s="569">
        <v>1.5</v>
      </c>
      <c r="Y351" s="569">
        <v>1.5</v>
      </c>
      <c r="Z351" s="569">
        <v>1</v>
      </c>
      <c r="AA351" s="88">
        <v>18</v>
      </c>
      <c r="AB351" s="88">
        <v>15</v>
      </c>
      <c r="AC351" s="88">
        <v>8</v>
      </c>
      <c r="AD351" s="8">
        <v>20</v>
      </c>
      <c r="AE351" s="8">
        <v>18</v>
      </c>
      <c r="AF351" s="8">
        <v>16</v>
      </c>
      <c r="AG351" s="12">
        <f t="shared" si="22"/>
        <v>11.111111111111111</v>
      </c>
      <c r="AH351" s="12">
        <f t="shared" si="22"/>
        <v>20</v>
      </c>
      <c r="AI351" s="12">
        <f t="shared" si="22"/>
        <v>100</v>
      </c>
      <c r="AJ351" s="8">
        <f t="shared" si="23"/>
        <v>-4.7619047619047619</v>
      </c>
      <c r="AK351" s="8">
        <f t="shared" si="23"/>
        <v>2.8571428571428572</v>
      </c>
      <c r="AL351" s="8">
        <f t="shared" si="23"/>
        <v>6.666666666666667</v>
      </c>
    </row>
    <row r="352" spans="1:38" s="179" customFormat="1" x14ac:dyDescent="0.25">
      <c r="A352" s="364">
        <v>5</v>
      </c>
      <c r="B352" s="365" t="s">
        <v>2934</v>
      </c>
      <c r="C352" s="332">
        <v>14.399999999999999</v>
      </c>
      <c r="D352" s="332">
        <v>12</v>
      </c>
      <c r="E352" s="332">
        <v>10</v>
      </c>
      <c r="F352" s="303">
        <v>21</v>
      </c>
      <c r="G352" s="303">
        <v>12</v>
      </c>
      <c r="H352" s="303">
        <v>10</v>
      </c>
      <c r="I352" s="303">
        <v>30</v>
      </c>
      <c r="J352" s="303">
        <v>24</v>
      </c>
      <c r="K352" s="303">
        <v>22</v>
      </c>
      <c r="L352" s="88">
        <v>22</v>
      </c>
      <c r="M352" s="88">
        <v>15</v>
      </c>
      <c r="N352" s="88">
        <v>10</v>
      </c>
      <c r="O352" s="579">
        <v>25.5</v>
      </c>
      <c r="P352" s="88">
        <v>18</v>
      </c>
      <c r="Q352" s="88">
        <v>16</v>
      </c>
      <c r="R352" s="88">
        <v>20</v>
      </c>
      <c r="S352" s="88">
        <v>18</v>
      </c>
      <c r="T352" s="88">
        <v>16</v>
      </c>
      <c r="U352" s="91">
        <v>20</v>
      </c>
      <c r="V352" s="91">
        <v>18</v>
      </c>
      <c r="W352" s="91">
        <v>16</v>
      </c>
      <c r="X352" s="569">
        <v>1.5277777777777779</v>
      </c>
      <c r="Y352" s="569">
        <v>1.25</v>
      </c>
      <c r="Z352" s="569">
        <v>1</v>
      </c>
      <c r="AA352" s="88">
        <v>22</v>
      </c>
      <c r="AB352" s="88">
        <v>15</v>
      </c>
      <c r="AC352" s="88">
        <v>10</v>
      </c>
      <c r="AD352" s="8">
        <v>20</v>
      </c>
      <c r="AE352" s="8">
        <v>18</v>
      </c>
      <c r="AF352" s="8">
        <v>16</v>
      </c>
      <c r="AG352" s="12">
        <f t="shared" si="22"/>
        <v>-9.0909090909090917</v>
      </c>
      <c r="AH352" s="12">
        <f t="shared" si="22"/>
        <v>20</v>
      </c>
      <c r="AI352" s="12">
        <f t="shared" si="22"/>
        <v>60</v>
      </c>
      <c r="AJ352" s="8">
        <f t="shared" si="23"/>
        <v>-21.568627450980394</v>
      </c>
      <c r="AK352" s="8">
        <f t="shared" si="23"/>
        <v>0</v>
      </c>
      <c r="AL352" s="8">
        <f t="shared" si="23"/>
        <v>0</v>
      </c>
    </row>
    <row r="353" spans="1:38" s="179" customFormat="1" x14ac:dyDescent="0.25">
      <c r="A353" s="364">
        <v>6</v>
      </c>
      <c r="B353" s="366" t="s">
        <v>2949</v>
      </c>
      <c r="C353" s="332">
        <v>10</v>
      </c>
      <c r="D353" s="332">
        <v>9</v>
      </c>
      <c r="E353" s="332">
        <v>8</v>
      </c>
      <c r="F353" s="303">
        <v>15</v>
      </c>
      <c r="G353" s="303">
        <v>12</v>
      </c>
      <c r="H353" s="303">
        <v>11</v>
      </c>
      <c r="I353" s="303">
        <v>23</v>
      </c>
      <c r="J353" s="303">
        <v>20</v>
      </c>
      <c r="K353" s="303">
        <v>17</v>
      </c>
      <c r="L353" s="88">
        <v>15</v>
      </c>
      <c r="M353" s="88">
        <v>13</v>
      </c>
      <c r="N353" s="88">
        <v>9</v>
      </c>
      <c r="O353" s="579">
        <v>19</v>
      </c>
      <c r="P353" s="88">
        <v>16</v>
      </c>
      <c r="Q353" s="88">
        <v>14</v>
      </c>
      <c r="R353" s="88">
        <v>26</v>
      </c>
      <c r="S353" s="88">
        <v>23</v>
      </c>
      <c r="T353" s="88">
        <v>21</v>
      </c>
      <c r="U353" s="91">
        <v>26</v>
      </c>
      <c r="V353" s="91">
        <v>23</v>
      </c>
      <c r="W353" s="91">
        <v>21</v>
      </c>
      <c r="X353" s="569">
        <v>1.5</v>
      </c>
      <c r="Y353" s="569">
        <v>1.4444444444444444</v>
      </c>
      <c r="Z353" s="569">
        <v>1.125</v>
      </c>
      <c r="AA353" s="88">
        <v>15</v>
      </c>
      <c r="AB353" s="88">
        <v>13</v>
      </c>
      <c r="AC353" s="88">
        <v>9</v>
      </c>
      <c r="AD353" s="8">
        <v>26</v>
      </c>
      <c r="AE353" s="8">
        <v>23</v>
      </c>
      <c r="AF353" s="8">
        <v>21</v>
      </c>
      <c r="AG353" s="12">
        <f t="shared" si="22"/>
        <v>73.333333333333329</v>
      </c>
      <c r="AH353" s="12">
        <f t="shared" si="22"/>
        <v>76.923076923076934</v>
      </c>
      <c r="AI353" s="12">
        <f t="shared" si="22"/>
        <v>133.33333333333331</v>
      </c>
      <c r="AJ353" s="8">
        <f t="shared" si="23"/>
        <v>36.84210526315789</v>
      </c>
      <c r="AK353" s="8">
        <f t="shared" si="23"/>
        <v>43.75</v>
      </c>
      <c r="AL353" s="8">
        <f t="shared" si="23"/>
        <v>50</v>
      </c>
    </row>
    <row r="354" spans="1:38" s="179" customFormat="1" x14ac:dyDescent="0.25">
      <c r="A354" s="364">
        <v>7</v>
      </c>
      <c r="B354" s="366" t="s">
        <v>2971</v>
      </c>
      <c r="C354" s="332">
        <v>12</v>
      </c>
      <c r="D354" s="332">
        <v>11</v>
      </c>
      <c r="E354" s="332">
        <v>10</v>
      </c>
      <c r="F354" s="303">
        <v>12</v>
      </c>
      <c r="G354" s="303">
        <v>11</v>
      </c>
      <c r="H354" s="303">
        <v>10</v>
      </c>
      <c r="I354" s="303">
        <v>21</v>
      </c>
      <c r="J354" s="303">
        <v>19</v>
      </c>
      <c r="K354" s="303">
        <v>18</v>
      </c>
      <c r="L354" s="88">
        <v>15</v>
      </c>
      <c r="M354" s="88">
        <v>12</v>
      </c>
      <c r="N354" s="88">
        <v>10</v>
      </c>
      <c r="O354" s="579">
        <v>16.5</v>
      </c>
      <c r="P354" s="88">
        <v>15</v>
      </c>
      <c r="Q354" s="88">
        <v>14</v>
      </c>
      <c r="R354" s="88">
        <v>20</v>
      </c>
      <c r="S354" s="88">
        <v>18</v>
      </c>
      <c r="T354" s="88">
        <v>16</v>
      </c>
      <c r="U354" s="91">
        <v>20</v>
      </c>
      <c r="V354" s="91">
        <v>18</v>
      </c>
      <c r="W354" s="91">
        <v>16</v>
      </c>
      <c r="X354" s="569">
        <v>1.25</v>
      </c>
      <c r="Y354" s="569">
        <v>1.0909090909090908</v>
      </c>
      <c r="Z354" s="569">
        <v>1</v>
      </c>
      <c r="AA354" s="88">
        <v>15</v>
      </c>
      <c r="AB354" s="88">
        <v>12</v>
      </c>
      <c r="AC354" s="88">
        <v>10</v>
      </c>
      <c r="AD354" s="8">
        <v>20</v>
      </c>
      <c r="AE354" s="8">
        <v>18</v>
      </c>
      <c r="AF354" s="8">
        <v>16</v>
      </c>
      <c r="AG354" s="12">
        <f t="shared" si="22"/>
        <v>33.333333333333329</v>
      </c>
      <c r="AH354" s="12">
        <f t="shared" si="22"/>
        <v>50</v>
      </c>
      <c r="AI354" s="12">
        <f t="shared" si="22"/>
        <v>60</v>
      </c>
      <c r="AJ354" s="8">
        <f t="shared" si="23"/>
        <v>21.212121212121211</v>
      </c>
      <c r="AK354" s="8">
        <f t="shared" si="23"/>
        <v>20</v>
      </c>
      <c r="AL354" s="8">
        <f t="shared" si="23"/>
        <v>14.285714285714285</v>
      </c>
    </row>
    <row r="355" spans="1:38" s="179" customFormat="1" x14ac:dyDescent="0.25">
      <c r="A355" s="364">
        <v>8</v>
      </c>
      <c r="B355" s="366" t="s">
        <v>2988</v>
      </c>
      <c r="C355" s="332">
        <v>12</v>
      </c>
      <c r="D355" s="332">
        <v>11</v>
      </c>
      <c r="E355" s="332">
        <v>10</v>
      </c>
      <c r="F355" s="303">
        <v>12</v>
      </c>
      <c r="G355" s="303">
        <v>11</v>
      </c>
      <c r="H355" s="303">
        <v>10</v>
      </c>
      <c r="I355" s="303">
        <v>23</v>
      </c>
      <c r="J355" s="303">
        <v>20</v>
      </c>
      <c r="K355" s="303">
        <v>19</v>
      </c>
      <c r="L355" s="88">
        <v>18</v>
      </c>
      <c r="M355" s="88">
        <v>14</v>
      </c>
      <c r="N355" s="88">
        <v>10</v>
      </c>
      <c r="O355" s="579">
        <v>17.5</v>
      </c>
      <c r="P355" s="88">
        <v>15.5</v>
      </c>
      <c r="Q355" s="88">
        <v>14.5</v>
      </c>
      <c r="R355" s="88">
        <v>20</v>
      </c>
      <c r="S355" s="88">
        <v>18</v>
      </c>
      <c r="T355" s="88">
        <v>16</v>
      </c>
      <c r="U355" s="91">
        <v>20</v>
      </c>
      <c r="V355" s="91">
        <v>18</v>
      </c>
      <c r="W355" s="91">
        <v>16</v>
      </c>
      <c r="X355" s="569">
        <v>1.5</v>
      </c>
      <c r="Y355" s="569">
        <v>1.2727272727272727</v>
      </c>
      <c r="Z355" s="569">
        <v>1</v>
      </c>
      <c r="AA355" s="88">
        <v>18</v>
      </c>
      <c r="AB355" s="88">
        <v>14</v>
      </c>
      <c r="AC355" s="88">
        <v>10</v>
      </c>
      <c r="AD355" s="8">
        <v>20</v>
      </c>
      <c r="AE355" s="8">
        <v>18</v>
      </c>
      <c r="AF355" s="8">
        <v>16</v>
      </c>
      <c r="AG355" s="12">
        <f t="shared" si="22"/>
        <v>11.111111111111111</v>
      </c>
      <c r="AH355" s="12">
        <f t="shared" si="22"/>
        <v>28.571428571428569</v>
      </c>
      <c r="AI355" s="12">
        <f t="shared" si="22"/>
        <v>60</v>
      </c>
      <c r="AJ355" s="8">
        <f t="shared" si="23"/>
        <v>14.285714285714285</v>
      </c>
      <c r="AK355" s="8">
        <f t="shared" si="23"/>
        <v>16.129032258064516</v>
      </c>
      <c r="AL355" s="8">
        <f t="shared" si="23"/>
        <v>10.344827586206897</v>
      </c>
    </row>
    <row r="356" spans="1:38" s="179" customFormat="1" x14ac:dyDescent="0.25">
      <c r="A356" s="364">
        <v>9</v>
      </c>
      <c r="B356" s="366" t="s">
        <v>3000</v>
      </c>
      <c r="C356" s="332">
        <v>9.6</v>
      </c>
      <c r="D356" s="332">
        <v>9</v>
      </c>
      <c r="E356" s="332">
        <v>8</v>
      </c>
      <c r="F356" s="303">
        <v>12</v>
      </c>
      <c r="G356" s="303">
        <v>9</v>
      </c>
      <c r="H356" s="303">
        <v>8.8000000000000007</v>
      </c>
      <c r="I356" s="303">
        <v>35</v>
      </c>
      <c r="J356" s="303">
        <v>32</v>
      </c>
      <c r="K356" s="303">
        <v>24</v>
      </c>
      <c r="L356" s="88">
        <v>14.000000000000002</v>
      </c>
      <c r="M356" s="88">
        <v>11</v>
      </c>
      <c r="N356" s="88">
        <v>9</v>
      </c>
      <c r="O356" s="579">
        <v>23.5</v>
      </c>
      <c r="P356" s="88">
        <v>20.5</v>
      </c>
      <c r="Q356" s="88">
        <v>16.399999999999999</v>
      </c>
      <c r="R356" s="88">
        <v>26</v>
      </c>
      <c r="S356" s="88">
        <v>23</v>
      </c>
      <c r="T356" s="88">
        <v>21</v>
      </c>
      <c r="U356" s="91">
        <v>26</v>
      </c>
      <c r="V356" s="91">
        <v>23</v>
      </c>
      <c r="W356" s="91">
        <v>21</v>
      </c>
      <c r="X356" s="569">
        <v>1.4583333333333335</v>
      </c>
      <c r="Y356" s="569">
        <v>1.2222222222222223</v>
      </c>
      <c r="Z356" s="569">
        <v>1.125</v>
      </c>
      <c r="AA356" s="88">
        <v>14.000000000000002</v>
      </c>
      <c r="AB356" s="88">
        <v>11</v>
      </c>
      <c r="AC356" s="88">
        <v>9</v>
      </c>
      <c r="AD356" s="8">
        <v>26</v>
      </c>
      <c r="AE356" s="8">
        <v>23</v>
      </c>
      <c r="AF356" s="8">
        <v>21</v>
      </c>
      <c r="AG356" s="12">
        <f t="shared" si="22"/>
        <v>85.714285714285694</v>
      </c>
      <c r="AH356" s="12">
        <f t="shared" si="22"/>
        <v>109.09090909090908</v>
      </c>
      <c r="AI356" s="12">
        <f t="shared" si="22"/>
        <v>133.33333333333331</v>
      </c>
      <c r="AJ356" s="8">
        <f t="shared" si="23"/>
        <v>10.638297872340425</v>
      </c>
      <c r="AK356" s="8">
        <f t="shared" si="23"/>
        <v>12.195121951219512</v>
      </c>
      <c r="AL356" s="8">
        <f t="shared" si="23"/>
        <v>28.048780487804891</v>
      </c>
    </row>
    <row r="357" spans="1:38" s="179" customFormat="1" x14ac:dyDescent="0.25">
      <c r="A357" s="364">
        <v>10</v>
      </c>
      <c r="B357" s="366" t="s">
        <v>3010</v>
      </c>
      <c r="C357" s="332">
        <v>14.399999999999999</v>
      </c>
      <c r="D357" s="332">
        <v>12</v>
      </c>
      <c r="E357" s="332">
        <v>10</v>
      </c>
      <c r="F357" s="303">
        <v>21</v>
      </c>
      <c r="G357" s="303">
        <v>12</v>
      </c>
      <c r="H357" s="303">
        <v>11</v>
      </c>
      <c r="I357" s="303">
        <v>35</v>
      </c>
      <c r="J357" s="303">
        <v>33</v>
      </c>
      <c r="K357" s="303">
        <v>29</v>
      </c>
      <c r="L357" s="88">
        <v>22</v>
      </c>
      <c r="M357" s="88">
        <v>18</v>
      </c>
      <c r="N357" s="88">
        <v>13</v>
      </c>
      <c r="O357" s="579">
        <v>28</v>
      </c>
      <c r="P357" s="88">
        <v>22.5</v>
      </c>
      <c r="Q357" s="88">
        <v>20</v>
      </c>
      <c r="R357" s="88">
        <v>20</v>
      </c>
      <c r="S357" s="88">
        <v>18</v>
      </c>
      <c r="T357" s="88">
        <v>16</v>
      </c>
      <c r="U357" s="91">
        <v>20</v>
      </c>
      <c r="V357" s="91">
        <v>18</v>
      </c>
      <c r="W357" s="91">
        <v>16</v>
      </c>
      <c r="X357" s="569">
        <v>1.5277777777777779</v>
      </c>
      <c r="Y357" s="569">
        <v>1.5</v>
      </c>
      <c r="Z357" s="569">
        <v>1.3</v>
      </c>
      <c r="AA357" s="88">
        <v>22</v>
      </c>
      <c r="AB357" s="88">
        <v>18</v>
      </c>
      <c r="AC357" s="88">
        <v>13</v>
      </c>
      <c r="AD357" s="8">
        <v>20</v>
      </c>
      <c r="AE357" s="8">
        <v>18</v>
      </c>
      <c r="AF357" s="8">
        <v>16</v>
      </c>
      <c r="AG357" s="12">
        <f t="shared" si="22"/>
        <v>-9.0909090909090917</v>
      </c>
      <c r="AH357" s="12">
        <f t="shared" si="22"/>
        <v>0</v>
      </c>
      <c r="AI357" s="12">
        <f t="shared" si="22"/>
        <v>23.076923076923077</v>
      </c>
      <c r="AJ357" s="8">
        <f t="shared" si="23"/>
        <v>-28.571428571428569</v>
      </c>
      <c r="AK357" s="8">
        <f t="shared" si="23"/>
        <v>-20</v>
      </c>
      <c r="AL357" s="8">
        <f t="shared" si="23"/>
        <v>-20</v>
      </c>
    </row>
    <row r="358" spans="1:38" s="179" customFormat="1" x14ac:dyDescent="0.25">
      <c r="A358" s="364">
        <v>11</v>
      </c>
      <c r="B358" s="366" t="s">
        <v>3046</v>
      </c>
      <c r="C358" s="332">
        <v>12</v>
      </c>
      <c r="D358" s="332">
        <v>11</v>
      </c>
      <c r="E358" s="332">
        <v>10</v>
      </c>
      <c r="F358" s="303">
        <v>12</v>
      </c>
      <c r="G358" s="303">
        <v>11</v>
      </c>
      <c r="H358" s="303">
        <v>10</v>
      </c>
      <c r="I358" s="303">
        <v>32</v>
      </c>
      <c r="J358" s="303">
        <v>26</v>
      </c>
      <c r="K358" s="303">
        <v>23</v>
      </c>
      <c r="L358" s="88">
        <v>17</v>
      </c>
      <c r="M358" s="88">
        <v>14.999999999999998</v>
      </c>
      <c r="N358" s="88">
        <v>10</v>
      </c>
      <c r="O358" s="579">
        <v>22</v>
      </c>
      <c r="P358" s="88">
        <v>18.5</v>
      </c>
      <c r="Q358" s="88">
        <v>16.5</v>
      </c>
      <c r="R358" s="88">
        <v>20</v>
      </c>
      <c r="S358" s="88">
        <v>18</v>
      </c>
      <c r="T358" s="88">
        <v>16</v>
      </c>
      <c r="U358" s="91">
        <v>20</v>
      </c>
      <c r="V358" s="91">
        <v>18</v>
      </c>
      <c r="W358" s="91">
        <v>16</v>
      </c>
      <c r="X358" s="569">
        <v>1.4166666666666667</v>
      </c>
      <c r="Y358" s="569">
        <v>1.3636363636363635</v>
      </c>
      <c r="Z358" s="569">
        <v>1</v>
      </c>
      <c r="AA358" s="88">
        <v>17</v>
      </c>
      <c r="AB358" s="88">
        <v>14.999999999999998</v>
      </c>
      <c r="AC358" s="88">
        <v>10</v>
      </c>
      <c r="AD358" s="8">
        <v>20</v>
      </c>
      <c r="AE358" s="8">
        <v>18</v>
      </c>
      <c r="AF358" s="8">
        <v>16</v>
      </c>
      <c r="AG358" s="12">
        <f t="shared" si="22"/>
        <v>17.647058823529413</v>
      </c>
      <c r="AH358" s="12">
        <f t="shared" si="22"/>
        <v>20.000000000000014</v>
      </c>
      <c r="AI358" s="12">
        <f t="shared" si="22"/>
        <v>60</v>
      </c>
      <c r="AJ358" s="8">
        <f t="shared" si="23"/>
        <v>-9.0909090909090917</v>
      </c>
      <c r="AK358" s="8">
        <f t="shared" si="23"/>
        <v>-2.7027027027027026</v>
      </c>
      <c r="AL358" s="8">
        <f t="shared" si="23"/>
        <v>-3.0303030303030303</v>
      </c>
    </row>
    <row r="359" spans="1:38" s="179" customFormat="1" x14ac:dyDescent="0.25">
      <c r="A359" s="364">
        <v>12</v>
      </c>
      <c r="B359" s="366" t="s">
        <v>3144</v>
      </c>
      <c r="C359" s="332">
        <v>12</v>
      </c>
      <c r="D359" s="332">
        <v>11</v>
      </c>
      <c r="E359" s="332">
        <v>10</v>
      </c>
      <c r="F359" s="303">
        <v>12</v>
      </c>
      <c r="G359" s="303">
        <v>11</v>
      </c>
      <c r="H359" s="303">
        <v>10</v>
      </c>
      <c r="I359" s="303">
        <v>32</v>
      </c>
      <c r="J359" s="303">
        <v>29</v>
      </c>
      <c r="K359" s="303">
        <v>27</v>
      </c>
      <c r="L359" s="88">
        <v>18</v>
      </c>
      <c r="M359" s="88">
        <v>14</v>
      </c>
      <c r="N359" s="88">
        <v>11</v>
      </c>
      <c r="O359" s="579">
        <v>22</v>
      </c>
      <c r="P359" s="88">
        <v>20</v>
      </c>
      <c r="Q359" s="88">
        <v>18.5</v>
      </c>
      <c r="R359" s="88">
        <v>20</v>
      </c>
      <c r="S359" s="88">
        <v>18</v>
      </c>
      <c r="T359" s="88">
        <v>16</v>
      </c>
      <c r="U359" s="91">
        <v>20</v>
      </c>
      <c r="V359" s="91">
        <v>18</v>
      </c>
      <c r="W359" s="91">
        <v>16</v>
      </c>
      <c r="X359" s="569">
        <v>1.5</v>
      </c>
      <c r="Y359" s="569">
        <v>1.2727272727272727</v>
      </c>
      <c r="Z359" s="569">
        <v>1.1000000000000001</v>
      </c>
      <c r="AA359" s="88">
        <v>18</v>
      </c>
      <c r="AB359" s="88">
        <v>14</v>
      </c>
      <c r="AC359" s="88">
        <v>11</v>
      </c>
      <c r="AD359" s="8">
        <v>20</v>
      </c>
      <c r="AE359" s="8">
        <v>18</v>
      </c>
      <c r="AF359" s="8">
        <v>16</v>
      </c>
      <c r="AG359" s="12">
        <f t="shared" si="22"/>
        <v>11.111111111111111</v>
      </c>
      <c r="AH359" s="12">
        <f t="shared" si="22"/>
        <v>28.571428571428569</v>
      </c>
      <c r="AI359" s="12">
        <f t="shared" si="22"/>
        <v>45.454545454545453</v>
      </c>
      <c r="AJ359" s="8">
        <f t="shared" si="23"/>
        <v>-9.0909090909090917</v>
      </c>
      <c r="AK359" s="8">
        <f t="shared" si="23"/>
        <v>-10</v>
      </c>
      <c r="AL359" s="8">
        <f t="shared" si="23"/>
        <v>-13.513513513513514</v>
      </c>
    </row>
    <row r="360" spans="1:38" s="179" customFormat="1" x14ac:dyDescent="0.25">
      <c r="A360" s="330" t="s">
        <v>2910</v>
      </c>
      <c r="B360" s="331" t="s">
        <v>867</v>
      </c>
      <c r="C360" s="340"/>
      <c r="D360" s="340"/>
      <c r="E360" s="332"/>
      <c r="F360" s="333"/>
      <c r="G360" s="333"/>
      <c r="H360" s="333"/>
      <c r="I360" s="334"/>
      <c r="J360" s="334"/>
      <c r="K360" s="334"/>
      <c r="L360" s="88"/>
      <c r="M360" s="88"/>
      <c r="N360" s="88"/>
      <c r="O360" s="579"/>
      <c r="P360" s="88"/>
      <c r="Q360" s="88"/>
      <c r="R360" s="88"/>
      <c r="S360" s="88"/>
      <c r="T360" s="88"/>
      <c r="U360" s="91"/>
      <c r="V360" s="91"/>
      <c r="W360" s="91"/>
      <c r="X360" s="565"/>
      <c r="Y360" s="565"/>
      <c r="Z360" s="565"/>
      <c r="AA360" s="88"/>
      <c r="AB360" s="88"/>
      <c r="AC360" s="88"/>
      <c r="AD360" s="8"/>
      <c r="AE360" s="8"/>
      <c r="AF360" s="8"/>
      <c r="AG360" s="12"/>
      <c r="AH360" s="12"/>
      <c r="AI360" s="12"/>
      <c r="AJ360" s="8"/>
      <c r="AK360" s="8"/>
      <c r="AL360" s="8"/>
    </row>
    <row r="361" spans="1:38" s="179" customFormat="1" x14ac:dyDescent="0.25">
      <c r="A361" s="364">
        <v>1</v>
      </c>
      <c r="B361" s="365" t="s">
        <v>3142</v>
      </c>
      <c r="C361" s="332">
        <v>23.04</v>
      </c>
      <c r="D361" s="332">
        <v>19.2</v>
      </c>
      <c r="E361" s="332">
        <v>16</v>
      </c>
      <c r="F361" s="69">
        <v>34.5</v>
      </c>
      <c r="G361" s="69">
        <v>22.8</v>
      </c>
      <c r="H361" s="69">
        <v>17.600000000000001</v>
      </c>
      <c r="I361" s="69">
        <v>55</v>
      </c>
      <c r="J361" s="69">
        <v>45</v>
      </c>
      <c r="K361" s="69">
        <v>40</v>
      </c>
      <c r="L361" s="88">
        <v>33</v>
      </c>
      <c r="M361" s="88">
        <v>25.000000000000004</v>
      </c>
      <c r="N361" s="88">
        <v>17</v>
      </c>
      <c r="O361" s="579">
        <v>44.75</v>
      </c>
      <c r="P361" s="88">
        <v>33.9</v>
      </c>
      <c r="Q361" s="88">
        <v>28.8</v>
      </c>
      <c r="R361" s="88">
        <v>45</v>
      </c>
      <c r="S361" s="88">
        <v>35</v>
      </c>
      <c r="T361" s="88">
        <v>28</v>
      </c>
      <c r="U361" s="91">
        <v>45</v>
      </c>
      <c r="V361" s="91">
        <v>35</v>
      </c>
      <c r="W361" s="91">
        <v>28</v>
      </c>
      <c r="X361" s="569">
        <v>1.4322916666666667</v>
      </c>
      <c r="Y361" s="569">
        <v>1.3020833333333335</v>
      </c>
      <c r="Z361" s="569">
        <v>1.0625</v>
      </c>
      <c r="AA361" s="88">
        <v>33</v>
      </c>
      <c r="AB361" s="88">
        <v>25.000000000000004</v>
      </c>
      <c r="AC361" s="88">
        <v>17</v>
      </c>
      <c r="AD361" s="8">
        <v>45</v>
      </c>
      <c r="AE361" s="8">
        <v>35</v>
      </c>
      <c r="AF361" s="8">
        <v>28</v>
      </c>
      <c r="AG361" s="12">
        <f t="shared" si="22"/>
        <v>36.363636363636367</v>
      </c>
      <c r="AH361" s="12">
        <f t="shared" si="22"/>
        <v>39.999999999999979</v>
      </c>
      <c r="AI361" s="12">
        <f t="shared" si="22"/>
        <v>64.705882352941174</v>
      </c>
      <c r="AJ361" s="8">
        <f t="shared" si="23"/>
        <v>0.55865921787709494</v>
      </c>
      <c r="AK361" s="8">
        <f t="shared" si="23"/>
        <v>3.2448377581120984</v>
      </c>
      <c r="AL361" s="8">
        <f t="shared" si="23"/>
        <v>-2.7777777777777799</v>
      </c>
    </row>
    <row r="362" spans="1:38" s="179" customFormat="1" x14ac:dyDescent="0.25">
      <c r="A362" s="364">
        <v>2</v>
      </c>
      <c r="B362" s="365" t="s">
        <v>3143</v>
      </c>
      <c r="C362" s="332">
        <v>23.04</v>
      </c>
      <c r="D362" s="332">
        <v>19.2</v>
      </c>
      <c r="E362" s="332">
        <v>16</v>
      </c>
      <c r="F362" s="69">
        <v>29.900000000000002</v>
      </c>
      <c r="G362" s="69">
        <v>22.8</v>
      </c>
      <c r="H362" s="69">
        <v>16</v>
      </c>
      <c r="I362" s="69">
        <v>45</v>
      </c>
      <c r="J362" s="69">
        <v>40</v>
      </c>
      <c r="K362" s="69">
        <v>35</v>
      </c>
      <c r="L362" s="88">
        <v>31.999999999999996</v>
      </c>
      <c r="M362" s="88">
        <v>21.846690859010796</v>
      </c>
      <c r="N362" s="88">
        <v>16</v>
      </c>
      <c r="O362" s="579">
        <v>37.450000000000003</v>
      </c>
      <c r="P362" s="88">
        <v>31.4</v>
      </c>
      <c r="Q362" s="88">
        <v>25.5</v>
      </c>
      <c r="R362" s="88">
        <v>35</v>
      </c>
      <c r="S362" s="88">
        <v>28</v>
      </c>
      <c r="T362" s="88">
        <v>24</v>
      </c>
      <c r="U362" s="91">
        <v>35</v>
      </c>
      <c r="V362" s="91">
        <v>28</v>
      </c>
      <c r="W362" s="91">
        <v>24</v>
      </c>
      <c r="X362" s="569">
        <v>1.3888888888888888</v>
      </c>
      <c r="Y362" s="569">
        <v>1.1378484822401456</v>
      </c>
      <c r="Z362" s="569">
        <v>1</v>
      </c>
      <c r="AA362" s="88">
        <v>31.999999999999996</v>
      </c>
      <c r="AB362" s="88">
        <v>21.846690859010796</v>
      </c>
      <c r="AC362" s="88">
        <v>16</v>
      </c>
      <c r="AD362" s="8">
        <v>35</v>
      </c>
      <c r="AE362" s="8">
        <v>28</v>
      </c>
      <c r="AF362" s="8">
        <v>24</v>
      </c>
      <c r="AG362" s="12">
        <f t="shared" si="22"/>
        <v>9.3750000000000124</v>
      </c>
      <c r="AH362" s="12">
        <f t="shared" si="22"/>
        <v>28.165863565791412</v>
      </c>
      <c r="AI362" s="12">
        <f t="shared" si="22"/>
        <v>50</v>
      </c>
      <c r="AJ362" s="8">
        <f t="shared" si="23"/>
        <v>-6.5420560747663625</v>
      </c>
      <c r="AK362" s="8">
        <f t="shared" si="23"/>
        <v>-10.828025477707003</v>
      </c>
      <c r="AL362" s="8">
        <f t="shared" si="23"/>
        <v>-5.8823529411764701</v>
      </c>
    </row>
    <row r="363" spans="1:38" s="179" customFormat="1" x14ac:dyDescent="0.25">
      <c r="A363" s="364">
        <v>3</v>
      </c>
      <c r="B363" s="365" t="s">
        <v>2865</v>
      </c>
      <c r="C363" s="332">
        <v>23.04</v>
      </c>
      <c r="D363" s="332">
        <v>19.2</v>
      </c>
      <c r="E363" s="332">
        <v>16</v>
      </c>
      <c r="F363" s="303">
        <v>26</v>
      </c>
      <c r="G363" s="303">
        <v>22.8</v>
      </c>
      <c r="H363" s="303">
        <v>20</v>
      </c>
      <c r="I363" s="303">
        <v>45</v>
      </c>
      <c r="J363" s="303">
        <v>40</v>
      </c>
      <c r="K363" s="303">
        <v>35</v>
      </c>
      <c r="L363" s="88">
        <v>27</v>
      </c>
      <c r="M363" s="88">
        <v>22.000000000000004</v>
      </c>
      <c r="N363" s="88">
        <v>17</v>
      </c>
      <c r="O363" s="579">
        <v>35.5</v>
      </c>
      <c r="P363" s="88">
        <v>31.4</v>
      </c>
      <c r="Q363" s="88">
        <v>27.5</v>
      </c>
      <c r="R363" s="88">
        <v>35</v>
      </c>
      <c r="S363" s="88">
        <v>28</v>
      </c>
      <c r="T363" s="88">
        <v>24</v>
      </c>
      <c r="U363" s="91">
        <v>35</v>
      </c>
      <c r="V363" s="91">
        <v>28</v>
      </c>
      <c r="W363" s="91">
        <v>24</v>
      </c>
      <c r="X363" s="569">
        <v>1.171875</v>
      </c>
      <c r="Y363" s="569">
        <v>1.1458333333333335</v>
      </c>
      <c r="Z363" s="569">
        <v>1.0625</v>
      </c>
      <c r="AA363" s="88">
        <v>27</v>
      </c>
      <c r="AB363" s="88">
        <v>22.000000000000004</v>
      </c>
      <c r="AC363" s="88">
        <v>17</v>
      </c>
      <c r="AD363" s="8">
        <v>35</v>
      </c>
      <c r="AE363" s="8">
        <v>28</v>
      </c>
      <c r="AF363" s="8">
        <v>24</v>
      </c>
      <c r="AG363" s="12">
        <f t="shared" si="22"/>
        <v>29.629629629629626</v>
      </c>
      <c r="AH363" s="12">
        <f t="shared" si="22"/>
        <v>27.272727272727256</v>
      </c>
      <c r="AI363" s="12">
        <f t="shared" si="22"/>
        <v>41.17647058823529</v>
      </c>
      <c r="AJ363" s="8">
        <f t="shared" si="23"/>
        <v>-1.4084507042253522</v>
      </c>
      <c r="AK363" s="8">
        <f t="shared" si="23"/>
        <v>-10.828025477707003</v>
      </c>
      <c r="AL363" s="8">
        <f t="shared" si="23"/>
        <v>-12.727272727272727</v>
      </c>
    </row>
    <row r="364" spans="1:38" s="179" customFormat="1" x14ac:dyDescent="0.25">
      <c r="A364" s="364">
        <v>4</v>
      </c>
      <c r="B364" s="365" t="s">
        <v>2911</v>
      </c>
      <c r="C364" s="332">
        <v>23.04</v>
      </c>
      <c r="D364" s="332">
        <v>19.2</v>
      </c>
      <c r="E364" s="332">
        <v>16</v>
      </c>
      <c r="F364" s="303">
        <v>26</v>
      </c>
      <c r="G364" s="303">
        <v>20</v>
      </c>
      <c r="H364" s="303">
        <v>15</v>
      </c>
      <c r="I364" s="303">
        <v>40</v>
      </c>
      <c r="J364" s="303">
        <v>38</v>
      </c>
      <c r="K364" s="303">
        <v>35</v>
      </c>
      <c r="L364" s="88">
        <v>27</v>
      </c>
      <c r="M364" s="88">
        <v>25.000000000000004</v>
      </c>
      <c r="N364" s="88">
        <v>24</v>
      </c>
      <c r="O364" s="579">
        <v>33</v>
      </c>
      <c r="P364" s="88">
        <v>29</v>
      </c>
      <c r="Q364" s="88">
        <v>25</v>
      </c>
      <c r="R364" s="88">
        <v>28</v>
      </c>
      <c r="S364" s="88">
        <v>26</v>
      </c>
      <c r="T364" s="88">
        <v>24</v>
      </c>
      <c r="U364" s="91">
        <v>28</v>
      </c>
      <c r="V364" s="91">
        <v>26</v>
      </c>
      <c r="W364" s="91">
        <v>24</v>
      </c>
      <c r="X364" s="569">
        <v>1.171875</v>
      </c>
      <c r="Y364" s="569">
        <v>1.3020833333333335</v>
      </c>
      <c r="Z364" s="569">
        <v>1.5</v>
      </c>
      <c r="AA364" s="88">
        <v>27</v>
      </c>
      <c r="AB364" s="88">
        <v>25.000000000000004</v>
      </c>
      <c r="AC364" s="88">
        <v>24</v>
      </c>
      <c r="AD364" s="8">
        <v>28</v>
      </c>
      <c r="AE364" s="8">
        <v>26</v>
      </c>
      <c r="AF364" s="8">
        <v>24</v>
      </c>
      <c r="AG364" s="12">
        <f t="shared" si="22"/>
        <v>3.7037037037037033</v>
      </c>
      <c r="AH364" s="12">
        <f t="shared" si="22"/>
        <v>3.9999999999999853</v>
      </c>
      <c r="AI364" s="12">
        <f t="shared" si="22"/>
        <v>0</v>
      </c>
      <c r="AJ364" s="8">
        <f t="shared" si="23"/>
        <v>-15.151515151515152</v>
      </c>
      <c r="AK364" s="8">
        <f t="shared" si="23"/>
        <v>-10.344827586206897</v>
      </c>
      <c r="AL364" s="8">
        <f t="shared" si="23"/>
        <v>-4</v>
      </c>
    </row>
    <row r="365" spans="1:38" s="179" customFormat="1" x14ac:dyDescent="0.25">
      <c r="A365" s="364">
        <v>5</v>
      </c>
      <c r="B365" s="365" t="s">
        <v>2934</v>
      </c>
      <c r="C365" s="332">
        <v>20.16</v>
      </c>
      <c r="D365" s="332">
        <v>16.8</v>
      </c>
      <c r="E365" s="332">
        <v>14</v>
      </c>
      <c r="F365" s="303">
        <v>30</v>
      </c>
      <c r="G365" s="303">
        <v>27</v>
      </c>
      <c r="H365" s="303">
        <v>24</v>
      </c>
      <c r="I365" s="303">
        <v>40</v>
      </c>
      <c r="J365" s="303">
        <v>36</v>
      </c>
      <c r="K365" s="303">
        <v>34</v>
      </c>
      <c r="L365" s="88">
        <v>20</v>
      </c>
      <c r="M365" s="88">
        <v>18</v>
      </c>
      <c r="N365" s="88">
        <v>14</v>
      </c>
      <c r="O365" s="579">
        <v>35</v>
      </c>
      <c r="P365" s="88">
        <v>31.5</v>
      </c>
      <c r="Q365" s="88">
        <v>29</v>
      </c>
      <c r="R365" s="88">
        <v>35</v>
      </c>
      <c r="S365" s="88">
        <v>28</v>
      </c>
      <c r="T365" s="88">
        <v>24</v>
      </c>
      <c r="U365" s="91">
        <v>35</v>
      </c>
      <c r="V365" s="91">
        <v>28</v>
      </c>
      <c r="W365" s="91">
        <v>24</v>
      </c>
      <c r="X365" s="569">
        <v>0.99206349206349209</v>
      </c>
      <c r="Y365" s="569">
        <v>1.0714285714285714</v>
      </c>
      <c r="Z365" s="569">
        <v>1</v>
      </c>
      <c r="AA365" s="88">
        <v>20</v>
      </c>
      <c r="AB365" s="88">
        <v>18</v>
      </c>
      <c r="AC365" s="88">
        <v>14</v>
      </c>
      <c r="AD365" s="8">
        <v>35</v>
      </c>
      <c r="AE365" s="8">
        <v>28</v>
      </c>
      <c r="AF365" s="8">
        <v>24</v>
      </c>
      <c r="AG365" s="12">
        <f t="shared" si="22"/>
        <v>75</v>
      </c>
      <c r="AH365" s="12">
        <f t="shared" si="22"/>
        <v>55.555555555555557</v>
      </c>
      <c r="AI365" s="12">
        <f t="shared" si="22"/>
        <v>71.428571428571431</v>
      </c>
      <c r="AJ365" s="8">
        <f t="shared" si="23"/>
        <v>0</v>
      </c>
      <c r="AK365" s="8">
        <f t="shared" si="23"/>
        <v>-11.111111111111111</v>
      </c>
      <c r="AL365" s="8">
        <f t="shared" si="23"/>
        <v>-17.241379310344829</v>
      </c>
    </row>
    <row r="366" spans="1:38" s="179" customFormat="1" x14ac:dyDescent="0.25">
      <c r="A366" s="364">
        <v>6</v>
      </c>
      <c r="B366" s="366" t="s">
        <v>2949</v>
      </c>
      <c r="C366" s="332">
        <v>16</v>
      </c>
      <c r="D366" s="332">
        <v>15</v>
      </c>
      <c r="E366" s="332">
        <v>14</v>
      </c>
      <c r="F366" s="303">
        <v>26</v>
      </c>
      <c r="G366" s="303">
        <v>23</v>
      </c>
      <c r="H366" s="303">
        <v>20</v>
      </c>
      <c r="I366" s="303">
        <v>42</v>
      </c>
      <c r="J366" s="303">
        <v>38</v>
      </c>
      <c r="K366" s="303">
        <v>35</v>
      </c>
      <c r="L366" s="88">
        <v>23</v>
      </c>
      <c r="M366" s="88">
        <v>21</v>
      </c>
      <c r="N366" s="88">
        <v>17</v>
      </c>
      <c r="O366" s="579">
        <v>34</v>
      </c>
      <c r="P366" s="88">
        <v>30.5</v>
      </c>
      <c r="Q366" s="88">
        <v>27.5</v>
      </c>
      <c r="R366" s="88">
        <v>35</v>
      </c>
      <c r="S366" s="88">
        <v>28</v>
      </c>
      <c r="T366" s="88">
        <v>24</v>
      </c>
      <c r="U366" s="91">
        <v>35</v>
      </c>
      <c r="V366" s="91">
        <v>28</v>
      </c>
      <c r="W366" s="91">
        <v>24</v>
      </c>
      <c r="X366" s="569">
        <v>1.4375</v>
      </c>
      <c r="Y366" s="569">
        <v>1.4</v>
      </c>
      <c r="Z366" s="569">
        <v>1.2142857142857142</v>
      </c>
      <c r="AA366" s="88">
        <v>23</v>
      </c>
      <c r="AB366" s="88">
        <v>21</v>
      </c>
      <c r="AC366" s="88">
        <v>17</v>
      </c>
      <c r="AD366" s="8">
        <v>35</v>
      </c>
      <c r="AE366" s="8">
        <v>28</v>
      </c>
      <c r="AF366" s="8">
        <v>24</v>
      </c>
      <c r="AG366" s="12">
        <f t="shared" si="22"/>
        <v>52.173913043478258</v>
      </c>
      <c r="AH366" s="12">
        <f t="shared" si="22"/>
        <v>33.333333333333329</v>
      </c>
      <c r="AI366" s="12">
        <f t="shared" si="22"/>
        <v>41.17647058823529</v>
      </c>
      <c r="AJ366" s="8">
        <f t="shared" si="23"/>
        <v>2.9411764705882351</v>
      </c>
      <c r="AK366" s="8">
        <f t="shared" si="23"/>
        <v>-8.1967213114754092</v>
      </c>
      <c r="AL366" s="8">
        <f t="shared" si="23"/>
        <v>-12.727272727272727</v>
      </c>
    </row>
    <row r="367" spans="1:38" s="179" customFormat="1" x14ac:dyDescent="0.25">
      <c r="A367" s="364">
        <v>7</v>
      </c>
      <c r="B367" s="366" t="s">
        <v>2971</v>
      </c>
      <c r="C367" s="332">
        <v>23.04</v>
      </c>
      <c r="D367" s="332">
        <v>19.2</v>
      </c>
      <c r="E367" s="332">
        <v>16</v>
      </c>
      <c r="F367" s="69">
        <v>26</v>
      </c>
      <c r="G367" s="69">
        <v>20</v>
      </c>
      <c r="H367" s="69">
        <v>15</v>
      </c>
      <c r="I367" s="69">
        <v>40</v>
      </c>
      <c r="J367" s="69">
        <v>35</v>
      </c>
      <c r="K367" s="69">
        <v>33</v>
      </c>
      <c r="L367" s="88">
        <v>25</v>
      </c>
      <c r="M367" s="88">
        <v>19</v>
      </c>
      <c r="N367" s="88">
        <v>16</v>
      </c>
      <c r="O367" s="579">
        <v>33</v>
      </c>
      <c r="P367" s="88">
        <v>27.5</v>
      </c>
      <c r="Q367" s="88">
        <v>24</v>
      </c>
      <c r="R367" s="88">
        <v>28</v>
      </c>
      <c r="S367" s="88">
        <v>26</v>
      </c>
      <c r="T367" s="88">
        <v>24</v>
      </c>
      <c r="U367" s="91">
        <v>28</v>
      </c>
      <c r="V367" s="91">
        <v>26</v>
      </c>
      <c r="W367" s="91">
        <v>24</v>
      </c>
      <c r="X367" s="569">
        <v>1.0850694444444444</v>
      </c>
      <c r="Y367" s="569">
        <v>0.98958333333333337</v>
      </c>
      <c r="Z367" s="569">
        <v>1</v>
      </c>
      <c r="AA367" s="88">
        <v>25</v>
      </c>
      <c r="AB367" s="88">
        <v>19</v>
      </c>
      <c r="AC367" s="88">
        <v>16</v>
      </c>
      <c r="AD367" s="8">
        <v>28</v>
      </c>
      <c r="AE367" s="8">
        <v>26</v>
      </c>
      <c r="AF367" s="8">
        <v>24</v>
      </c>
      <c r="AG367" s="12">
        <f t="shared" si="22"/>
        <v>12</v>
      </c>
      <c r="AH367" s="12">
        <f t="shared" si="22"/>
        <v>36.84210526315789</v>
      </c>
      <c r="AI367" s="12">
        <f t="shared" si="22"/>
        <v>50</v>
      </c>
      <c r="AJ367" s="8">
        <f t="shared" si="23"/>
        <v>-15.151515151515152</v>
      </c>
      <c r="AK367" s="8">
        <f t="shared" si="23"/>
        <v>-5.4545454545454541</v>
      </c>
      <c r="AL367" s="8">
        <f t="shared" si="23"/>
        <v>0</v>
      </c>
    </row>
    <row r="368" spans="1:38" s="179" customFormat="1" x14ac:dyDescent="0.25">
      <c r="A368" s="364">
        <v>8</v>
      </c>
      <c r="B368" s="366" t="s">
        <v>2988</v>
      </c>
      <c r="C368" s="332">
        <v>20.16</v>
      </c>
      <c r="D368" s="332">
        <v>16.8</v>
      </c>
      <c r="E368" s="332">
        <v>14</v>
      </c>
      <c r="F368" s="303">
        <v>26</v>
      </c>
      <c r="G368" s="303">
        <v>20.399999999999999</v>
      </c>
      <c r="H368" s="303">
        <v>14</v>
      </c>
      <c r="I368" s="303">
        <v>38</v>
      </c>
      <c r="J368" s="303">
        <v>35</v>
      </c>
      <c r="K368" s="303">
        <v>32</v>
      </c>
      <c r="L368" s="88">
        <v>24</v>
      </c>
      <c r="M368" s="88">
        <v>17</v>
      </c>
      <c r="N368" s="88">
        <v>14</v>
      </c>
      <c r="O368" s="579">
        <v>32</v>
      </c>
      <c r="P368" s="88">
        <v>27.7</v>
      </c>
      <c r="Q368" s="88">
        <v>23</v>
      </c>
      <c r="R368" s="88">
        <v>28</v>
      </c>
      <c r="S368" s="88">
        <v>26</v>
      </c>
      <c r="T368" s="88">
        <v>24</v>
      </c>
      <c r="U368" s="91">
        <v>28</v>
      </c>
      <c r="V368" s="91">
        <v>26</v>
      </c>
      <c r="W368" s="91">
        <v>24</v>
      </c>
      <c r="X368" s="569">
        <v>1.1904761904761905</v>
      </c>
      <c r="Y368" s="569">
        <v>1.0119047619047619</v>
      </c>
      <c r="Z368" s="569">
        <v>1</v>
      </c>
      <c r="AA368" s="88">
        <v>24</v>
      </c>
      <c r="AB368" s="88">
        <v>17</v>
      </c>
      <c r="AC368" s="88">
        <v>14</v>
      </c>
      <c r="AD368" s="8">
        <v>28</v>
      </c>
      <c r="AE368" s="8">
        <v>26</v>
      </c>
      <c r="AF368" s="8">
        <v>24</v>
      </c>
      <c r="AG368" s="12">
        <f t="shared" si="22"/>
        <v>16.666666666666664</v>
      </c>
      <c r="AH368" s="12">
        <f t="shared" si="22"/>
        <v>52.941176470588239</v>
      </c>
      <c r="AI368" s="12">
        <f t="shared" si="22"/>
        <v>71.428571428571431</v>
      </c>
      <c r="AJ368" s="8">
        <f t="shared" si="23"/>
        <v>-12.5</v>
      </c>
      <c r="AK368" s="8">
        <f t="shared" si="23"/>
        <v>-6.1371841155234632</v>
      </c>
      <c r="AL368" s="8">
        <f t="shared" si="23"/>
        <v>4.3478260869565215</v>
      </c>
    </row>
    <row r="369" spans="1:38" s="179" customFormat="1" x14ac:dyDescent="0.25">
      <c r="A369" s="364">
        <v>9</v>
      </c>
      <c r="B369" s="366" t="s">
        <v>3000</v>
      </c>
      <c r="C369" s="332">
        <v>23.04</v>
      </c>
      <c r="D369" s="332">
        <v>19.2</v>
      </c>
      <c r="E369" s="332">
        <v>16</v>
      </c>
      <c r="F369" s="303">
        <v>23</v>
      </c>
      <c r="G369" s="303">
        <v>20</v>
      </c>
      <c r="H369" s="303">
        <v>15</v>
      </c>
      <c r="I369" s="303">
        <v>40</v>
      </c>
      <c r="J369" s="303">
        <v>36</v>
      </c>
      <c r="K369" s="303">
        <v>33</v>
      </c>
      <c r="L369" s="88">
        <v>27.428571428571427</v>
      </c>
      <c r="M369" s="88">
        <v>19.428571428571427</v>
      </c>
      <c r="N369" s="88">
        <v>16</v>
      </c>
      <c r="O369" s="579">
        <v>31.5</v>
      </c>
      <c r="P369" s="88">
        <v>28</v>
      </c>
      <c r="Q369" s="88">
        <v>24</v>
      </c>
      <c r="R369" s="88">
        <v>24</v>
      </c>
      <c r="S369" s="88">
        <v>22</v>
      </c>
      <c r="T369" s="88">
        <v>20</v>
      </c>
      <c r="U369" s="91">
        <v>24</v>
      </c>
      <c r="V369" s="91">
        <v>22</v>
      </c>
      <c r="W369" s="91">
        <v>20</v>
      </c>
      <c r="X369" s="569">
        <v>1.1904761904761905</v>
      </c>
      <c r="Y369" s="569">
        <v>1.0119047619047619</v>
      </c>
      <c r="Z369" s="569">
        <v>1</v>
      </c>
      <c r="AA369" s="88">
        <v>27.428571428571427</v>
      </c>
      <c r="AB369" s="88">
        <v>19.428571428571427</v>
      </c>
      <c r="AC369" s="88">
        <v>16</v>
      </c>
      <c r="AD369" s="8">
        <v>24</v>
      </c>
      <c r="AE369" s="8">
        <v>22</v>
      </c>
      <c r="AF369" s="8">
        <v>20</v>
      </c>
      <c r="AG369" s="12">
        <f t="shared" si="22"/>
        <v>-12.499999999999995</v>
      </c>
      <c r="AH369" s="12">
        <f t="shared" si="22"/>
        <v>13.235294117647067</v>
      </c>
      <c r="AI369" s="12">
        <f t="shared" si="22"/>
        <v>25</v>
      </c>
      <c r="AJ369" s="8">
        <f t="shared" si="23"/>
        <v>-23.809523809523807</v>
      </c>
      <c r="AK369" s="8">
        <f t="shared" si="23"/>
        <v>-21.428571428571427</v>
      </c>
      <c r="AL369" s="8">
        <f t="shared" si="23"/>
        <v>-16.666666666666664</v>
      </c>
    </row>
    <row r="370" spans="1:38" s="179" customFormat="1" x14ac:dyDescent="0.25">
      <c r="A370" s="364">
        <v>10</v>
      </c>
      <c r="B370" s="366" t="s">
        <v>3010</v>
      </c>
      <c r="C370" s="332">
        <v>20.16</v>
      </c>
      <c r="D370" s="332">
        <v>16.8</v>
      </c>
      <c r="E370" s="332">
        <v>14</v>
      </c>
      <c r="F370" s="303">
        <v>26</v>
      </c>
      <c r="G370" s="303">
        <v>20.399999999999999</v>
      </c>
      <c r="H370" s="303">
        <v>15.400000000000002</v>
      </c>
      <c r="I370" s="303">
        <v>38</v>
      </c>
      <c r="J370" s="303">
        <v>35</v>
      </c>
      <c r="K370" s="303">
        <v>32</v>
      </c>
      <c r="L370" s="88">
        <v>24</v>
      </c>
      <c r="M370" s="88">
        <v>24</v>
      </c>
      <c r="N370" s="88">
        <v>17</v>
      </c>
      <c r="O370" s="579">
        <v>32</v>
      </c>
      <c r="P370" s="88">
        <v>27.7</v>
      </c>
      <c r="Q370" s="88">
        <v>23.700000000000003</v>
      </c>
      <c r="R370" s="88">
        <v>35</v>
      </c>
      <c r="S370" s="88">
        <v>28</v>
      </c>
      <c r="T370" s="88">
        <v>24</v>
      </c>
      <c r="U370" s="91">
        <v>35</v>
      </c>
      <c r="V370" s="91">
        <v>28</v>
      </c>
      <c r="W370" s="91">
        <v>24</v>
      </c>
      <c r="X370" s="569">
        <v>1.1904761904761905</v>
      </c>
      <c r="Y370" s="569">
        <v>1.4285714285714286</v>
      </c>
      <c r="Z370" s="569">
        <v>1.2142857142857142</v>
      </c>
      <c r="AA370" s="88">
        <v>24</v>
      </c>
      <c r="AB370" s="88">
        <v>24</v>
      </c>
      <c r="AC370" s="88">
        <v>17</v>
      </c>
      <c r="AD370" s="8">
        <v>35</v>
      </c>
      <c r="AE370" s="8">
        <v>28</v>
      </c>
      <c r="AF370" s="8">
        <v>24</v>
      </c>
      <c r="AG370" s="12">
        <f t="shared" si="22"/>
        <v>45.833333333333329</v>
      </c>
      <c r="AH370" s="12">
        <f t="shared" si="22"/>
        <v>16.666666666666664</v>
      </c>
      <c r="AI370" s="12">
        <f t="shared" si="22"/>
        <v>41.17647058823529</v>
      </c>
      <c r="AJ370" s="8">
        <f t="shared" si="23"/>
        <v>9.375</v>
      </c>
      <c r="AK370" s="8">
        <f t="shared" si="23"/>
        <v>1.0830324909747318</v>
      </c>
      <c r="AL370" s="8">
        <f t="shared" si="23"/>
        <v>1.2658227848101145</v>
      </c>
    </row>
    <row r="371" spans="1:38" s="179" customFormat="1" x14ac:dyDescent="0.25">
      <c r="A371" s="364">
        <v>11</v>
      </c>
      <c r="B371" s="366" t="s">
        <v>3046</v>
      </c>
      <c r="C371" s="332">
        <v>20.16</v>
      </c>
      <c r="D371" s="332">
        <v>16.8</v>
      </c>
      <c r="E371" s="332">
        <v>14</v>
      </c>
      <c r="F371" s="367">
        <v>26</v>
      </c>
      <c r="G371" s="367">
        <v>20.399999999999999</v>
      </c>
      <c r="H371" s="367">
        <v>15.400000000000002</v>
      </c>
      <c r="I371" s="303">
        <v>41</v>
      </c>
      <c r="J371" s="303">
        <v>38</v>
      </c>
      <c r="K371" s="303">
        <v>35</v>
      </c>
      <c r="L371" s="88">
        <v>30</v>
      </c>
      <c r="M371" s="88">
        <v>22</v>
      </c>
      <c r="N371" s="88">
        <v>15</v>
      </c>
      <c r="O371" s="579">
        <v>33.5</v>
      </c>
      <c r="P371" s="88">
        <v>29.2</v>
      </c>
      <c r="Q371" s="88">
        <v>25.200000000000003</v>
      </c>
      <c r="R371" s="88">
        <v>28</v>
      </c>
      <c r="S371" s="88">
        <v>26</v>
      </c>
      <c r="T371" s="88">
        <v>24</v>
      </c>
      <c r="U371" s="91">
        <v>28</v>
      </c>
      <c r="V371" s="91">
        <v>26</v>
      </c>
      <c r="W371" s="91">
        <v>24</v>
      </c>
      <c r="X371" s="569">
        <v>1.4880952380952381</v>
      </c>
      <c r="Y371" s="569">
        <v>1.3095238095238095</v>
      </c>
      <c r="Z371" s="569">
        <v>1.0714285714285714</v>
      </c>
      <c r="AA371" s="88">
        <v>30</v>
      </c>
      <c r="AB371" s="88">
        <v>22</v>
      </c>
      <c r="AC371" s="88">
        <v>15</v>
      </c>
      <c r="AD371" s="8">
        <v>28</v>
      </c>
      <c r="AE371" s="8">
        <v>26</v>
      </c>
      <c r="AF371" s="8">
        <v>24</v>
      </c>
      <c r="AG371" s="12">
        <f t="shared" si="22"/>
        <v>-6.666666666666667</v>
      </c>
      <c r="AH371" s="12">
        <f t="shared" si="22"/>
        <v>18.181818181818183</v>
      </c>
      <c r="AI371" s="12">
        <f t="shared" si="22"/>
        <v>60</v>
      </c>
      <c r="AJ371" s="8">
        <f t="shared" si="23"/>
        <v>-16.417910447761194</v>
      </c>
      <c r="AK371" s="8">
        <f t="shared" si="23"/>
        <v>-10.958904109589039</v>
      </c>
      <c r="AL371" s="8">
        <f t="shared" si="23"/>
        <v>-4.7619047619047725</v>
      </c>
    </row>
    <row r="372" spans="1:38" s="179" customFormat="1" x14ac:dyDescent="0.25">
      <c r="A372" s="364">
        <v>12</v>
      </c>
      <c r="B372" s="366" t="s">
        <v>3144</v>
      </c>
      <c r="C372" s="332">
        <v>20.16</v>
      </c>
      <c r="D372" s="332">
        <v>16.8</v>
      </c>
      <c r="E372" s="332">
        <v>14</v>
      </c>
      <c r="F372" s="303">
        <v>26</v>
      </c>
      <c r="G372" s="303">
        <v>20.399999999999999</v>
      </c>
      <c r="H372" s="303">
        <v>14</v>
      </c>
      <c r="I372" s="303">
        <v>35</v>
      </c>
      <c r="J372" s="303">
        <v>30</v>
      </c>
      <c r="K372" s="303">
        <v>28</v>
      </c>
      <c r="L372" s="88">
        <v>25</v>
      </c>
      <c r="M372" s="88">
        <v>23</v>
      </c>
      <c r="N372" s="88">
        <v>14</v>
      </c>
      <c r="O372" s="579">
        <v>31</v>
      </c>
      <c r="P372" s="88">
        <v>25.2</v>
      </c>
      <c r="Q372" s="88">
        <v>21</v>
      </c>
      <c r="R372" s="88">
        <v>28</v>
      </c>
      <c r="S372" s="88">
        <v>26</v>
      </c>
      <c r="T372" s="88">
        <v>24</v>
      </c>
      <c r="U372" s="91">
        <v>28</v>
      </c>
      <c r="V372" s="91">
        <v>26</v>
      </c>
      <c r="W372" s="91">
        <v>24</v>
      </c>
      <c r="X372" s="569">
        <v>1.2400793650793651</v>
      </c>
      <c r="Y372" s="569">
        <v>1.3690476190476191</v>
      </c>
      <c r="Z372" s="569">
        <v>1</v>
      </c>
      <c r="AA372" s="88">
        <v>25</v>
      </c>
      <c r="AB372" s="88">
        <v>23</v>
      </c>
      <c r="AC372" s="88">
        <v>14</v>
      </c>
      <c r="AD372" s="8">
        <v>28</v>
      </c>
      <c r="AE372" s="8">
        <v>26</v>
      </c>
      <c r="AF372" s="8">
        <v>24</v>
      </c>
      <c r="AG372" s="12">
        <f t="shared" si="22"/>
        <v>12</v>
      </c>
      <c r="AH372" s="12">
        <f t="shared" si="22"/>
        <v>13.043478260869565</v>
      </c>
      <c r="AI372" s="12">
        <f t="shared" si="22"/>
        <v>71.428571428571431</v>
      </c>
      <c r="AJ372" s="8">
        <f t="shared" si="23"/>
        <v>-9.67741935483871</v>
      </c>
      <c r="AK372" s="8">
        <f t="shared" si="23"/>
        <v>3.1746031746031771</v>
      </c>
      <c r="AL372" s="8">
        <f t="shared" si="23"/>
        <v>14.285714285714285</v>
      </c>
    </row>
    <row r="373" spans="1:38" s="179" customFormat="1" x14ac:dyDescent="0.25">
      <c r="A373" s="330" t="s">
        <v>2933</v>
      </c>
      <c r="B373" s="331" t="s">
        <v>868</v>
      </c>
      <c r="C373" s="340"/>
      <c r="D373" s="340"/>
      <c r="E373" s="332"/>
      <c r="F373" s="333"/>
      <c r="G373" s="333"/>
      <c r="H373" s="333"/>
      <c r="I373" s="334"/>
      <c r="J373" s="334"/>
      <c r="K373" s="334"/>
      <c r="L373" s="88"/>
      <c r="M373" s="88"/>
      <c r="N373" s="88"/>
      <c r="O373" s="579"/>
      <c r="P373" s="88"/>
      <c r="Q373" s="88"/>
      <c r="R373" s="88"/>
      <c r="S373" s="88"/>
      <c r="T373" s="88"/>
      <c r="U373" s="91"/>
      <c r="V373" s="91"/>
      <c r="W373" s="91"/>
      <c r="X373" s="565"/>
      <c r="Y373" s="565"/>
      <c r="Z373" s="565"/>
      <c r="AA373" s="88"/>
      <c r="AB373" s="88"/>
      <c r="AC373" s="88"/>
      <c r="AD373" s="8"/>
      <c r="AE373" s="8"/>
      <c r="AF373" s="8"/>
      <c r="AG373" s="12"/>
      <c r="AH373" s="12"/>
      <c r="AI373" s="12"/>
      <c r="AJ373" s="8"/>
      <c r="AK373" s="8"/>
      <c r="AL373" s="8"/>
    </row>
    <row r="374" spans="1:38" s="179" customFormat="1" x14ac:dyDescent="0.25">
      <c r="A374" s="364">
        <v>1</v>
      </c>
      <c r="B374" s="365" t="s">
        <v>3142</v>
      </c>
      <c r="C374" s="332">
        <v>14</v>
      </c>
      <c r="D374" s="332">
        <v>13</v>
      </c>
      <c r="E374" s="332">
        <v>12</v>
      </c>
      <c r="F374" s="303">
        <v>14</v>
      </c>
      <c r="G374" s="303">
        <v>13</v>
      </c>
      <c r="H374" s="303">
        <v>12</v>
      </c>
      <c r="I374" s="303">
        <v>18</v>
      </c>
      <c r="J374" s="303">
        <v>15</v>
      </c>
      <c r="K374" s="303">
        <v>13</v>
      </c>
      <c r="L374" s="88">
        <v>14</v>
      </c>
      <c r="M374" s="88">
        <v>13</v>
      </c>
      <c r="N374" s="88">
        <v>12</v>
      </c>
      <c r="O374" s="579">
        <v>16</v>
      </c>
      <c r="P374" s="88">
        <v>14</v>
      </c>
      <c r="Q374" s="88">
        <v>12.5</v>
      </c>
      <c r="R374" s="88">
        <v>20</v>
      </c>
      <c r="S374" s="88">
        <v>18</v>
      </c>
      <c r="T374" s="88">
        <v>16</v>
      </c>
      <c r="U374" s="91">
        <v>20</v>
      </c>
      <c r="V374" s="91">
        <v>18</v>
      </c>
      <c r="W374" s="91">
        <v>16</v>
      </c>
      <c r="X374" s="569">
        <v>1</v>
      </c>
      <c r="Y374" s="569">
        <v>1</v>
      </c>
      <c r="Z374" s="569">
        <v>1</v>
      </c>
      <c r="AA374" s="88">
        <v>14</v>
      </c>
      <c r="AB374" s="88">
        <v>13</v>
      </c>
      <c r="AC374" s="88">
        <v>12</v>
      </c>
      <c r="AD374" s="8">
        <v>20</v>
      </c>
      <c r="AE374" s="8">
        <v>18</v>
      </c>
      <c r="AF374" s="8">
        <v>16</v>
      </c>
      <c r="AG374" s="12">
        <f t="shared" si="22"/>
        <v>42.857142857142854</v>
      </c>
      <c r="AH374" s="12">
        <f t="shared" si="22"/>
        <v>38.461538461538467</v>
      </c>
      <c r="AI374" s="12">
        <f t="shared" si="22"/>
        <v>33.333333333333329</v>
      </c>
      <c r="AJ374" s="8">
        <f t="shared" si="23"/>
        <v>25</v>
      </c>
      <c r="AK374" s="8">
        <f t="shared" si="23"/>
        <v>28.571428571428569</v>
      </c>
      <c r="AL374" s="8">
        <f t="shared" si="23"/>
        <v>28.000000000000004</v>
      </c>
    </row>
    <row r="375" spans="1:38" s="179" customFormat="1" x14ac:dyDescent="0.25">
      <c r="A375" s="364">
        <v>2</v>
      </c>
      <c r="B375" s="365" t="s">
        <v>3143</v>
      </c>
      <c r="C375" s="332">
        <v>14.399999999999999</v>
      </c>
      <c r="D375" s="332">
        <v>12</v>
      </c>
      <c r="E375" s="332">
        <v>10</v>
      </c>
      <c r="F375" s="303">
        <v>14</v>
      </c>
      <c r="G375" s="303">
        <v>12</v>
      </c>
      <c r="H375" s="303">
        <v>10</v>
      </c>
      <c r="I375" s="303">
        <v>17</v>
      </c>
      <c r="J375" s="303">
        <v>15</v>
      </c>
      <c r="K375" s="303">
        <v>12</v>
      </c>
      <c r="L375" s="88">
        <v>24</v>
      </c>
      <c r="M375" s="88">
        <v>19</v>
      </c>
      <c r="N375" s="88">
        <v>13</v>
      </c>
      <c r="O375" s="579">
        <v>15.5</v>
      </c>
      <c r="P375" s="88">
        <v>13.5</v>
      </c>
      <c r="Q375" s="88">
        <v>11</v>
      </c>
      <c r="R375" s="88">
        <v>20</v>
      </c>
      <c r="S375" s="88">
        <v>18</v>
      </c>
      <c r="T375" s="88">
        <v>16</v>
      </c>
      <c r="U375" s="91">
        <v>20</v>
      </c>
      <c r="V375" s="91">
        <v>18</v>
      </c>
      <c r="W375" s="91">
        <v>16</v>
      </c>
      <c r="X375" s="569">
        <v>1.6666666666666667</v>
      </c>
      <c r="Y375" s="569">
        <v>1.5833333333333333</v>
      </c>
      <c r="Z375" s="569">
        <v>1.3</v>
      </c>
      <c r="AA375" s="88">
        <v>24</v>
      </c>
      <c r="AB375" s="88">
        <v>19</v>
      </c>
      <c r="AC375" s="88">
        <v>13</v>
      </c>
      <c r="AD375" s="8">
        <v>20</v>
      </c>
      <c r="AE375" s="8">
        <v>18</v>
      </c>
      <c r="AF375" s="8">
        <v>16</v>
      </c>
      <c r="AG375" s="12">
        <f t="shared" si="22"/>
        <v>-16.666666666666664</v>
      </c>
      <c r="AH375" s="12">
        <f t="shared" si="22"/>
        <v>-5.2631578947368416</v>
      </c>
      <c r="AI375" s="12">
        <f t="shared" si="22"/>
        <v>23.076923076923077</v>
      </c>
      <c r="AJ375" s="8">
        <f t="shared" si="23"/>
        <v>29.032258064516132</v>
      </c>
      <c r="AK375" s="8">
        <f t="shared" si="23"/>
        <v>33.333333333333329</v>
      </c>
      <c r="AL375" s="8">
        <f t="shared" si="23"/>
        <v>45.454545454545453</v>
      </c>
    </row>
    <row r="376" spans="1:38" s="179" customFormat="1" x14ac:dyDescent="0.25">
      <c r="A376" s="364">
        <v>3</v>
      </c>
      <c r="B376" s="365" t="s">
        <v>2865</v>
      </c>
      <c r="C376" s="332">
        <v>12</v>
      </c>
      <c r="D376" s="332">
        <v>10</v>
      </c>
      <c r="E376" s="332">
        <v>8</v>
      </c>
      <c r="F376" s="303">
        <v>12</v>
      </c>
      <c r="G376" s="303">
        <v>10</v>
      </c>
      <c r="H376" s="303">
        <v>8</v>
      </c>
      <c r="I376" s="303">
        <v>16</v>
      </c>
      <c r="J376" s="303">
        <v>15</v>
      </c>
      <c r="K376" s="303">
        <v>14</v>
      </c>
      <c r="L376" s="88">
        <v>12</v>
      </c>
      <c r="M376" s="88">
        <v>10</v>
      </c>
      <c r="N376" s="88">
        <v>8</v>
      </c>
      <c r="O376" s="579">
        <v>14</v>
      </c>
      <c r="P376" s="88">
        <v>12.5</v>
      </c>
      <c r="Q376" s="88">
        <v>11</v>
      </c>
      <c r="R376" s="88">
        <v>19</v>
      </c>
      <c r="S376" s="88">
        <v>17</v>
      </c>
      <c r="T376" s="88">
        <v>15</v>
      </c>
      <c r="U376" s="91">
        <v>19</v>
      </c>
      <c r="V376" s="91">
        <v>17</v>
      </c>
      <c r="W376" s="91">
        <v>15</v>
      </c>
      <c r="X376" s="569">
        <v>1</v>
      </c>
      <c r="Y376" s="569">
        <v>1</v>
      </c>
      <c r="Z376" s="569">
        <v>1</v>
      </c>
      <c r="AA376" s="88">
        <v>12</v>
      </c>
      <c r="AB376" s="88">
        <v>10</v>
      </c>
      <c r="AC376" s="88">
        <v>8</v>
      </c>
      <c r="AD376" s="8">
        <v>19</v>
      </c>
      <c r="AE376" s="8">
        <v>17</v>
      </c>
      <c r="AF376" s="8">
        <v>15</v>
      </c>
      <c r="AG376" s="12">
        <f t="shared" si="22"/>
        <v>58.333333333333336</v>
      </c>
      <c r="AH376" s="12">
        <f t="shared" si="22"/>
        <v>70</v>
      </c>
      <c r="AI376" s="12">
        <f t="shared" si="22"/>
        <v>87.5</v>
      </c>
      <c r="AJ376" s="8">
        <f t="shared" si="23"/>
        <v>35.714285714285715</v>
      </c>
      <c r="AK376" s="8">
        <f t="shared" si="23"/>
        <v>36</v>
      </c>
      <c r="AL376" s="8">
        <f t="shared" si="23"/>
        <v>36.363636363636367</v>
      </c>
    </row>
    <row r="377" spans="1:38" s="179" customFormat="1" x14ac:dyDescent="0.25">
      <c r="A377" s="364">
        <v>4</v>
      </c>
      <c r="B377" s="365" t="s">
        <v>2911</v>
      </c>
      <c r="C377" s="332">
        <v>12</v>
      </c>
      <c r="D377" s="332">
        <v>10</v>
      </c>
      <c r="E377" s="332">
        <v>8</v>
      </c>
      <c r="F377" s="303">
        <v>12</v>
      </c>
      <c r="G377" s="303">
        <v>10</v>
      </c>
      <c r="H377" s="303">
        <v>8</v>
      </c>
      <c r="I377" s="303">
        <v>15</v>
      </c>
      <c r="J377" s="303">
        <v>13</v>
      </c>
      <c r="K377" s="303">
        <v>11</v>
      </c>
      <c r="L377" s="88">
        <v>17</v>
      </c>
      <c r="M377" s="88">
        <v>12</v>
      </c>
      <c r="N377" s="88">
        <v>8</v>
      </c>
      <c r="O377" s="579">
        <v>13.5</v>
      </c>
      <c r="P377" s="88">
        <v>11.5</v>
      </c>
      <c r="Q377" s="88">
        <v>9.5</v>
      </c>
      <c r="R377" s="88">
        <v>19</v>
      </c>
      <c r="S377" s="88">
        <v>17</v>
      </c>
      <c r="T377" s="88">
        <v>15</v>
      </c>
      <c r="U377" s="91">
        <v>19</v>
      </c>
      <c r="V377" s="91">
        <v>17</v>
      </c>
      <c r="W377" s="91">
        <v>15</v>
      </c>
      <c r="X377" s="569">
        <v>1.4166666666666667</v>
      </c>
      <c r="Y377" s="569">
        <v>1.2</v>
      </c>
      <c r="Z377" s="569">
        <v>1</v>
      </c>
      <c r="AA377" s="88">
        <v>17</v>
      </c>
      <c r="AB377" s="88">
        <v>12</v>
      </c>
      <c r="AC377" s="88">
        <v>8</v>
      </c>
      <c r="AD377" s="8">
        <v>19</v>
      </c>
      <c r="AE377" s="8">
        <v>17</v>
      </c>
      <c r="AF377" s="8">
        <v>15</v>
      </c>
      <c r="AG377" s="12">
        <f t="shared" si="22"/>
        <v>11.76470588235294</v>
      </c>
      <c r="AH377" s="12">
        <f t="shared" si="22"/>
        <v>41.666666666666671</v>
      </c>
      <c r="AI377" s="12">
        <f t="shared" si="22"/>
        <v>87.5</v>
      </c>
      <c r="AJ377" s="8">
        <f t="shared" si="23"/>
        <v>40.74074074074074</v>
      </c>
      <c r="AK377" s="8">
        <f t="shared" si="23"/>
        <v>47.826086956521742</v>
      </c>
      <c r="AL377" s="8">
        <f t="shared" si="23"/>
        <v>57.894736842105267</v>
      </c>
    </row>
    <row r="378" spans="1:38" s="179" customFormat="1" x14ac:dyDescent="0.25">
      <c r="A378" s="364">
        <v>5</v>
      </c>
      <c r="B378" s="365" t="s">
        <v>2934</v>
      </c>
      <c r="C378" s="332">
        <v>12</v>
      </c>
      <c r="D378" s="332">
        <v>10</v>
      </c>
      <c r="E378" s="332">
        <v>8</v>
      </c>
      <c r="F378" s="303">
        <v>12</v>
      </c>
      <c r="G378" s="303">
        <v>10</v>
      </c>
      <c r="H378" s="303">
        <v>8</v>
      </c>
      <c r="I378" s="303">
        <v>14</v>
      </c>
      <c r="J378" s="303">
        <v>12</v>
      </c>
      <c r="K378" s="303">
        <v>11</v>
      </c>
      <c r="L378" s="88">
        <v>12</v>
      </c>
      <c r="M378" s="88">
        <v>10</v>
      </c>
      <c r="N378" s="88">
        <v>8</v>
      </c>
      <c r="O378" s="579">
        <v>13</v>
      </c>
      <c r="P378" s="88">
        <v>11</v>
      </c>
      <c r="Q378" s="88">
        <v>9.5</v>
      </c>
      <c r="R378" s="88">
        <v>17</v>
      </c>
      <c r="S378" s="88">
        <v>15</v>
      </c>
      <c r="T378" s="88">
        <v>14</v>
      </c>
      <c r="U378" s="91">
        <v>17</v>
      </c>
      <c r="V378" s="91">
        <v>15</v>
      </c>
      <c r="W378" s="91">
        <v>14</v>
      </c>
      <c r="X378" s="569">
        <v>1</v>
      </c>
      <c r="Y378" s="569">
        <v>1</v>
      </c>
      <c r="Z378" s="569">
        <v>1</v>
      </c>
      <c r="AA378" s="88">
        <v>12</v>
      </c>
      <c r="AB378" s="88">
        <v>10</v>
      </c>
      <c r="AC378" s="88">
        <v>8</v>
      </c>
      <c r="AD378" s="8">
        <v>17</v>
      </c>
      <c r="AE378" s="8">
        <v>15</v>
      </c>
      <c r="AF378" s="8">
        <v>14</v>
      </c>
      <c r="AG378" s="12">
        <f t="shared" si="22"/>
        <v>41.666666666666671</v>
      </c>
      <c r="AH378" s="12">
        <f t="shared" si="22"/>
        <v>50</v>
      </c>
      <c r="AI378" s="12">
        <f t="shared" si="22"/>
        <v>75</v>
      </c>
      <c r="AJ378" s="8">
        <f t="shared" si="23"/>
        <v>30.76923076923077</v>
      </c>
      <c r="AK378" s="8">
        <f t="shared" si="23"/>
        <v>36.363636363636367</v>
      </c>
      <c r="AL378" s="8">
        <f t="shared" si="23"/>
        <v>47.368421052631575</v>
      </c>
    </row>
    <row r="379" spans="1:38" s="179" customFormat="1" x14ac:dyDescent="0.25">
      <c r="A379" s="364">
        <v>6</v>
      </c>
      <c r="B379" s="366" t="s">
        <v>2949</v>
      </c>
      <c r="C379" s="332">
        <v>10</v>
      </c>
      <c r="D379" s="332">
        <v>9</v>
      </c>
      <c r="E379" s="332">
        <v>8</v>
      </c>
      <c r="F379" s="303">
        <v>10</v>
      </c>
      <c r="G379" s="303">
        <v>9</v>
      </c>
      <c r="H379" s="303">
        <v>8</v>
      </c>
      <c r="I379" s="303">
        <v>13</v>
      </c>
      <c r="J379" s="303">
        <v>12</v>
      </c>
      <c r="K379" s="303">
        <v>10</v>
      </c>
      <c r="L379" s="88">
        <v>10</v>
      </c>
      <c r="M379" s="88">
        <v>9</v>
      </c>
      <c r="N379" s="88">
        <v>8</v>
      </c>
      <c r="O379" s="579">
        <v>11.5</v>
      </c>
      <c r="P379" s="88">
        <v>10.5</v>
      </c>
      <c r="Q379" s="88">
        <v>9</v>
      </c>
      <c r="R379" s="88">
        <v>20</v>
      </c>
      <c r="S379" s="88">
        <v>18</v>
      </c>
      <c r="T379" s="88">
        <v>16</v>
      </c>
      <c r="U379" s="91">
        <v>20</v>
      </c>
      <c r="V379" s="91">
        <v>18</v>
      </c>
      <c r="W379" s="91">
        <v>16</v>
      </c>
      <c r="X379" s="569">
        <v>1</v>
      </c>
      <c r="Y379" s="569">
        <v>1</v>
      </c>
      <c r="Z379" s="569">
        <v>1</v>
      </c>
      <c r="AA379" s="88">
        <v>10</v>
      </c>
      <c r="AB379" s="88">
        <v>9</v>
      </c>
      <c r="AC379" s="88">
        <v>8</v>
      </c>
      <c r="AD379" s="8">
        <v>20</v>
      </c>
      <c r="AE379" s="8">
        <v>18</v>
      </c>
      <c r="AF379" s="8">
        <v>16</v>
      </c>
      <c r="AG379" s="12">
        <f t="shared" si="22"/>
        <v>100</v>
      </c>
      <c r="AH379" s="12">
        <f t="shared" si="22"/>
        <v>100</v>
      </c>
      <c r="AI379" s="12">
        <f t="shared" si="22"/>
        <v>100</v>
      </c>
      <c r="AJ379" s="8">
        <f t="shared" si="23"/>
        <v>73.91304347826086</v>
      </c>
      <c r="AK379" s="8">
        <f t="shared" si="23"/>
        <v>71.428571428571431</v>
      </c>
      <c r="AL379" s="8">
        <f t="shared" si="23"/>
        <v>77.777777777777786</v>
      </c>
    </row>
    <row r="380" spans="1:38" s="179" customFormat="1" x14ac:dyDescent="0.25">
      <c r="A380" s="364">
        <v>7</v>
      </c>
      <c r="B380" s="366" t="s">
        <v>2971</v>
      </c>
      <c r="C380" s="332">
        <v>12</v>
      </c>
      <c r="D380" s="332">
        <v>10</v>
      </c>
      <c r="E380" s="332">
        <v>8</v>
      </c>
      <c r="F380" s="303">
        <v>12</v>
      </c>
      <c r="G380" s="303">
        <v>10</v>
      </c>
      <c r="H380" s="303">
        <v>8</v>
      </c>
      <c r="I380" s="303">
        <v>19</v>
      </c>
      <c r="J380" s="303">
        <v>16</v>
      </c>
      <c r="K380" s="303">
        <v>13</v>
      </c>
      <c r="L380" s="88">
        <v>12</v>
      </c>
      <c r="M380" s="88">
        <v>10</v>
      </c>
      <c r="N380" s="88">
        <v>8</v>
      </c>
      <c r="O380" s="579">
        <v>15.5</v>
      </c>
      <c r="P380" s="88">
        <v>13</v>
      </c>
      <c r="Q380" s="88">
        <v>10.5</v>
      </c>
      <c r="R380" s="88">
        <v>19</v>
      </c>
      <c r="S380" s="88">
        <v>17</v>
      </c>
      <c r="T380" s="88">
        <v>15</v>
      </c>
      <c r="U380" s="91">
        <v>19</v>
      </c>
      <c r="V380" s="91">
        <v>17</v>
      </c>
      <c r="W380" s="91">
        <v>15</v>
      </c>
      <c r="X380" s="569">
        <v>1</v>
      </c>
      <c r="Y380" s="569">
        <v>1</v>
      </c>
      <c r="Z380" s="569">
        <v>1</v>
      </c>
      <c r="AA380" s="88">
        <v>12</v>
      </c>
      <c r="AB380" s="88">
        <v>10</v>
      </c>
      <c r="AC380" s="88">
        <v>8</v>
      </c>
      <c r="AD380" s="8">
        <v>19</v>
      </c>
      <c r="AE380" s="8">
        <v>17</v>
      </c>
      <c r="AF380" s="8">
        <v>15</v>
      </c>
      <c r="AG380" s="12">
        <f t="shared" si="22"/>
        <v>58.333333333333336</v>
      </c>
      <c r="AH380" s="12">
        <f t="shared" si="22"/>
        <v>70</v>
      </c>
      <c r="AI380" s="12">
        <f t="shared" si="22"/>
        <v>87.5</v>
      </c>
      <c r="AJ380" s="8">
        <f t="shared" si="23"/>
        <v>22.58064516129032</v>
      </c>
      <c r="AK380" s="8">
        <f t="shared" si="23"/>
        <v>30.76923076923077</v>
      </c>
      <c r="AL380" s="8">
        <f t="shared" si="23"/>
        <v>42.857142857142854</v>
      </c>
    </row>
    <row r="381" spans="1:38" s="179" customFormat="1" x14ac:dyDescent="0.25">
      <c r="A381" s="364">
        <v>8</v>
      </c>
      <c r="B381" s="366" t="s">
        <v>2988</v>
      </c>
      <c r="C381" s="332">
        <v>12</v>
      </c>
      <c r="D381" s="332">
        <v>11</v>
      </c>
      <c r="E381" s="332">
        <v>10</v>
      </c>
      <c r="F381" s="303">
        <v>12</v>
      </c>
      <c r="G381" s="303">
        <v>11</v>
      </c>
      <c r="H381" s="303">
        <v>10</v>
      </c>
      <c r="I381" s="303">
        <v>13</v>
      </c>
      <c r="J381" s="303">
        <v>12</v>
      </c>
      <c r="K381" s="303">
        <v>11</v>
      </c>
      <c r="L381" s="88">
        <v>12</v>
      </c>
      <c r="M381" s="88">
        <v>11</v>
      </c>
      <c r="N381" s="88">
        <v>10</v>
      </c>
      <c r="O381" s="579">
        <v>12.5</v>
      </c>
      <c r="P381" s="88">
        <v>11.5</v>
      </c>
      <c r="Q381" s="88">
        <v>10.5</v>
      </c>
      <c r="R381" s="88">
        <v>20</v>
      </c>
      <c r="S381" s="88">
        <v>18</v>
      </c>
      <c r="T381" s="88">
        <v>16</v>
      </c>
      <c r="U381" s="91">
        <v>20</v>
      </c>
      <c r="V381" s="91">
        <v>18</v>
      </c>
      <c r="W381" s="91">
        <v>16</v>
      </c>
      <c r="X381" s="569">
        <v>1</v>
      </c>
      <c r="Y381" s="569">
        <v>1</v>
      </c>
      <c r="Z381" s="569">
        <v>1</v>
      </c>
      <c r="AA381" s="88">
        <v>12</v>
      </c>
      <c r="AB381" s="88">
        <v>11</v>
      </c>
      <c r="AC381" s="88">
        <v>10</v>
      </c>
      <c r="AD381" s="8">
        <v>20</v>
      </c>
      <c r="AE381" s="8">
        <v>18</v>
      </c>
      <c r="AF381" s="8">
        <v>16</v>
      </c>
      <c r="AG381" s="12">
        <f t="shared" si="22"/>
        <v>66.666666666666657</v>
      </c>
      <c r="AH381" s="12">
        <f t="shared" si="22"/>
        <v>63.636363636363633</v>
      </c>
      <c r="AI381" s="12">
        <f t="shared" si="22"/>
        <v>60</v>
      </c>
      <c r="AJ381" s="8">
        <f t="shared" si="23"/>
        <v>60</v>
      </c>
      <c r="AK381" s="8">
        <f t="shared" si="23"/>
        <v>56.521739130434781</v>
      </c>
      <c r="AL381" s="8">
        <f t="shared" si="23"/>
        <v>52.380952380952387</v>
      </c>
    </row>
    <row r="382" spans="1:38" s="179" customFormat="1" x14ac:dyDescent="0.25">
      <c r="A382" s="364">
        <v>9</v>
      </c>
      <c r="B382" s="366" t="s">
        <v>3000</v>
      </c>
      <c r="C382" s="332">
        <v>12</v>
      </c>
      <c r="D382" s="332">
        <v>10</v>
      </c>
      <c r="E382" s="332">
        <v>8</v>
      </c>
      <c r="F382" s="303">
        <v>12</v>
      </c>
      <c r="G382" s="303">
        <v>10</v>
      </c>
      <c r="H382" s="303">
        <v>8</v>
      </c>
      <c r="I382" s="303">
        <v>13</v>
      </c>
      <c r="J382" s="303">
        <v>11</v>
      </c>
      <c r="K382" s="303">
        <v>10</v>
      </c>
      <c r="L382" s="88">
        <v>12</v>
      </c>
      <c r="M382" s="88">
        <v>10</v>
      </c>
      <c r="N382" s="88">
        <v>8</v>
      </c>
      <c r="O382" s="579">
        <v>12.5</v>
      </c>
      <c r="P382" s="88">
        <v>10.5</v>
      </c>
      <c r="Q382" s="88">
        <v>9</v>
      </c>
      <c r="R382" s="88">
        <v>20</v>
      </c>
      <c r="S382" s="88">
        <v>18</v>
      </c>
      <c r="T382" s="88">
        <v>16</v>
      </c>
      <c r="U382" s="91">
        <v>20</v>
      </c>
      <c r="V382" s="91">
        <v>18</v>
      </c>
      <c r="W382" s="91">
        <v>16</v>
      </c>
      <c r="X382" s="569">
        <v>1</v>
      </c>
      <c r="Y382" s="569">
        <v>1</v>
      </c>
      <c r="Z382" s="569">
        <v>1</v>
      </c>
      <c r="AA382" s="88">
        <v>12</v>
      </c>
      <c r="AB382" s="88">
        <v>10</v>
      </c>
      <c r="AC382" s="88">
        <v>8</v>
      </c>
      <c r="AD382" s="8">
        <v>20</v>
      </c>
      <c r="AE382" s="8">
        <v>18</v>
      </c>
      <c r="AF382" s="8">
        <v>16</v>
      </c>
      <c r="AG382" s="12">
        <f t="shared" si="22"/>
        <v>66.666666666666657</v>
      </c>
      <c r="AH382" s="12">
        <f t="shared" si="22"/>
        <v>80</v>
      </c>
      <c r="AI382" s="12">
        <f t="shared" si="22"/>
        <v>100</v>
      </c>
      <c r="AJ382" s="8">
        <f t="shared" si="23"/>
        <v>60</v>
      </c>
      <c r="AK382" s="8">
        <f t="shared" si="23"/>
        <v>71.428571428571431</v>
      </c>
      <c r="AL382" s="8">
        <f t="shared" si="23"/>
        <v>77.777777777777786</v>
      </c>
    </row>
    <row r="383" spans="1:38" s="179" customFormat="1" x14ac:dyDescent="0.25">
      <c r="A383" s="364">
        <v>10</v>
      </c>
      <c r="B383" s="366" t="s">
        <v>3010</v>
      </c>
      <c r="C383" s="332">
        <v>12</v>
      </c>
      <c r="D383" s="332">
        <v>10</v>
      </c>
      <c r="E383" s="332">
        <v>8</v>
      </c>
      <c r="F383" s="303">
        <v>12</v>
      </c>
      <c r="G383" s="303">
        <v>10</v>
      </c>
      <c r="H383" s="303">
        <v>8</v>
      </c>
      <c r="I383" s="303">
        <v>14</v>
      </c>
      <c r="J383" s="303">
        <v>12</v>
      </c>
      <c r="K383" s="303">
        <v>11</v>
      </c>
      <c r="L383" s="88">
        <v>18</v>
      </c>
      <c r="M383" s="88">
        <v>16</v>
      </c>
      <c r="N383" s="88">
        <v>15</v>
      </c>
      <c r="O383" s="579">
        <v>13</v>
      </c>
      <c r="P383" s="88">
        <v>11</v>
      </c>
      <c r="Q383" s="88">
        <v>9.5</v>
      </c>
      <c r="R383" s="88">
        <v>17</v>
      </c>
      <c r="S383" s="88">
        <v>15</v>
      </c>
      <c r="T383" s="88">
        <v>14</v>
      </c>
      <c r="U383" s="91">
        <v>17</v>
      </c>
      <c r="V383" s="91">
        <v>15</v>
      </c>
      <c r="W383" s="91">
        <v>14</v>
      </c>
      <c r="X383" s="569">
        <v>1.5</v>
      </c>
      <c r="Y383" s="569">
        <v>1.6</v>
      </c>
      <c r="Z383" s="569">
        <v>1.875</v>
      </c>
      <c r="AA383" s="88">
        <v>18</v>
      </c>
      <c r="AB383" s="88">
        <v>16</v>
      </c>
      <c r="AC383" s="88">
        <v>15</v>
      </c>
      <c r="AD383" s="8">
        <v>17</v>
      </c>
      <c r="AE383" s="8">
        <v>15</v>
      </c>
      <c r="AF383" s="8">
        <v>14</v>
      </c>
      <c r="AG383" s="12">
        <f t="shared" si="22"/>
        <v>-5.5555555555555554</v>
      </c>
      <c r="AH383" s="12">
        <f t="shared" si="22"/>
        <v>-6.25</v>
      </c>
      <c r="AI383" s="12">
        <f t="shared" si="22"/>
        <v>-6.666666666666667</v>
      </c>
      <c r="AJ383" s="8">
        <f t="shared" si="23"/>
        <v>30.76923076923077</v>
      </c>
      <c r="AK383" s="8">
        <f t="shared" si="23"/>
        <v>36.363636363636367</v>
      </c>
      <c r="AL383" s="8">
        <f t="shared" si="23"/>
        <v>47.368421052631575</v>
      </c>
    </row>
    <row r="384" spans="1:38" s="179" customFormat="1" x14ac:dyDescent="0.25">
      <c r="A384" s="364">
        <v>11</v>
      </c>
      <c r="B384" s="366" t="s">
        <v>3046</v>
      </c>
      <c r="C384" s="332">
        <v>12</v>
      </c>
      <c r="D384" s="332">
        <v>10</v>
      </c>
      <c r="E384" s="332">
        <v>8</v>
      </c>
      <c r="F384" s="303">
        <v>12</v>
      </c>
      <c r="G384" s="303">
        <v>10</v>
      </c>
      <c r="H384" s="303">
        <v>8</v>
      </c>
      <c r="I384" s="303">
        <v>14</v>
      </c>
      <c r="J384" s="303">
        <v>12</v>
      </c>
      <c r="K384" s="303">
        <v>11</v>
      </c>
      <c r="L384" s="88">
        <v>12</v>
      </c>
      <c r="M384" s="88">
        <v>10</v>
      </c>
      <c r="N384" s="88">
        <v>8</v>
      </c>
      <c r="O384" s="579">
        <v>13</v>
      </c>
      <c r="P384" s="88">
        <v>11</v>
      </c>
      <c r="Q384" s="88">
        <v>9.5</v>
      </c>
      <c r="R384" s="88">
        <v>19</v>
      </c>
      <c r="S384" s="88">
        <v>17</v>
      </c>
      <c r="T384" s="88">
        <v>15</v>
      </c>
      <c r="U384" s="91">
        <v>19</v>
      </c>
      <c r="V384" s="91">
        <v>17</v>
      </c>
      <c r="W384" s="91">
        <v>15</v>
      </c>
      <c r="X384" s="569">
        <v>1</v>
      </c>
      <c r="Y384" s="569">
        <v>1</v>
      </c>
      <c r="Z384" s="569">
        <v>1</v>
      </c>
      <c r="AA384" s="88">
        <v>12</v>
      </c>
      <c r="AB384" s="88">
        <v>10</v>
      </c>
      <c r="AC384" s="88">
        <v>8</v>
      </c>
      <c r="AD384" s="8">
        <v>19</v>
      </c>
      <c r="AE384" s="8">
        <v>17</v>
      </c>
      <c r="AF384" s="8">
        <v>15</v>
      </c>
      <c r="AG384" s="12">
        <f t="shared" si="22"/>
        <v>58.333333333333336</v>
      </c>
      <c r="AH384" s="12">
        <f t="shared" si="22"/>
        <v>70</v>
      </c>
      <c r="AI384" s="12">
        <f t="shared" si="22"/>
        <v>87.5</v>
      </c>
      <c r="AJ384" s="8">
        <f t="shared" si="23"/>
        <v>46.153846153846153</v>
      </c>
      <c r="AK384" s="8">
        <f t="shared" si="23"/>
        <v>54.54545454545454</v>
      </c>
      <c r="AL384" s="8">
        <f t="shared" si="23"/>
        <v>57.894736842105267</v>
      </c>
    </row>
    <row r="385" spans="1:38" s="179" customFormat="1" x14ac:dyDescent="0.25">
      <c r="A385" s="364">
        <v>12</v>
      </c>
      <c r="B385" s="366" t="s">
        <v>3144</v>
      </c>
      <c r="C385" s="332">
        <v>12</v>
      </c>
      <c r="D385" s="332">
        <v>10</v>
      </c>
      <c r="E385" s="332">
        <v>8</v>
      </c>
      <c r="F385" s="303">
        <v>12</v>
      </c>
      <c r="G385" s="303">
        <v>10</v>
      </c>
      <c r="H385" s="303">
        <v>8</v>
      </c>
      <c r="I385" s="303">
        <v>13</v>
      </c>
      <c r="J385" s="303">
        <v>12</v>
      </c>
      <c r="K385" s="303">
        <v>11</v>
      </c>
      <c r="L385" s="88">
        <v>17</v>
      </c>
      <c r="M385" s="88">
        <v>10</v>
      </c>
      <c r="N385" s="88">
        <v>8</v>
      </c>
      <c r="O385" s="579">
        <v>12.5</v>
      </c>
      <c r="P385" s="88">
        <v>11</v>
      </c>
      <c r="Q385" s="88">
        <v>9.5</v>
      </c>
      <c r="R385" s="88">
        <v>19</v>
      </c>
      <c r="S385" s="88">
        <v>17</v>
      </c>
      <c r="T385" s="88">
        <v>15</v>
      </c>
      <c r="U385" s="91">
        <v>19</v>
      </c>
      <c r="V385" s="91">
        <v>17</v>
      </c>
      <c r="W385" s="91">
        <v>15</v>
      </c>
      <c r="X385" s="569">
        <v>1.4166666666666667</v>
      </c>
      <c r="Y385" s="569">
        <v>1</v>
      </c>
      <c r="Z385" s="569">
        <v>1</v>
      </c>
      <c r="AA385" s="88">
        <v>17</v>
      </c>
      <c r="AB385" s="88">
        <v>10</v>
      </c>
      <c r="AC385" s="88">
        <v>8</v>
      </c>
      <c r="AD385" s="8">
        <v>19</v>
      </c>
      <c r="AE385" s="8">
        <v>17</v>
      </c>
      <c r="AF385" s="8">
        <v>15</v>
      </c>
      <c r="AG385" s="12">
        <f t="shared" si="22"/>
        <v>11.76470588235294</v>
      </c>
      <c r="AH385" s="12">
        <f t="shared" si="22"/>
        <v>70</v>
      </c>
      <c r="AI385" s="12">
        <f t="shared" si="22"/>
        <v>87.5</v>
      </c>
      <c r="AJ385" s="8">
        <f t="shared" si="23"/>
        <v>52</v>
      </c>
      <c r="AK385" s="8">
        <f t="shared" si="23"/>
        <v>54.54545454545454</v>
      </c>
      <c r="AL385" s="8">
        <f t="shared" si="23"/>
        <v>57.894736842105267</v>
      </c>
    </row>
    <row r="386" spans="1:38" s="179" customFormat="1" x14ac:dyDescent="0.25">
      <c r="A386" s="330" t="s">
        <v>2948</v>
      </c>
      <c r="B386" s="331" t="s">
        <v>870</v>
      </c>
      <c r="C386" s="332"/>
      <c r="D386" s="332"/>
      <c r="E386" s="332"/>
      <c r="F386" s="333"/>
      <c r="G386" s="333"/>
      <c r="H386" s="333"/>
      <c r="I386" s="334"/>
      <c r="J386" s="334"/>
      <c r="K386" s="334"/>
      <c r="L386" s="88"/>
      <c r="M386" s="88"/>
      <c r="N386" s="88"/>
      <c r="O386" s="579"/>
      <c r="P386" s="88"/>
      <c r="Q386" s="88"/>
      <c r="R386" s="88"/>
      <c r="S386" s="88"/>
      <c r="T386" s="88"/>
      <c r="U386" s="91"/>
      <c r="V386" s="91"/>
      <c r="W386" s="91"/>
      <c r="X386" s="565"/>
      <c r="Y386" s="565"/>
      <c r="Z386" s="565"/>
      <c r="AA386" s="88"/>
      <c r="AB386" s="88"/>
      <c r="AC386" s="88"/>
      <c r="AD386" s="8"/>
      <c r="AE386" s="8"/>
      <c r="AF386" s="8"/>
      <c r="AG386" s="12"/>
      <c r="AH386" s="12"/>
      <c r="AI386" s="12"/>
      <c r="AJ386" s="8"/>
      <c r="AK386" s="8"/>
      <c r="AL386" s="8"/>
    </row>
    <row r="387" spans="1:38" s="179" customFormat="1" x14ac:dyDescent="0.25">
      <c r="A387" s="364">
        <v>1</v>
      </c>
      <c r="B387" s="365" t="s">
        <v>3142</v>
      </c>
      <c r="C387" s="332">
        <v>9</v>
      </c>
      <c r="D387" s="368"/>
      <c r="E387" s="368"/>
      <c r="F387" s="369">
        <v>9</v>
      </c>
      <c r="G387" s="369"/>
      <c r="H387" s="369"/>
      <c r="I387" s="334">
        <v>9</v>
      </c>
      <c r="J387" s="369"/>
      <c r="K387" s="369"/>
      <c r="L387" s="579">
        <v>9</v>
      </c>
      <c r="M387" s="88"/>
      <c r="N387" s="88"/>
      <c r="O387" s="579">
        <v>9</v>
      </c>
      <c r="P387" s="88"/>
      <c r="Q387" s="88"/>
      <c r="R387" s="579">
        <v>9</v>
      </c>
      <c r="S387" s="88"/>
      <c r="T387" s="88"/>
      <c r="U387" s="579">
        <v>9</v>
      </c>
      <c r="V387" s="91"/>
      <c r="W387" s="91"/>
      <c r="X387" s="571">
        <v>1</v>
      </c>
      <c r="Y387" s="565"/>
      <c r="Z387" s="565"/>
      <c r="AA387" s="579">
        <v>9</v>
      </c>
      <c r="AB387" s="88"/>
      <c r="AC387" s="88"/>
      <c r="AD387" s="750">
        <v>9</v>
      </c>
      <c r="AE387" s="8"/>
      <c r="AF387" s="8"/>
      <c r="AG387" s="12">
        <f t="shared" si="22"/>
        <v>0</v>
      </c>
      <c r="AH387" s="12"/>
      <c r="AI387" s="12"/>
      <c r="AJ387" s="8">
        <f t="shared" si="23"/>
        <v>0</v>
      </c>
      <c r="AK387" s="8"/>
      <c r="AL387" s="8"/>
    </row>
    <row r="388" spans="1:38" s="179" customFormat="1" x14ac:dyDescent="0.25">
      <c r="A388" s="364">
        <v>2</v>
      </c>
      <c r="B388" s="365" t="s">
        <v>3143</v>
      </c>
      <c r="C388" s="332">
        <v>9</v>
      </c>
      <c r="D388" s="368"/>
      <c r="E388" s="368"/>
      <c r="F388" s="369">
        <v>9</v>
      </c>
      <c r="G388" s="369"/>
      <c r="H388" s="369"/>
      <c r="I388" s="334">
        <v>9</v>
      </c>
      <c r="J388" s="369"/>
      <c r="K388" s="369"/>
      <c r="L388" s="579">
        <v>9</v>
      </c>
      <c r="M388" s="88"/>
      <c r="N388" s="88"/>
      <c r="O388" s="579">
        <v>9</v>
      </c>
      <c r="P388" s="88"/>
      <c r="Q388" s="88"/>
      <c r="R388" s="579">
        <v>9</v>
      </c>
      <c r="S388" s="88"/>
      <c r="T388" s="88"/>
      <c r="U388" s="579">
        <v>9</v>
      </c>
      <c r="V388" s="91"/>
      <c r="W388" s="91"/>
      <c r="X388" s="571">
        <v>1</v>
      </c>
      <c r="Y388" s="565"/>
      <c r="Z388" s="565"/>
      <c r="AA388" s="579">
        <v>9</v>
      </c>
      <c r="AB388" s="88"/>
      <c r="AC388" s="88"/>
      <c r="AD388" s="750">
        <v>9</v>
      </c>
      <c r="AE388" s="8"/>
      <c r="AF388" s="8"/>
      <c r="AG388" s="12">
        <f t="shared" si="22"/>
        <v>0</v>
      </c>
      <c r="AH388" s="12"/>
      <c r="AI388" s="12"/>
      <c r="AJ388" s="8">
        <f t="shared" si="23"/>
        <v>0</v>
      </c>
      <c r="AK388" s="8"/>
      <c r="AL388" s="8"/>
    </row>
    <row r="389" spans="1:38" s="179" customFormat="1" x14ac:dyDescent="0.25">
      <c r="A389" s="364">
        <v>3</v>
      </c>
      <c r="B389" s="365" t="s">
        <v>2865</v>
      </c>
      <c r="C389" s="332">
        <v>9</v>
      </c>
      <c r="D389" s="368"/>
      <c r="E389" s="368"/>
      <c r="F389" s="369">
        <v>9</v>
      </c>
      <c r="G389" s="369"/>
      <c r="H389" s="369"/>
      <c r="I389" s="334">
        <v>9</v>
      </c>
      <c r="J389" s="369"/>
      <c r="K389" s="369"/>
      <c r="L389" s="579">
        <v>9</v>
      </c>
      <c r="M389" s="88"/>
      <c r="N389" s="88"/>
      <c r="O389" s="579">
        <v>9</v>
      </c>
      <c r="P389" s="88"/>
      <c r="Q389" s="88"/>
      <c r="R389" s="579">
        <v>9</v>
      </c>
      <c r="S389" s="88"/>
      <c r="T389" s="88"/>
      <c r="U389" s="579">
        <v>9</v>
      </c>
      <c r="V389" s="91"/>
      <c r="W389" s="91"/>
      <c r="X389" s="571">
        <v>1</v>
      </c>
      <c r="Y389" s="565"/>
      <c r="Z389" s="565"/>
      <c r="AA389" s="579">
        <v>9</v>
      </c>
      <c r="AB389" s="88"/>
      <c r="AC389" s="88"/>
      <c r="AD389" s="750">
        <v>9</v>
      </c>
      <c r="AE389" s="8"/>
      <c r="AF389" s="8"/>
      <c r="AG389" s="12">
        <f t="shared" si="22"/>
        <v>0</v>
      </c>
      <c r="AH389" s="12"/>
      <c r="AI389" s="12"/>
      <c r="AJ389" s="8">
        <f t="shared" si="23"/>
        <v>0</v>
      </c>
      <c r="AK389" s="8"/>
      <c r="AL389" s="8"/>
    </row>
    <row r="390" spans="1:38" s="179" customFormat="1" x14ac:dyDescent="0.25">
      <c r="A390" s="364">
        <v>4</v>
      </c>
      <c r="B390" s="365" t="s">
        <v>2911</v>
      </c>
      <c r="C390" s="332">
        <v>9</v>
      </c>
      <c r="D390" s="368"/>
      <c r="E390" s="368"/>
      <c r="F390" s="369">
        <v>9</v>
      </c>
      <c r="G390" s="369"/>
      <c r="H390" s="369"/>
      <c r="I390" s="334">
        <v>9</v>
      </c>
      <c r="J390" s="369"/>
      <c r="K390" s="369"/>
      <c r="L390" s="579">
        <v>9</v>
      </c>
      <c r="M390" s="88"/>
      <c r="N390" s="88"/>
      <c r="O390" s="579">
        <v>9</v>
      </c>
      <c r="P390" s="88"/>
      <c r="Q390" s="88"/>
      <c r="R390" s="579">
        <v>9</v>
      </c>
      <c r="S390" s="88"/>
      <c r="T390" s="88"/>
      <c r="U390" s="579">
        <v>9</v>
      </c>
      <c r="V390" s="91"/>
      <c r="W390" s="91"/>
      <c r="X390" s="571">
        <v>1</v>
      </c>
      <c r="Y390" s="565"/>
      <c r="Z390" s="565"/>
      <c r="AA390" s="579">
        <v>9</v>
      </c>
      <c r="AB390" s="88"/>
      <c r="AC390" s="88"/>
      <c r="AD390" s="750">
        <v>9</v>
      </c>
      <c r="AE390" s="8"/>
      <c r="AF390" s="8"/>
      <c r="AG390" s="12">
        <f t="shared" si="22"/>
        <v>0</v>
      </c>
      <c r="AH390" s="12"/>
      <c r="AI390" s="12"/>
      <c r="AJ390" s="8">
        <f t="shared" si="23"/>
        <v>0</v>
      </c>
      <c r="AK390" s="8"/>
      <c r="AL390" s="8"/>
    </row>
    <row r="391" spans="1:38" s="179" customFormat="1" x14ac:dyDescent="0.25">
      <c r="A391" s="364">
        <v>5</v>
      </c>
      <c r="B391" s="365" t="s">
        <v>2934</v>
      </c>
      <c r="C391" s="332">
        <v>9</v>
      </c>
      <c r="D391" s="368"/>
      <c r="E391" s="368"/>
      <c r="F391" s="369">
        <v>9</v>
      </c>
      <c r="G391" s="369"/>
      <c r="H391" s="369"/>
      <c r="I391" s="334">
        <v>9</v>
      </c>
      <c r="J391" s="369"/>
      <c r="K391" s="369"/>
      <c r="L391" s="579">
        <v>9</v>
      </c>
      <c r="M391" s="88"/>
      <c r="N391" s="88"/>
      <c r="O391" s="579">
        <v>9</v>
      </c>
      <c r="P391" s="88"/>
      <c r="Q391" s="88"/>
      <c r="R391" s="579">
        <v>9</v>
      </c>
      <c r="S391" s="88"/>
      <c r="T391" s="88"/>
      <c r="U391" s="579">
        <v>9</v>
      </c>
      <c r="V391" s="91"/>
      <c r="W391" s="91"/>
      <c r="X391" s="571">
        <v>1</v>
      </c>
      <c r="Y391" s="565"/>
      <c r="Z391" s="565"/>
      <c r="AA391" s="579">
        <v>9</v>
      </c>
      <c r="AB391" s="88"/>
      <c r="AC391" s="88"/>
      <c r="AD391" s="750">
        <v>9</v>
      </c>
      <c r="AE391" s="8"/>
      <c r="AF391" s="8"/>
      <c r="AG391" s="12">
        <f t="shared" si="22"/>
        <v>0</v>
      </c>
      <c r="AH391" s="12"/>
      <c r="AI391" s="12"/>
      <c r="AJ391" s="8">
        <f t="shared" si="23"/>
        <v>0</v>
      </c>
      <c r="AK391" s="8"/>
      <c r="AL391" s="8"/>
    </row>
    <row r="392" spans="1:38" s="179" customFormat="1" x14ac:dyDescent="0.25">
      <c r="A392" s="364">
        <v>6</v>
      </c>
      <c r="B392" s="366" t="s">
        <v>2949</v>
      </c>
      <c r="C392" s="332">
        <v>9</v>
      </c>
      <c r="D392" s="368"/>
      <c r="E392" s="368"/>
      <c r="F392" s="369">
        <v>9</v>
      </c>
      <c r="G392" s="369"/>
      <c r="H392" s="369"/>
      <c r="I392" s="334">
        <v>9</v>
      </c>
      <c r="J392" s="369"/>
      <c r="K392" s="369"/>
      <c r="L392" s="579">
        <v>9</v>
      </c>
      <c r="M392" s="88"/>
      <c r="N392" s="88"/>
      <c r="O392" s="579">
        <v>9</v>
      </c>
      <c r="P392" s="88"/>
      <c r="Q392" s="88"/>
      <c r="R392" s="579">
        <v>9</v>
      </c>
      <c r="S392" s="88"/>
      <c r="T392" s="88"/>
      <c r="U392" s="579">
        <v>9</v>
      </c>
      <c r="V392" s="91"/>
      <c r="W392" s="91"/>
      <c r="X392" s="571">
        <v>1</v>
      </c>
      <c r="Y392" s="565"/>
      <c r="Z392" s="565"/>
      <c r="AA392" s="579">
        <v>9</v>
      </c>
      <c r="AB392" s="88"/>
      <c r="AC392" s="88"/>
      <c r="AD392" s="750">
        <v>9</v>
      </c>
      <c r="AE392" s="8"/>
      <c r="AF392" s="8"/>
      <c r="AG392" s="12">
        <f t="shared" si="22"/>
        <v>0</v>
      </c>
      <c r="AH392" s="12"/>
      <c r="AI392" s="12"/>
      <c r="AJ392" s="8">
        <f t="shared" si="23"/>
        <v>0</v>
      </c>
      <c r="AK392" s="8"/>
      <c r="AL392" s="8"/>
    </row>
    <row r="393" spans="1:38" s="179" customFormat="1" x14ac:dyDescent="0.25">
      <c r="A393" s="364">
        <v>7</v>
      </c>
      <c r="B393" s="366" t="s">
        <v>2971</v>
      </c>
      <c r="C393" s="332">
        <v>9</v>
      </c>
      <c r="D393" s="368"/>
      <c r="E393" s="368"/>
      <c r="F393" s="369">
        <v>9</v>
      </c>
      <c r="G393" s="369"/>
      <c r="H393" s="369"/>
      <c r="I393" s="334">
        <v>9</v>
      </c>
      <c r="J393" s="369"/>
      <c r="K393" s="369"/>
      <c r="L393" s="579">
        <v>9</v>
      </c>
      <c r="M393" s="88"/>
      <c r="N393" s="88"/>
      <c r="O393" s="579">
        <v>9</v>
      </c>
      <c r="P393" s="88"/>
      <c r="Q393" s="88"/>
      <c r="R393" s="579">
        <v>9</v>
      </c>
      <c r="S393" s="88"/>
      <c r="T393" s="88"/>
      <c r="U393" s="579">
        <v>9</v>
      </c>
      <c r="V393" s="91"/>
      <c r="W393" s="91"/>
      <c r="X393" s="571">
        <v>1</v>
      </c>
      <c r="Y393" s="565"/>
      <c r="Z393" s="565"/>
      <c r="AA393" s="579">
        <v>9</v>
      </c>
      <c r="AB393" s="88"/>
      <c r="AC393" s="88"/>
      <c r="AD393" s="750">
        <v>9</v>
      </c>
      <c r="AE393" s="8"/>
      <c r="AF393" s="8"/>
      <c r="AG393" s="12">
        <f t="shared" si="22"/>
        <v>0</v>
      </c>
      <c r="AH393" s="12"/>
      <c r="AI393" s="12"/>
      <c r="AJ393" s="8">
        <f t="shared" si="23"/>
        <v>0</v>
      </c>
      <c r="AK393" s="8"/>
      <c r="AL393" s="8"/>
    </row>
    <row r="394" spans="1:38" s="179" customFormat="1" x14ac:dyDescent="0.25">
      <c r="A394" s="364">
        <v>8</v>
      </c>
      <c r="B394" s="366" t="s">
        <v>2988</v>
      </c>
      <c r="C394" s="332">
        <v>9</v>
      </c>
      <c r="D394" s="368"/>
      <c r="E394" s="368"/>
      <c r="F394" s="369">
        <v>9</v>
      </c>
      <c r="G394" s="369"/>
      <c r="H394" s="369"/>
      <c r="I394" s="334">
        <v>9</v>
      </c>
      <c r="J394" s="369"/>
      <c r="K394" s="369"/>
      <c r="L394" s="579">
        <v>9</v>
      </c>
      <c r="M394" s="88"/>
      <c r="N394" s="88"/>
      <c r="O394" s="579">
        <v>9</v>
      </c>
      <c r="P394" s="88"/>
      <c r="Q394" s="88"/>
      <c r="R394" s="579">
        <v>9</v>
      </c>
      <c r="S394" s="88"/>
      <c r="T394" s="88"/>
      <c r="U394" s="579">
        <v>9</v>
      </c>
      <c r="V394" s="91"/>
      <c r="W394" s="91"/>
      <c r="X394" s="571">
        <v>1</v>
      </c>
      <c r="Y394" s="565"/>
      <c r="Z394" s="565"/>
      <c r="AA394" s="579">
        <v>9</v>
      </c>
      <c r="AB394" s="88"/>
      <c r="AC394" s="88"/>
      <c r="AD394" s="750">
        <v>9</v>
      </c>
      <c r="AE394" s="8"/>
      <c r="AF394" s="8"/>
      <c r="AG394" s="12">
        <f t="shared" si="22"/>
        <v>0</v>
      </c>
      <c r="AH394" s="12"/>
      <c r="AI394" s="12"/>
      <c r="AJ394" s="8">
        <f t="shared" si="23"/>
        <v>0</v>
      </c>
      <c r="AK394" s="8"/>
      <c r="AL394" s="8"/>
    </row>
    <row r="395" spans="1:38" s="179" customFormat="1" x14ac:dyDescent="0.25">
      <c r="A395" s="364">
        <v>9</v>
      </c>
      <c r="B395" s="366" t="s">
        <v>3000</v>
      </c>
      <c r="C395" s="332">
        <v>9</v>
      </c>
      <c r="D395" s="368"/>
      <c r="E395" s="368"/>
      <c r="F395" s="369">
        <v>9</v>
      </c>
      <c r="G395" s="369"/>
      <c r="H395" s="369"/>
      <c r="I395" s="334">
        <v>9</v>
      </c>
      <c r="J395" s="369"/>
      <c r="K395" s="369"/>
      <c r="L395" s="579">
        <v>9</v>
      </c>
      <c r="M395" s="88"/>
      <c r="N395" s="88"/>
      <c r="O395" s="579">
        <v>9</v>
      </c>
      <c r="P395" s="88"/>
      <c r="Q395" s="88"/>
      <c r="R395" s="579">
        <v>9</v>
      </c>
      <c r="S395" s="88"/>
      <c r="T395" s="88"/>
      <c r="U395" s="579">
        <v>9</v>
      </c>
      <c r="V395" s="91"/>
      <c r="W395" s="91"/>
      <c r="X395" s="571">
        <v>1</v>
      </c>
      <c r="Y395" s="565"/>
      <c r="Z395" s="565"/>
      <c r="AA395" s="579">
        <v>9</v>
      </c>
      <c r="AB395" s="88"/>
      <c r="AC395" s="88"/>
      <c r="AD395" s="750">
        <v>9</v>
      </c>
      <c r="AE395" s="8"/>
      <c r="AF395" s="8"/>
      <c r="AG395" s="12">
        <f t="shared" si="22"/>
        <v>0</v>
      </c>
      <c r="AH395" s="12"/>
      <c r="AI395" s="12"/>
      <c r="AJ395" s="8">
        <f t="shared" si="23"/>
        <v>0</v>
      </c>
      <c r="AK395" s="8"/>
      <c r="AL395" s="8"/>
    </row>
    <row r="396" spans="1:38" s="179" customFormat="1" x14ac:dyDescent="0.25">
      <c r="A396" s="364">
        <v>10</v>
      </c>
      <c r="B396" s="366" t="s">
        <v>3010</v>
      </c>
      <c r="C396" s="332">
        <v>9</v>
      </c>
      <c r="D396" s="368"/>
      <c r="E396" s="368"/>
      <c r="F396" s="369">
        <v>9</v>
      </c>
      <c r="G396" s="369"/>
      <c r="H396" s="369"/>
      <c r="I396" s="334">
        <v>9</v>
      </c>
      <c r="J396" s="369"/>
      <c r="K396" s="369"/>
      <c r="L396" s="579">
        <v>9</v>
      </c>
      <c r="M396" s="88"/>
      <c r="N396" s="88"/>
      <c r="O396" s="579">
        <v>9</v>
      </c>
      <c r="P396" s="88"/>
      <c r="Q396" s="88"/>
      <c r="R396" s="579">
        <v>9</v>
      </c>
      <c r="S396" s="88"/>
      <c r="T396" s="88"/>
      <c r="U396" s="579">
        <v>9</v>
      </c>
      <c r="V396" s="91"/>
      <c r="W396" s="91"/>
      <c r="X396" s="571">
        <v>1</v>
      </c>
      <c r="Y396" s="565"/>
      <c r="Z396" s="565"/>
      <c r="AA396" s="579">
        <v>9</v>
      </c>
      <c r="AB396" s="88"/>
      <c r="AC396" s="88"/>
      <c r="AD396" s="750">
        <v>9</v>
      </c>
      <c r="AE396" s="8"/>
      <c r="AF396" s="8"/>
      <c r="AG396" s="12">
        <f t="shared" si="22"/>
        <v>0</v>
      </c>
      <c r="AH396" s="12"/>
      <c r="AI396" s="12"/>
      <c r="AJ396" s="8">
        <f t="shared" si="23"/>
        <v>0</v>
      </c>
      <c r="AK396" s="8"/>
      <c r="AL396" s="8"/>
    </row>
    <row r="397" spans="1:38" s="179" customFormat="1" x14ac:dyDescent="0.25">
      <c r="A397" s="364">
        <v>11</v>
      </c>
      <c r="B397" s="366" t="s">
        <v>3046</v>
      </c>
      <c r="C397" s="332">
        <v>9</v>
      </c>
      <c r="D397" s="368"/>
      <c r="E397" s="368"/>
      <c r="F397" s="369">
        <v>9</v>
      </c>
      <c r="G397" s="369"/>
      <c r="H397" s="369"/>
      <c r="I397" s="334">
        <v>9</v>
      </c>
      <c r="J397" s="369"/>
      <c r="K397" s="369"/>
      <c r="L397" s="579">
        <v>9</v>
      </c>
      <c r="M397" s="88"/>
      <c r="N397" s="88"/>
      <c r="O397" s="579">
        <v>9</v>
      </c>
      <c r="P397" s="88"/>
      <c r="Q397" s="88"/>
      <c r="R397" s="579">
        <v>9</v>
      </c>
      <c r="S397" s="88"/>
      <c r="T397" s="88"/>
      <c r="U397" s="579">
        <v>9</v>
      </c>
      <c r="V397" s="91"/>
      <c r="W397" s="91"/>
      <c r="X397" s="571">
        <v>1</v>
      </c>
      <c r="Y397" s="565"/>
      <c r="Z397" s="565"/>
      <c r="AA397" s="579">
        <v>9</v>
      </c>
      <c r="AB397" s="88"/>
      <c r="AC397" s="88"/>
      <c r="AD397" s="750">
        <v>9</v>
      </c>
      <c r="AE397" s="8"/>
      <c r="AF397" s="8"/>
      <c r="AG397" s="12">
        <f t="shared" si="22"/>
        <v>0</v>
      </c>
      <c r="AH397" s="12"/>
      <c r="AI397" s="12"/>
      <c r="AJ397" s="8">
        <f t="shared" si="23"/>
        <v>0</v>
      </c>
      <c r="AK397" s="8"/>
      <c r="AL397" s="8"/>
    </row>
    <row r="398" spans="1:38" s="179" customFormat="1" x14ac:dyDescent="0.25">
      <c r="A398" s="364">
        <v>12</v>
      </c>
      <c r="B398" s="366" t="s">
        <v>3144</v>
      </c>
      <c r="C398" s="332">
        <v>9</v>
      </c>
      <c r="D398" s="368"/>
      <c r="E398" s="368"/>
      <c r="F398" s="369">
        <v>9</v>
      </c>
      <c r="G398" s="369"/>
      <c r="H398" s="369"/>
      <c r="I398" s="334">
        <v>9</v>
      </c>
      <c r="J398" s="369"/>
      <c r="K398" s="369"/>
      <c r="L398" s="579">
        <v>9</v>
      </c>
      <c r="M398" s="88"/>
      <c r="N398" s="88"/>
      <c r="O398" s="579">
        <v>9</v>
      </c>
      <c r="P398" s="88"/>
      <c r="Q398" s="88"/>
      <c r="R398" s="579">
        <v>9</v>
      </c>
      <c r="S398" s="88"/>
      <c r="T398" s="88"/>
      <c r="U398" s="579">
        <v>9</v>
      </c>
      <c r="V398" s="88"/>
      <c r="W398" s="88"/>
      <c r="X398" s="571">
        <v>1</v>
      </c>
      <c r="Y398" s="565"/>
      <c r="Z398" s="565"/>
      <c r="AA398" s="579">
        <v>9</v>
      </c>
      <c r="AB398" s="88"/>
      <c r="AC398" s="88"/>
      <c r="AD398" s="750">
        <v>9</v>
      </c>
      <c r="AE398" s="8"/>
      <c r="AF398" s="8"/>
      <c r="AG398" s="12">
        <f t="shared" si="22"/>
        <v>0</v>
      </c>
      <c r="AH398" s="12"/>
      <c r="AI398" s="12"/>
      <c r="AJ398" s="8">
        <f t="shared" si="23"/>
        <v>0</v>
      </c>
      <c r="AK398" s="8"/>
      <c r="AL398" s="8"/>
    </row>
  </sheetData>
  <mergeCells count="30">
    <mergeCell ref="AA6:AC6"/>
    <mergeCell ref="AD6:AF6"/>
    <mergeCell ref="AG6:AI6"/>
    <mergeCell ref="AJ6:AL6"/>
    <mergeCell ref="AG5:AI5"/>
    <mergeCell ref="AJ5:AL5"/>
    <mergeCell ref="AA5:AC5"/>
    <mergeCell ref="AD5:AF5"/>
    <mergeCell ref="X5:Z5"/>
    <mergeCell ref="C6:E6"/>
    <mergeCell ref="F6:H6"/>
    <mergeCell ref="I6:K6"/>
    <mergeCell ref="L6:N6"/>
    <mergeCell ref="O6:Q6"/>
    <mergeCell ref="A1:AK1"/>
    <mergeCell ref="A2:AL2"/>
    <mergeCell ref="A3:AL3"/>
    <mergeCell ref="J4:AL4"/>
    <mergeCell ref="A5:A7"/>
    <mergeCell ref="B5:B7"/>
    <mergeCell ref="C5:E5"/>
    <mergeCell ref="F5:H5"/>
    <mergeCell ref="I5:K5"/>
    <mergeCell ref="L5:N5"/>
    <mergeCell ref="R6:T6"/>
    <mergeCell ref="U6:W6"/>
    <mergeCell ref="X6:Z6"/>
    <mergeCell ref="O5:Q5"/>
    <mergeCell ref="R5:T5"/>
    <mergeCell ref="U5:W5"/>
  </mergeCells>
  <printOptions horizontalCentered="1"/>
  <pageMargins left="0.39370078740157483" right="0.39370078740157483" top="0.74803149606299213" bottom="0.74803149606299213" header="0.31496062992125984" footer="0.31496062992125984"/>
  <pageSetup paperSize="9" scale="80" orientation="landscape" r:id="rId1"/>
  <headerFooter>
    <oddFooter>&amp;C&amp;P</oddFooter>
  </headerFooter>
  <rowBreaks count="7" manualBreakCount="7">
    <brk id="37" max="16383" man="1"/>
    <brk id="71" max="37" man="1"/>
    <brk id="105" max="37" man="1"/>
    <brk id="139" max="37" man="1"/>
    <brk id="173" max="37" man="1"/>
    <brk id="305" max="16383" man="1"/>
    <brk id="37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4"/>
  <sheetViews>
    <sheetView zoomScale="63" zoomScaleNormal="63" workbookViewId="0">
      <selection activeCell="A4" sqref="A4:O444"/>
    </sheetView>
  </sheetViews>
  <sheetFormatPr defaultColWidth="9" defaultRowHeight="15.75" x14ac:dyDescent="0.25"/>
  <cols>
    <col min="1" max="1" width="7.42578125" style="60" customWidth="1"/>
    <col min="2" max="2" width="32" style="26" customWidth="1"/>
    <col min="3" max="4" width="38.42578125" style="26" customWidth="1"/>
    <col min="5" max="5" width="14.28515625" style="61" customWidth="1"/>
    <col min="6" max="6" width="15.140625" style="61" hidden="1" customWidth="1"/>
    <col min="7" max="7" width="15.140625" style="62" hidden="1" customWidth="1"/>
    <col min="8" max="8" width="10.42578125" style="63" hidden="1" customWidth="1"/>
    <col min="9" max="10" width="15.7109375" style="63" customWidth="1"/>
    <col min="11" max="11" width="12.42578125" style="63" customWidth="1"/>
    <col min="12" max="12" width="15.7109375" style="63" customWidth="1"/>
    <col min="13" max="14" width="13" style="63" customWidth="1"/>
    <col min="15" max="15" width="20.28515625" style="64" customWidth="1"/>
    <col min="16" max="16384" width="9" style="26"/>
  </cols>
  <sheetData>
    <row r="1" spans="1:15" x14ac:dyDescent="0.25">
      <c r="A1" s="1034" t="s">
        <v>360</v>
      </c>
      <c r="B1" s="1034"/>
      <c r="C1" s="1034"/>
      <c r="D1" s="1034"/>
      <c r="E1" s="1034"/>
      <c r="F1" s="1034"/>
      <c r="G1" s="1034"/>
      <c r="H1" s="1034"/>
      <c r="I1" s="1034"/>
      <c r="J1" s="1034"/>
      <c r="K1" s="1034"/>
      <c r="L1" s="1034"/>
      <c r="M1" s="1034"/>
      <c r="N1" s="1034"/>
      <c r="O1" s="1034"/>
    </row>
    <row r="2" spans="1:15" x14ac:dyDescent="0.25">
      <c r="A2" s="1034" t="s">
        <v>359</v>
      </c>
      <c r="B2" s="1034"/>
      <c r="C2" s="1034"/>
      <c r="D2" s="1034"/>
      <c r="E2" s="1034"/>
      <c r="F2" s="1034"/>
      <c r="G2" s="1034"/>
      <c r="H2" s="1034"/>
      <c r="I2" s="1034"/>
      <c r="J2" s="1034"/>
      <c r="K2" s="1034"/>
      <c r="L2" s="1034"/>
      <c r="M2" s="1034"/>
      <c r="N2" s="1034"/>
      <c r="O2" s="1034"/>
    </row>
    <row r="3" spans="1:15" x14ac:dyDescent="0.25">
      <c r="A3" s="27"/>
      <c r="B3" s="379"/>
      <c r="C3" s="379"/>
      <c r="D3" s="379"/>
      <c r="E3" s="1035" t="s">
        <v>304</v>
      </c>
      <c r="F3" s="1035"/>
      <c r="G3" s="1035"/>
      <c r="H3" s="1035"/>
      <c r="I3" s="1035"/>
      <c r="J3" s="1035"/>
      <c r="K3" s="1035"/>
      <c r="L3" s="1035"/>
      <c r="M3" s="1035"/>
      <c r="N3" s="1035"/>
      <c r="O3" s="1035"/>
    </row>
    <row r="4" spans="1:15" s="28" customFormat="1" ht="21.75" customHeight="1" x14ac:dyDescent="0.25">
      <c r="A4" s="1036" t="s">
        <v>0</v>
      </c>
      <c r="B4" s="970" t="s">
        <v>306</v>
      </c>
      <c r="C4" s="970"/>
      <c r="D4" s="970"/>
      <c r="E4" s="970"/>
      <c r="F4" s="970"/>
      <c r="G4" s="970"/>
      <c r="H4" s="970"/>
      <c r="I4" s="970"/>
      <c r="J4" s="970"/>
      <c r="K4" s="970"/>
      <c r="L4" s="970"/>
      <c r="M4" s="970"/>
      <c r="N4" s="970"/>
      <c r="O4" s="970"/>
    </row>
    <row r="5" spans="1:15" s="28" customFormat="1" ht="19.149999999999999" customHeight="1" x14ac:dyDescent="0.25">
      <c r="A5" s="1037"/>
      <c r="B5" s="1037" t="s">
        <v>1</v>
      </c>
      <c r="C5" s="1038" t="s">
        <v>2</v>
      </c>
      <c r="D5" s="1039"/>
      <c r="E5" s="970" t="s">
        <v>356</v>
      </c>
      <c r="F5" s="1022" t="s">
        <v>305</v>
      </c>
      <c r="G5" s="1040" t="s">
        <v>307</v>
      </c>
      <c r="H5" s="1027" t="s">
        <v>361</v>
      </c>
      <c r="I5" s="1029" t="s">
        <v>431</v>
      </c>
      <c r="J5" s="1031" t="s">
        <v>871</v>
      </c>
      <c r="K5" s="1032" t="s">
        <v>897</v>
      </c>
      <c r="L5" s="1033" t="s">
        <v>898</v>
      </c>
      <c r="M5" s="1022" t="s">
        <v>362</v>
      </c>
      <c r="N5" s="1022" t="s">
        <v>362</v>
      </c>
      <c r="O5" s="1022" t="s">
        <v>3</v>
      </c>
    </row>
    <row r="6" spans="1:15" s="28" customFormat="1" ht="42.75" customHeight="1" x14ac:dyDescent="0.25">
      <c r="A6" s="1023"/>
      <c r="B6" s="1023"/>
      <c r="C6" s="29" t="s">
        <v>4</v>
      </c>
      <c r="D6" s="29" t="s">
        <v>5</v>
      </c>
      <c r="E6" s="970"/>
      <c r="F6" s="1023"/>
      <c r="G6" s="1041"/>
      <c r="H6" s="1028"/>
      <c r="I6" s="1030"/>
      <c r="J6" s="1029"/>
      <c r="K6" s="1032"/>
      <c r="L6" s="1033"/>
      <c r="M6" s="1023"/>
      <c r="N6" s="1023"/>
      <c r="O6" s="1023"/>
    </row>
    <row r="7" spans="1:15" s="28" customFormat="1" x14ac:dyDescent="0.25">
      <c r="A7" s="30">
        <v>1</v>
      </c>
      <c r="B7" s="31">
        <v>2</v>
      </c>
      <c r="C7" s="30">
        <v>3</v>
      </c>
      <c r="D7" s="31">
        <v>4</v>
      </c>
      <c r="E7" s="30">
        <v>5</v>
      </c>
      <c r="F7" s="31">
        <v>6</v>
      </c>
      <c r="G7" s="30"/>
      <c r="H7" s="32">
        <v>6</v>
      </c>
      <c r="I7" s="32">
        <v>6</v>
      </c>
      <c r="J7" s="30">
        <v>7</v>
      </c>
      <c r="K7" s="31">
        <v>8</v>
      </c>
      <c r="L7" s="30">
        <v>9</v>
      </c>
      <c r="M7" s="32" t="s">
        <v>3145</v>
      </c>
      <c r="N7" s="32" t="s">
        <v>3146</v>
      </c>
      <c r="O7" s="30">
        <v>12</v>
      </c>
    </row>
    <row r="8" spans="1:15" s="28" customFormat="1" x14ac:dyDescent="0.25">
      <c r="A8" s="380" t="s">
        <v>264</v>
      </c>
      <c r="B8" s="1024" t="s">
        <v>873</v>
      </c>
      <c r="C8" s="1025"/>
      <c r="D8" s="1026"/>
      <c r="E8" s="33"/>
      <c r="F8" s="25"/>
      <c r="G8" s="34"/>
      <c r="H8" s="35"/>
      <c r="I8" s="35"/>
      <c r="J8" s="35"/>
      <c r="K8" s="35"/>
      <c r="L8" s="35"/>
      <c r="M8" s="35"/>
      <c r="N8" s="35"/>
      <c r="O8" s="374"/>
    </row>
    <row r="9" spans="1:15" s="28" customFormat="1" ht="22.15" customHeight="1" x14ac:dyDescent="0.25">
      <c r="A9" s="380" t="s">
        <v>252</v>
      </c>
      <c r="B9" s="74" t="s">
        <v>7</v>
      </c>
      <c r="C9" s="75"/>
      <c r="D9" s="75"/>
      <c r="E9" s="33"/>
      <c r="F9" s="25"/>
      <c r="G9" s="34"/>
      <c r="H9" s="35"/>
      <c r="I9" s="35"/>
      <c r="J9" s="35"/>
      <c r="K9" s="35"/>
      <c r="L9" s="35"/>
      <c r="M9" s="35"/>
      <c r="N9" s="35"/>
      <c r="O9" s="374"/>
    </row>
    <row r="10" spans="1:15" s="28" customFormat="1" ht="21" customHeight="1" x14ac:dyDescent="0.25">
      <c r="A10" s="1003">
        <v>1</v>
      </c>
      <c r="B10" s="79" t="s">
        <v>8</v>
      </c>
      <c r="C10" s="407" t="s">
        <v>310</v>
      </c>
      <c r="D10" s="407" t="s">
        <v>367</v>
      </c>
      <c r="E10" s="22">
        <v>2300</v>
      </c>
      <c r="F10" s="20">
        <v>7500</v>
      </c>
      <c r="G10" s="34">
        <v>6500</v>
      </c>
      <c r="H10" s="36">
        <v>1.8</v>
      </c>
      <c r="I10" s="22">
        <v>4140</v>
      </c>
      <c r="J10" s="20">
        <v>7500</v>
      </c>
      <c r="K10" s="86">
        <v>4500</v>
      </c>
      <c r="L10" s="86">
        <v>4500</v>
      </c>
      <c r="M10" s="22">
        <f>(K10-I10)/I10*100</f>
        <v>8.695652173913043</v>
      </c>
      <c r="N10" s="22">
        <f>(K10-J10)/J10*100</f>
        <v>-40</v>
      </c>
      <c r="O10" s="374" t="s">
        <v>263</v>
      </c>
    </row>
    <row r="11" spans="1:15" s="28" customFormat="1" ht="21.75" customHeight="1" x14ac:dyDescent="0.25">
      <c r="A11" s="1004"/>
      <c r="B11" s="81"/>
      <c r="C11" s="407" t="s">
        <v>367</v>
      </c>
      <c r="D11" s="407" t="s">
        <v>10</v>
      </c>
      <c r="E11" s="22">
        <v>2400</v>
      </c>
      <c r="F11" s="20">
        <v>6250</v>
      </c>
      <c r="G11" s="34">
        <v>5700</v>
      </c>
      <c r="H11" s="36">
        <v>1.8</v>
      </c>
      <c r="I11" s="22">
        <v>4320</v>
      </c>
      <c r="J11" s="20">
        <v>6250</v>
      </c>
      <c r="K11" s="86">
        <v>4600</v>
      </c>
      <c r="L11" s="86">
        <v>4600</v>
      </c>
      <c r="M11" s="22">
        <f t="shared" ref="M11:M74" si="0">(K11-I11)/I11*100</f>
        <v>6.481481481481481</v>
      </c>
      <c r="N11" s="22">
        <f t="shared" ref="N11:N74" si="1">(K11-J11)/J11*100</f>
        <v>-26.400000000000002</v>
      </c>
      <c r="O11" s="374" t="s">
        <v>263</v>
      </c>
    </row>
    <row r="12" spans="1:15" s="28" customFormat="1" ht="23.25" customHeight="1" x14ac:dyDescent="0.25">
      <c r="A12" s="370">
        <v>2</v>
      </c>
      <c r="B12" s="374" t="s">
        <v>9</v>
      </c>
      <c r="C12" s="407" t="s">
        <v>10</v>
      </c>
      <c r="D12" s="407" t="s">
        <v>311</v>
      </c>
      <c r="E12" s="22">
        <v>1500</v>
      </c>
      <c r="F12" s="20">
        <v>5000</v>
      </c>
      <c r="G12" s="34">
        <v>5000</v>
      </c>
      <c r="H12" s="36">
        <v>2</v>
      </c>
      <c r="I12" s="22">
        <v>3000</v>
      </c>
      <c r="J12" s="20">
        <v>5000</v>
      </c>
      <c r="K12" s="86">
        <v>2500</v>
      </c>
      <c r="L12" s="86">
        <v>2500</v>
      </c>
      <c r="M12" s="22">
        <f t="shared" si="0"/>
        <v>-16.666666666666664</v>
      </c>
      <c r="N12" s="22">
        <f t="shared" si="1"/>
        <v>-50</v>
      </c>
      <c r="O12" s="374" t="s">
        <v>263</v>
      </c>
    </row>
    <row r="13" spans="1:15" s="28" customFormat="1" ht="44.25" customHeight="1" x14ac:dyDescent="0.25">
      <c r="A13" s="1003">
        <v>3</v>
      </c>
      <c r="B13" s="1000" t="s">
        <v>18</v>
      </c>
      <c r="C13" s="407" t="s">
        <v>12</v>
      </c>
      <c r="D13" s="407" t="s">
        <v>312</v>
      </c>
      <c r="E13" s="22">
        <v>2300</v>
      </c>
      <c r="F13" s="20">
        <v>12500</v>
      </c>
      <c r="G13" s="34">
        <v>12500</v>
      </c>
      <c r="H13" s="36">
        <v>3.1</v>
      </c>
      <c r="I13" s="22">
        <v>7130</v>
      </c>
      <c r="J13" s="20">
        <v>12500</v>
      </c>
      <c r="K13" s="86">
        <v>9500</v>
      </c>
      <c r="L13" s="86">
        <v>9500</v>
      </c>
      <c r="M13" s="22">
        <f>(K13-I13)/I13*100</f>
        <v>33.239831697054697</v>
      </c>
      <c r="N13" s="22">
        <f t="shared" si="1"/>
        <v>-24</v>
      </c>
      <c r="O13" s="374" t="s">
        <v>263</v>
      </c>
    </row>
    <row r="14" spans="1:15" s="28" customFormat="1" ht="27" customHeight="1" x14ac:dyDescent="0.25">
      <c r="A14" s="1004"/>
      <c r="B14" s="1002"/>
      <c r="C14" s="407" t="s">
        <v>312</v>
      </c>
      <c r="D14" s="407" t="s">
        <v>13</v>
      </c>
      <c r="E14" s="22">
        <v>4000</v>
      </c>
      <c r="F14" s="20">
        <v>20000</v>
      </c>
      <c r="G14" s="34">
        <v>25000</v>
      </c>
      <c r="H14" s="36">
        <v>2.7</v>
      </c>
      <c r="I14" s="22">
        <v>10800</v>
      </c>
      <c r="J14" s="20">
        <v>20000</v>
      </c>
      <c r="K14" s="86">
        <v>12500</v>
      </c>
      <c r="L14" s="86">
        <v>12500</v>
      </c>
      <c r="M14" s="22">
        <f t="shared" si="0"/>
        <v>15.74074074074074</v>
      </c>
      <c r="N14" s="22">
        <f t="shared" si="1"/>
        <v>-37.5</v>
      </c>
      <c r="O14" s="374" t="s">
        <v>263</v>
      </c>
    </row>
    <row r="15" spans="1:15" s="28" customFormat="1" x14ac:dyDescent="0.25">
      <c r="A15" s="370">
        <v>4</v>
      </c>
      <c r="B15" s="374" t="s">
        <v>14</v>
      </c>
      <c r="C15" s="407" t="s">
        <v>15</v>
      </c>
      <c r="D15" s="407" t="s">
        <v>16</v>
      </c>
      <c r="E15" s="22"/>
      <c r="F15" s="20"/>
      <c r="G15" s="34"/>
      <c r="H15" s="36"/>
      <c r="I15" s="22"/>
      <c r="J15" s="20"/>
      <c r="K15" s="20"/>
      <c r="L15" s="20"/>
      <c r="M15" s="22"/>
      <c r="N15" s="22"/>
      <c r="O15" s="374" t="s">
        <v>263</v>
      </c>
    </row>
    <row r="16" spans="1:15" s="28" customFormat="1" x14ac:dyDescent="0.25">
      <c r="A16" s="375"/>
      <c r="B16" s="371"/>
      <c r="C16" s="407"/>
      <c r="D16" s="407" t="s">
        <v>39</v>
      </c>
      <c r="E16" s="22">
        <v>2000</v>
      </c>
      <c r="F16" s="20">
        <v>6600</v>
      </c>
      <c r="G16" s="34">
        <v>6000</v>
      </c>
      <c r="H16" s="36">
        <v>1.3</v>
      </c>
      <c r="I16" s="22">
        <v>2600</v>
      </c>
      <c r="J16" s="20">
        <v>6600</v>
      </c>
      <c r="K16" s="85">
        <v>3200</v>
      </c>
      <c r="L16" s="85">
        <v>3200</v>
      </c>
      <c r="M16" s="22">
        <f t="shared" si="0"/>
        <v>23.076923076923077</v>
      </c>
      <c r="N16" s="22"/>
      <c r="O16" s="406" t="s">
        <v>879</v>
      </c>
    </row>
    <row r="17" spans="1:15" s="28" customFormat="1" x14ac:dyDescent="0.25">
      <c r="A17" s="375"/>
      <c r="B17" s="371"/>
      <c r="C17" s="407"/>
      <c r="D17" s="407" t="s">
        <v>40</v>
      </c>
      <c r="E17" s="22">
        <v>2000</v>
      </c>
      <c r="F17" s="20">
        <v>6600</v>
      </c>
      <c r="G17" s="34">
        <v>6000</v>
      </c>
      <c r="H17" s="36">
        <v>1.3</v>
      </c>
      <c r="I17" s="22">
        <v>2600</v>
      </c>
      <c r="J17" s="20">
        <v>6600</v>
      </c>
      <c r="K17" s="85">
        <v>3100</v>
      </c>
      <c r="L17" s="85">
        <v>3100</v>
      </c>
      <c r="M17" s="22">
        <f t="shared" si="0"/>
        <v>19.230769230769234</v>
      </c>
      <c r="N17" s="22"/>
      <c r="O17" s="406" t="s">
        <v>879</v>
      </c>
    </row>
    <row r="18" spans="1:15" s="28" customFormat="1" x14ac:dyDescent="0.25">
      <c r="A18" s="46">
        <v>5</v>
      </c>
      <c r="B18" s="46" t="s">
        <v>17</v>
      </c>
      <c r="C18" s="407" t="s">
        <v>18</v>
      </c>
      <c r="D18" s="407" t="s">
        <v>368</v>
      </c>
      <c r="E18" s="22"/>
      <c r="F18" s="20"/>
      <c r="G18" s="34"/>
      <c r="H18" s="36"/>
      <c r="I18" s="22"/>
      <c r="J18" s="20"/>
      <c r="K18" s="85"/>
      <c r="L18" s="85"/>
      <c r="M18" s="22"/>
      <c r="N18" s="22"/>
      <c r="O18" s="374" t="s">
        <v>263</v>
      </c>
    </row>
    <row r="19" spans="1:15" s="28" customFormat="1" x14ac:dyDescent="0.25">
      <c r="A19" s="46"/>
      <c r="B19" s="46"/>
      <c r="C19" s="407"/>
      <c r="D19" s="407" t="s">
        <v>39</v>
      </c>
      <c r="E19" s="22">
        <v>2200</v>
      </c>
      <c r="F19" s="20">
        <v>12500</v>
      </c>
      <c r="G19" s="34">
        <v>12500</v>
      </c>
      <c r="H19" s="36">
        <v>4.5</v>
      </c>
      <c r="I19" s="22">
        <v>9900</v>
      </c>
      <c r="J19" s="20">
        <v>12500</v>
      </c>
      <c r="K19" s="85">
        <v>9900</v>
      </c>
      <c r="L19" s="85">
        <v>9900</v>
      </c>
      <c r="M19" s="22">
        <f t="shared" si="0"/>
        <v>0</v>
      </c>
      <c r="N19" s="22"/>
      <c r="O19" s="406" t="s">
        <v>879</v>
      </c>
    </row>
    <row r="20" spans="1:15" s="28" customFormat="1" x14ac:dyDescent="0.25">
      <c r="A20" s="46"/>
      <c r="B20" s="46"/>
      <c r="C20" s="407"/>
      <c r="D20" s="407" t="s">
        <v>40</v>
      </c>
      <c r="E20" s="22">
        <v>2200</v>
      </c>
      <c r="F20" s="20">
        <v>12500</v>
      </c>
      <c r="G20" s="34">
        <v>12500</v>
      </c>
      <c r="H20" s="36">
        <v>4.5</v>
      </c>
      <c r="I20" s="22">
        <v>9900</v>
      </c>
      <c r="J20" s="20">
        <v>12500</v>
      </c>
      <c r="K20" s="85">
        <v>9800</v>
      </c>
      <c r="L20" s="85">
        <v>9800</v>
      </c>
      <c r="M20" s="22">
        <f t="shared" si="0"/>
        <v>-1.0101010101010102</v>
      </c>
      <c r="N20" s="22"/>
      <c r="O20" s="406" t="s">
        <v>879</v>
      </c>
    </row>
    <row r="21" spans="1:15" s="28" customFormat="1" x14ac:dyDescent="0.25">
      <c r="A21" s="46"/>
      <c r="B21" s="46"/>
      <c r="C21" s="407" t="s">
        <v>368</v>
      </c>
      <c r="D21" s="407" t="s">
        <v>19</v>
      </c>
      <c r="E21" s="22">
        <v>1800</v>
      </c>
      <c r="F21" s="20">
        <v>8750</v>
      </c>
      <c r="G21" s="34">
        <v>8750</v>
      </c>
      <c r="H21" s="36">
        <v>2.5</v>
      </c>
      <c r="I21" s="22">
        <v>4500</v>
      </c>
      <c r="J21" s="20">
        <v>8750</v>
      </c>
      <c r="K21" s="86">
        <v>4900</v>
      </c>
      <c r="L21" s="86">
        <v>4900</v>
      </c>
      <c r="M21" s="22">
        <f t="shared" si="0"/>
        <v>8.8888888888888893</v>
      </c>
      <c r="N21" s="22">
        <f t="shared" si="1"/>
        <v>-44</v>
      </c>
      <c r="O21" s="374" t="s">
        <v>263</v>
      </c>
    </row>
    <row r="22" spans="1:15" s="28" customFormat="1" ht="63" customHeight="1" x14ac:dyDescent="0.25">
      <c r="A22" s="1003">
        <v>6</v>
      </c>
      <c r="B22" s="1000" t="s">
        <v>20</v>
      </c>
      <c r="C22" s="407" t="s">
        <v>21</v>
      </c>
      <c r="D22" s="407" t="s">
        <v>313</v>
      </c>
      <c r="E22" s="22">
        <v>1400</v>
      </c>
      <c r="F22" s="20">
        <v>6250</v>
      </c>
      <c r="G22" s="34">
        <v>6250</v>
      </c>
      <c r="H22" s="36">
        <v>2.7</v>
      </c>
      <c r="I22" s="22">
        <v>3780.0000000000005</v>
      </c>
      <c r="J22" s="20">
        <v>6250</v>
      </c>
      <c r="K22" s="86">
        <v>4100</v>
      </c>
      <c r="L22" s="86">
        <v>4100</v>
      </c>
      <c r="M22" s="22">
        <f t="shared" si="0"/>
        <v>8.4656084656084527</v>
      </c>
      <c r="N22" s="22">
        <f t="shared" si="1"/>
        <v>-34.4</v>
      </c>
      <c r="O22" s="374" t="s">
        <v>263</v>
      </c>
    </row>
    <row r="23" spans="1:15" s="28" customFormat="1" ht="60.75" customHeight="1" x14ac:dyDescent="0.25">
      <c r="A23" s="1004"/>
      <c r="B23" s="1002"/>
      <c r="C23" s="407" t="s">
        <v>313</v>
      </c>
      <c r="D23" s="407" t="s">
        <v>22</v>
      </c>
      <c r="E23" s="22">
        <v>730</v>
      </c>
      <c r="F23" s="20">
        <v>2500</v>
      </c>
      <c r="G23" s="34">
        <v>2500</v>
      </c>
      <c r="H23" s="36">
        <v>1.6</v>
      </c>
      <c r="I23" s="22">
        <v>1168</v>
      </c>
      <c r="J23" s="20">
        <v>2500</v>
      </c>
      <c r="K23" s="86">
        <v>1500</v>
      </c>
      <c r="L23" s="86">
        <v>1500</v>
      </c>
      <c r="M23" s="22">
        <f t="shared" si="0"/>
        <v>28.424657534246577</v>
      </c>
      <c r="N23" s="22">
        <f>(K23-J23)/J23*100</f>
        <v>-40</v>
      </c>
      <c r="O23" s="374" t="s">
        <v>263</v>
      </c>
    </row>
    <row r="24" spans="1:15" s="28" customFormat="1" ht="50.25" customHeight="1" x14ac:dyDescent="0.25">
      <c r="A24" s="370">
        <v>7</v>
      </c>
      <c r="B24" s="374" t="s">
        <v>27</v>
      </c>
      <c r="C24" s="407" t="s">
        <v>25</v>
      </c>
      <c r="D24" s="407" t="s">
        <v>314</v>
      </c>
      <c r="E24" s="22"/>
      <c r="F24" s="20"/>
      <c r="G24" s="34"/>
      <c r="H24" s="36"/>
      <c r="I24" s="22"/>
      <c r="J24" s="20"/>
      <c r="K24" s="85"/>
      <c r="L24" s="85"/>
      <c r="M24" s="22"/>
      <c r="N24" s="22"/>
      <c r="O24" s="374" t="s">
        <v>263</v>
      </c>
    </row>
    <row r="25" spans="1:15" s="28" customFormat="1" x14ac:dyDescent="0.25">
      <c r="A25" s="375"/>
      <c r="B25" s="371"/>
      <c r="C25" s="407"/>
      <c r="D25" s="407" t="s">
        <v>39</v>
      </c>
      <c r="E25" s="22">
        <v>1500</v>
      </c>
      <c r="F25" s="20">
        <v>3750</v>
      </c>
      <c r="G25" s="34">
        <v>4500</v>
      </c>
      <c r="H25" s="36">
        <v>2.5</v>
      </c>
      <c r="I25" s="22">
        <v>3750</v>
      </c>
      <c r="J25" s="20">
        <v>3750</v>
      </c>
      <c r="K25" s="85">
        <v>3750</v>
      </c>
      <c r="L25" s="85">
        <v>3750</v>
      </c>
      <c r="M25" s="22">
        <f t="shared" si="0"/>
        <v>0</v>
      </c>
      <c r="N25" s="22"/>
      <c r="O25" s="406" t="s">
        <v>879</v>
      </c>
    </row>
    <row r="26" spans="1:15" s="28" customFormat="1" x14ac:dyDescent="0.25">
      <c r="A26" s="375"/>
      <c r="B26" s="371"/>
      <c r="C26" s="407"/>
      <c r="D26" s="407" t="s">
        <v>40</v>
      </c>
      <c r="E26" s="22">
        <v>1500</v>
      </c>
      <c r="F26" s="20">
        <v>3750</v>
      </c>
      <c r="G26" s="34">
        <v>4500</v>
      </c>
      <c r="H26" s="36">
        <v>2.5</v>
      </c>
      <c r="I26" s="22">
        <v>3750</v>
      </c>
      <c r="J26" s="20">
        <v>3750</v>
      </c>
      <c r="K26" s="85">
        <v>3600</v>
      </c>
      <c r="L26" s="85">
        <v>3600</v>
      </c>
      <c r="M26" s="22">
        <f t="shared" si="0"/>
        <v>-4</v>
      </c>
      <c r="N26" s="22"/>
      <c r="O26" s="406" t="s">
        <v>879</v>
      </c>
    </row>
    <row r="27" spans="1:15" s="28" customFormat="1" ht="42" customHeight="1" x14ac:dyDescent="0.25">
      <c r="A27" s="370">
        <v>8</v>
      </c>
      <c r="B27" s="374" t="s">
        <v>451</v>
      </c>
      <c r="C27" s="407" t="s">
        <v>17</v>
      </c>
      <c r="D27" s="407" t="s">
        <v>23</v>
      </c>
      <c r="E27" s="22"/>
      <c r="F27" s="20"/>
      <c r="G27" s="34"/>
      <c r="H27" s="36"/>
      <c r="I27" s="22"/>
      <c r="J27" s="20"/>
      <c r="K27" s="85"/>
      <c r="L27" s="85"/>
      <c r="M27" s="22"/>
      <c r="N27" s="22"/>
      <c r="O27" s="374" t="s">
        <v>263</v>
      </c>
    </row>
    <row r="28" spans="1:15" s="28" customFormat="1" x14ac:dyDescent="0.25">
      <c r="A28" s="375"/>
      <c r="B28" s="371"/>
      <c r="C28" s="407"/>
      <c r="D28" s="407" t="s">
        <v>39</v>
      </c>
      <c r="E28" s="22">
        <v>1500</v>
      </c>
      <c r="F28" s="20">
        <v>7500</v>
      </c>
      <c r="G28" s="34">
        <v>7500</v>
      </c>
      <c r="H28" s="36">
        <v>3.5</v>
      </c>
      <c r="I28" s="22">
        <v>5250</v>
      </c>
      <c r="J28" s="20">
        <v>7500</v>
      </c>
      <c r="K28" s="85">
        <v>5300</v>
      </c>
      <c r="L28" s="85">
        <v>5300</v>
      </c>
      <c r="M28" s="22">
        <f t="shared" si="0"/>
        <v>0.95238095238095244</v>
      </c>
      <c r="N28" s="22"/>
      <c r="O28" s="406" t="s">
        <v>879</v>
      </c>
    </row>
    <row r="29" spans="1:15" s="28" customFormat="1" x14ac:dyDescent="0.25">
      <c r="A29" s="375"/>
      <c r="B29" s="371"/>
      <c r="C29" s="407"/>
      <c r="D29" s="407" t="s">
        <v>40</v>
      </c>
      <c r="E29" s="22">
        <v>1500</v>
      </c>
      <c r="F29" s="20">
        <v>7500</v>
      </c>
      <c r="G29" s="34">
        <v>7500</v>
      </c>
      <c r="H29" s="36">
        <v>3.5</v>
      </c>
      <c r="I29" s="22">
        <v>5250</v>
      </c>
      <c r="J29" s="20">
        <v>7500</v>
      </c>
      <c r="K29" s="85">
        <v>5200</v>
      </c>
      <c r="L29" s="85">
        <v>5200</v>
      </c>
      <c r="M29" s="22">
        <f t="shared" si="0"/>
        <v>-0.95238095238095244</v>
      </c>
      <c r="N29" s="22"/>
      <c r="O29" s="406" t="s">
        <v>879</v>
      </c>
    </row>
    <row r="30" spans="1:15" s="28" customFormat="1" x14ac:dyDescent="0.25">
      <c r="A30" s="370">
        <v>9</v>
      </c>
      <c r="B30" s="374" t="s">
        <v>24</v>
      </c>
      <c r="C30" s="407" t="s">
        <v>25</v>
      </c>
      <c r="D30" s="407" t="s">
        <v>452</v>
      </c>
      <c r="E30" s="22">
        <v>1500</v>
      </c>
      <c r="F30" s="20">
        <v>4500</v>
      </c>
      <c r="G30" s="34">
        <v>4500</v>
      </c>
      <c r="H30" s="36">
        <v>2</v>
      </c>
      <c r="I30" s="22">
        <v>3000</v>
      </c>
      <c r="J30" s="20">
        <v>4500</v>
      </c>
      <c r="K30" s="86">
        <v>3000</v>
      </c>
      <c r="L30" s="86">
        <v>3000</v>
      </c>
      <c r="M30" s="22">
        <f t="shared" si="0"/>
        <v>0</v>
      </c>
      <c r="N30" s="22">
        <f t="shared" si="1"/>
        <v>-33.333333333333329</v>
      </c>
      <c r="O30" s="374" t="s">
        <v>263</v>
      </c>
    </row>
    <row r="31" spans="1:15" s="28" customFormat="1" x14ac:dyDescent="0.25">
      <c r="A31" s="370">
        <v>10</v>
      </c>
      <c r="B31" s="374" t="s">
        <v>26</v>
      </c>
      <c r="C31" s="407" t="s">
        <v>27</v>
      </c>
      <c r="D31" s="407" t="s">
        <v>453</v>
      </c>
      <c r="E31" s="22"/>
      <c r="F31" s="20"/>
      <c r="G31" s="34"/>
      <c r="H31" s="36"/>
      <c r="I31" s="22"/>
      <c r="J31" s="20"/>
      <c r="K31" s="85"/>
      <c r="L31" s="85"/>
      <c r="M31" s="22"/>
      <c r="N31" s="22"/>
      <c r="O31" s="374" t="s">
        <v>263</v>
      </c>
    </row>
    <row r="32" spans="1:15" s="28" customFormat="1" x14ac:dyDescent="0.25">
      <c r="A32" s="375"/>
      <c r="B32" s="371"/>
      <c r="C32" s="407"/>
      <c r="D32" s="407" t="s">
        <v>39</v>
      </c>
      <c r="E32" s="22">
        <v>1500</v>
      </c>
      <c r="F32" s="20">
        <v>4500</v>
      </c>
      <c r="G32" s="34">
        <v>5000</v>
      </c>
      <c r="H32" s="36">
        <v>2.2000000000000002</v>
      </c>
      <c r="I32" s="22">
        <v>3300.0000000000005</v>
      </c>
      <c r="J32" s="20">
        <v>4500</v>
      </c>
      <c r="K32" s="85">
        <v>3500</v>
      </c>
      <c r="L32" s="85">
        <v>3500</v>
      </c>
      <c r="M32" s="22">
        <f t="shared" si="0"/>
        <v>6.0606060606060463</v>
      </c>
      <c r="N32" s="22"/>
      <c r="O32" s="406" t="s">
        <v>879</v>
      </c>
    </row>
    <row r="33" spans="1:15" s="28" customFormat="1" x14ac:dyDescent="0.25">
      <c r="A33" s="375"/>
      <c r="B33" s="371"/>
      <c r="C33" s="407"/>
      <c r="D33" s="407" t="s">
        <v>40</v>
      </c>
      <c r="E33" s="22">
        <v>1500</v>
      </c>
      <c r="F33" s="20">
        <v>4500</v>
      </c>
      <c r="G33" s="34">
        <v>5000</v>
      </c>
      <c r="H33" s="36">
        <v>2.2000000000000002</v>
      </c>
      <c r="I33" s="22">
        <v>3300.0000000000005</v>
      </c>
      <c r="J33" s="20">
        <v>4500</v>
      </c>
      <c r="K33" s="85">
        <v>3400</v>
      </c>
      <c r="L33" s="85">
        <v>3400</v>
      </c>
      <c r="M33" s="22">
        <f t="shared" si="0"/>
        <v>3.0303030303030161</v>
      </c>
      <c r="N33" s="22"/>
      <c r="O33" s="406" t="s">
        <v>879</v>
      </c>
    </row>
    <row r="34" spans="1:15" s="28" customFormat="1" ht="21.75" customHeight="1" x14ac:dyDescent="0.25">
      <c r="A34" s="1003">
        <v>11</v>
      </c>
      <c r="B34" s="1000" t="s">
        <v>19</v>
      </c>
      <c r="C34" s="407" t="s">
        <v>17</v>
      </c>
      <c r="D34" s="407" t="s">
        <v>26</v>
      </c>
      <c r="E34" s="22">
        <v>1000</v>
      </c>
      <c r="F34" s="20">
        <v>3750</v>
      </c>
      <c r="G34" s="34">
        <v>3750</v>
      </c>
      <c r="H34" s="36">
        <v>1.6</v>
      </c>
      <c r="I34" s="22">
        <v>1600</v>
      </c>
      <c r="J34" s="20">
        <v>3750</v>
      </c>
      <c r="K34" s="86">
        <v>3000</v>
      </c>
      <c r="L34" s="86">
        <v>3000</v>
      </c>
      <c r="M34" s="22">
        <f t="shared" si="0"/>
        <v>87.5</v>
      </c>
      <c r="N34" s="22">
        <f t="shared" si="1"/>
        <v>-20</v>
      </c>
      <c r="O34" s="374" t="s">
        <v>263</v>
      </c>
    </row>
    <row r="35" spans="1:15" s="28" customFormat="1" ht="23.25" customHeight="1" x14ac:dyDescent="0.25">
      <c r="A35" s="1004"/>
      <c r="B35" s="1002"/>
      <c r="C35" s="407" t="s">
        <v>26</v>
      </c>
      <c r="D35" s="407" t="s">
        <v>25</v>
      </c>
      <c r="E35" s="22">
        <v>1500</v>
      </c>
      <c r="F35" s="20">
        <v>5000</v>
      </c>
      <c r="G35" s="34">
        <v>5000</v>
      </c>
      <c r="H35" s="36">
        <v>2.2000000000000002</v>
      </c>
      <c r="I35" s="22">
        <v>3300.0000000000005</v>
      </c>
      <c r="J35" s="20">
        <v>5000</v>
      </c>
      <c r="K35" s="86">
        <v>3000</v>
      </c>
      <c r="L35" s="86">
        <v>3000</v>
      </c>
      <c r="M35" s="22">
        <f t="shared" si="0"/>
        <v>-9.0909090909091042</v>
      </c>
      <c r="N35" s="22">
        <f t="shared" si="1"/>
        <v>-40</v>
      </c>
      <c r="O35" s="374" t="s">
        <v>263</v>
      </c>
    </row>
    <row r="36" spans="1:15" s="28" customFormat="1" ht="44.25" customHeight="1" x14ac:dyDescent="0.25">
      <c r="A36" s="370">
        <v>12</v>
      </c>
      <c r="B36" s="374" t="s">
        <v>28</v>
      </c>
      <c r="C36" s="407" t="s">
        <v>29</v>
      </c>
      <c r="D36" s="407" t="s">
        <v>30</v>
      </c>
      <c r="E36" s="22"/>
      <c r="F36" s="20"/>
      <c r="G36" s="34"/>
      <c r="H36" s="36"/>
      <c r="I36" s="22"/>
      <c r="J36" s="20"/>
      <c r="K36" s="85"/>
      <c r="L36" s="85"/>
      <c r="M36" s="22"/>
      <c r="N36" s="22"/>
      <c r="O36" s="374" t="s">
        <v>263</v>
      </c>
    </row>
    <row r="37" spans="1:15" s="28" customFormat="1" x14ac:dyDescent="0.25">
      <c r="A37" s="375"/>
      <c r="B37" s="371"/>
      <c r="C37" s="407"/>
      <c r="D37" s="407" t="s">
        <v>39</v>
      </c>
      <c r="E37" s="22">
        <v>1040</v>
      </c>
      <c r="F37" s="20">
        <v>4250</v>
      </c>
      <c r="G37" s="34">
        <v>4250</v>
      </c>
      <c r="H37" s="36">
        <v>1.9</v>
      </c>
      <c r="I37" s="22">
        <v>1976</v>
      </c>
      <c r="J37" s="20">
        <v>4250</v>
      </c>
      <c r="K37" s="85">
        <v>3100</v>
      </c>
      <c r="L37" s="85">
        <v>3100</v>
      </c>
      <c r="M37" s="22">
        <f t="shared" si="0"/>
        <v>56.882591093117405</v>
      </c>
      <c r="N37" s="22"/>
      <c r="O37" s="406" t="s">
        <v>879</v>
      </c>
    </row>
    <row r="38" spans="1:15" s="28" customFormat="1" x14ac:dyDescent="0.25">
      <c r="A38" s="375"/>
      <c r="B38" s="371"/>
      <c r="C38" s="407"/>
      <c r="D38" s="407" t="s">
        <v>40</v>
      </c>
      <c r="E38" s="22">
        <v>1040</v>
      </c>
      <c r="F38" s="20">
        <v>4250</v>
      </c>
      <c r="G38" s="34">
        <v>4250</v>
      </c>
      <c r="H38" s="36">
        <v>1.9</v>
      </c>
      <c r="I38" s="22">
        <v>1976</v>
      </c>
      <c r="J38" s="20">
        <v>4250</v>
      </c>
      <c r="K38" s="85">
        <v>3000</v>
      </c>
      <c r="L38" s="85">
        <v>3000</v>
      </c>
      <c r="M38" s="22">
        <f t="shared" si="0"/>
        <v>51.821862348178136</v>
      </c>
      <c r="N38" s="22"/>
      <c r="O38" s="406" t="s">
        <v>879</v>
      </c>
    </row>
    <row r="39" spans="1:15" s="28" customFormat="1" ht="21.75" customHeight="1" x14ac:dyDescent="0.25">
      <c r="A39" s="370">
        <v>13</v>
      </c>
      <c r="B39" s="374" t="s">
        <v>31</v>
      </c>
      <c r="C39" s="407" t="s">
        <v>28</v>
      </c>
      <c r="D39" s="407" t="s">
        <v>27</v>
      </c>
      <c r="E39" s="22">
        <v>1040</v>
      </c>
      <c r="F39" s="20">
        <v>3750</v>
      </c>
      <c r="G39" s="34">
        <v>3750</v>
      </c>
      <c r="H39" s="36">
        <v>1.9</v>
      </c>
      <c r="I39" s="22">
        <v>1976</v>
      </c>
      <c r="J39" s="20">
        <v>3750</v>
      </c>
      <c r="K39" s="85">
        <v>3100</v>
      </c>
      <c r="L39" s="85">
        <v>3100</v>
      </c>
      <c r="M39" s="22">
        <f t="shared" si="0"/>
        <v>56.882591093117405</v>
      </c>
      <c r="N39" s="22">
        <f t="shared" si="1"/>
        <v>-17.333333333333336</v>
      </c>
      <c r="O39" s="374" t="s">
        <v>263</v>
      </c>
    </row>
    <row r="40" spans="1:15" s="28" customFormat="1" ht="25.5" customHeight="1" x14ac:dyDescent="0.25">
      <c r="A40" s="370">
        <v>14</v>
      </c>
      <c r="B40" s="374" t="s">
        <v>32</v>
      </c>
      <c r="C40" s="407" t="s">
        <v>22</v>
      </c>
      <c r="D40" s="408"/>
      <c r="E40" s="22">
        <v>1040</v>
      </c>
      <c r="F40" s="20">
        <v>2500</v>
      </c>
      <c r="G40" s="34">
        <v>2500</v>
      </c>
      <c r="H40" s="36">
        <v>1.9</v>
      </c>
      <c r="I40" s="22">
        <v>1976</v>
      </c>
      <c r="J40" s="20">
        <v>2500</v>
      </c>
      <c r="K40" s="86">
        <v>2100</v>
      </c>
      <c r="L40" s="86">
        <v>2100</v>
      </c>
      <c r="M40" s="22">
        <f t="shared" si="0"/>
        <v>6.2753036437246958</v>
      </c>
      <c r="N40" s="22">
        <f t="shared" si="1"/>
        <v>-16</v>
      </c>
      <c r="O40" s="374" t="s">
        <v>263</v>
      </c>
    </row>
    <row r="41" spans="1:15" s="28" customFormat="1" ht="31.5" x14ac:dyDescent="0.25">
      <c r="A41" s="370">
        <v>15</v>
      </c>
      <c r="B41" s="374" t="s">
        <v>423</v>
      </c>
      <c r="C41" s="407" t="s">
        <v>8</v>
      </c>
      <c r="D41" s="407" t="s">
        <v>33</v>
      </c>
      <c r="E41" s="22"/>
      <c r="F41" s="20"/>
      <c r="G41" s="34"/>
      <c r="H41" s="36"/>
      <c r="I41" s="22"/>
      <c r="J41" s="20"/>
      <c r="K41" s="85"/>
      <c r="L41" s="85"/>
      <c r="M41" s="22"/>
      <c r="N41" s="22"/>
      <c r="O41" s="374" t="s">
        <v>263</v>
      </c>
    </row>
    <row r="42" spans="1:15" s="28" customFormat="1" x14ac:dyDescent="0.25">
      <c r="A42" s="375"/>
      <c r="B42" s="371"/>
      <c r="C42" s="407"/>
      <c r="D42" s="407" t="s">
        <v>39</v>
      </c>
      <c r="E42" s="22">
        <v>845</v>
      </c>
      <c r="F42" s="20">
        <v>1750</v>
      </c>
      <c r="G42" s="34">
        <v>1750</v>
      </c>
      <c r="H42" s="36">
        <v>1.6</v>
      </c>
      <c r="I42" s="22">
        <v>1352</v>
      </c>
      <c r="J42" s="20">
        <v>1750</v>
      </c>
      <c r="K42" s="85">
        <v>1400</v>
      </c>
      <c r="L42" s="85">
        <v>1400</v>
      </c>
      <c r="M42" s="22">
        <f t="shared" si="0"/>
        <v>3.5502958579881656</v>
      </c>
      <c r="N42" s="22"/>
      <c r="O42" s="406" t="s">
        <v>879</v>
      </c>
    </row>
    <row r="43" spans="1:15" s="28" customFormat="1" x14ac:dyDescent="0.25">
      <c r="A43" s="375"/>
      <c r="B43" s="371"/>
      <c r="C43" s="407"/>
      <c r="D43" s="407" t="s">
        <v>40</v>
      </c>
      <c r="E43" s="22">
        <v>845</v>
      </c>
      <c r="F43" s="20">
        <v>1750</v>
      </c>
      <c r="G43" s="34">
        <v>1750</v>
      </c>
      <c r="H43" s="36">
        <v>1.6</v>
      </c>
      <c r="I43" s="22">
        <v>1352</v>
      </c>
      <c r="J43" s="20">
        <v>1750</v>
      </c>
      <c r="K43" s="85">
        <v>1300</v>
      </c>
      <c r="L43" s="85">
        <v>1300</v>
      </c>
      <c r="M43" s="22">
        <f t="shared" si="0"/>
        <v>-3.8461538461538463</v>
      </c>
      <c r="N43" s="22"/>
      <c r="O43" s="406" t="s">
        <v>879</v>
      </c>
    </row>
    <row r="44" spans="1:15" s="28" customFormat="1" x14ac:dyDescent="0.25">
      <c r="A44" s="1003">
        <v>16</v>
      </c>
      <c r="B44" s="1000" t="s">
        <v>34</v>
      </c>
      <c r="C44" s="407" t="s">
        <v>35</v>
      </c>
      <c r="D44" s="407" t="s">
        <v>315</v>
      </c>
      <c r="E44" s="22">
        <v>600</v>
      </c>
      <c r="F44" s="20">
        <v>875</v>
      </c>
      <c r="G44" s="34">
        <v>875</v>
      </c>
      <c r="H44" s="36">
        <v>1.2</v>
      </c>
      <c r="I44" s="22">
        <v>720</v>
      </c>
      <c r="J44" s="20">
        <v>875</v>
      </c>
      <c r="K44" s="86">
        <v>750</v>
      </c>
      <c r="L44" s="86">
        <v>750</v>
      </c>
      <c r="M44" s="22">
        <f t="shared" si="0"/>
        <v>4.1666666666666661</v>
      </c>
      <c r="N44" s="22">
        <f t="shared" si="1"/>
        <v>-14.285714285714285</v>
      </c>
      <c r="O44" s="374" t="s">
        <v>263</v>
      </c>
    </row>
    <row r="45" spans="1:15" s="28" customFormat="1" ht="31.5" x14ac:dyDescent="0.25">
      <c r="A45" s="1004"/>
      <c r="B45" s="1002"/>
      <c r="C45" s="407" t="s">
        <v>397</v>
      </c>
      <c r="D45" s="407" t="s">
        <v>36</v>
      </c>
      <c r="E45" s="22">
        <v>450</v>
      </c>
      <c r="F45" s="20">
        <v>1250</v>
      </c>
      <c r="G45" s="34">
        <v>1250</v>
      </c>
      <c r="H45" s="36">
        <v>1.4</v>
      </c>
      <c r="I45" s="22">
        <v>630</v>
      </c>
      <c r="J45" s="20">
        <v>1250</v>
      </c>
      <c r="K45" s="86">
        <v>700</v>
      </c>
      <c r="L45" s="86">
        <v>700</v>
      </c>
      <c r="M45" s="22">
        <f t="shared" si="0"/>
        <v>11.111111111111111</v>
      </c>
      <c r="N45" s="22">
        <f t="shared" si="1"/>
        <v>-44</v>
      </c>
      <c r="O45" s="374" t="s">
        <v>263</v>
      </c>
    </row>
    <row r="46" spans="1:15" s="28" customFormat="1" x14ac:dyDescent="0.25">
      <c r="A46" s="1003">
        <v>17</v>
      </c>
      <c r="B46" s="1000" t="s">
        <v>37</v>
      </c>
      <c r="C46" s="407" t="s">
        <v>38</v>
      </c>
      <c r="D46" s="408"/>
      <c r="E46" s="22"/>
      <c r="F46" s="20"/>
      <c r="G46" s="34"/>
      <c r="H46" s="36"/>
      <c r="I46" s="22"/>
      <c r="J46" s="20"/>
      <c r="K46" s="85"/>
      <c r="L46" s="85"/>
      <c r="M46" s="22"/>
      <c r="N46" s="22"/>
      <c r="O46" s="374"/>
    </row>
    <row r="47" spans="1:15" s="28" customFormat="1" x14ac:dyDescent="0.25">
      <c r="A47" s="1009"/>
      <c r="B47" s="1001"/>
      <c r="C47" s="407" t="s">
        <v>39</v>
      </c>
      <c r="D47" s="408"/>
      <c r="E47" s="22">
        <v>700</v>
      </c>
      <c r="F47" s="20">
        <v>4500</v>
      </c>
      <c r="G47" s="34">
        <v>4500</v>
      </c>
      <c r="H47" s="36">
        <v>2.1</v>
      </c>
      <c r="I47" s="22">
        <v>1470</v>
      </c>
      <c r="J47" s="20">
        <v>4500</v>
      </c>
      <c r="K47" s="86">
        <v>1500</v>
      </c>
      <c r="L47" s="86">
        <v>1500</v>
      </c>
      <c r="M47" s="22">
        <f t="shared" si="0"/>
        <v>2.0408163265306123</v>
      </c>
      <c r="N47" s="22">
        <f t="shared" si="1"/>
        <v>-66.666666666666657</v>
      </c>
      <c r="O47" s="374" t="s">
        <v>263</v>
      </c>
    </row>
    <row r="48" spans="1:15" s="28" customFormat="1" x14ac:dyDescent="0.25">
      <c r="A48" s="1004"/>
      <c r="B48" s="1002"/>
      <c r="C48" s="407" t="s">
        <v>40</v>
      </c>
      <c r="D48" s="408"/>
      <c r="E48" s="22">
        <v>650</v>
      </c>
      <c r="F48" s="20">
        <v>4300</v>
      </c>
      <c r="G48" s="34">
        <v>4300</v>
      </c>
      <c r="H48" s="36">
        <v>2.1</v>
      </c>
      <c r="I48" s="22">
        <v>1365</v>
      </c>
      <c r="J48" s="20">
        <v>4300</v>
      </c>
      <c r="K48" s="86">
        <v>1400</v>
      </c>
      <c r="L48" s="86">
        <v>1400</v>
      </c>
      <c r="M48" s="22">
        <f t="shared" si="0"/>
        <v>2.5641025641025639</v>
      </c>
      <c r="N48" s="22">
        <f t="shared" si="1"/>
        <v>-67.441860465116278</v>
      </c>
      <c r="O48" s="374" t="s">
        <v>263</v>
      </c>
    </row>
    <row r="49" spans="1:15" s="28" customFormat="1" ht="31.5" x14ac:dyDescent="0.25">
      <c r="A49" s="370">
        <v>18</v>
      </c>
      <c r="B49" s="374" t="s">
        <v>41</v>
      </c>
      <c r="C49" s="407" t="s">
        <v>369</v>
      </c>
      <c r="D49" s="408"/>
      <c r="E49" s="22">
        <v>420</v>
      </c>
      <c r="F49" s="20">
        <v>1300</v>
      </c>
      <c r="G49" s="34">
        <v>2000</v>
      </c>
      <c r="H49" s="36">
        <v>3.2</v>
      </c>
      <c r="I49" s="22">
        <v>1344</v>
      </c>
      <c r="J49" s="20">
        <v>1300</v>
      </c>
      <c r="K49" s="87">
        <v>1350</v>
      </c>
      <c r="L49" s="87">
        <v>1350</v>
      </c>
      <c r="M49" s="22">
        <f t="shared" si="0"/>
        <v>0.4464285714285714</v>
      </c>
      <c r="N49" s="22">
        <f t="shared" si="1"/>
        <v>3.8461538461538463</v>
      </c>
      <c r="O49" s="374" t="s">
        <v>263</v>
      </c>
    </row>
    <row r="50" spans="1:15" s="28" customFormat="1" ht="31.5" x14ac:dyDescent="0.25">
      <c r="A50" s="370">
        <v>19</v>
      </c>
      <c r="B50" s="374" t="s">
        <v>42</v>
      </c>
      <c r="C50" s="407" t="s">
        <v>128</v>
      </c>
      <c r="D50" s="408"/>
      <c r="E50" s="22">
        <v>910</v>
      </c>
      <c r="F50" s="20">
        <v>4300</v>
      </c>
      <c r="G50" s="34">
        <v>4500</v>
      </c>
      <c r="H50" s="36">
        <v>1.8</v>
      </c>
      <c r="I50" s="22">
        <v>1638</v>
      </c>
      <c r="J50" s="20">
        <v>4300</v>
      </c>
      <c r="K50" s="86">
        <v>1700</v>
      </c>
      <c r="L50" s="86">
        <v>1700</v>
      </c>
      <c r="M50" s="22">
        <f t="shared" si="0"/>
        <v>3.785103785103785</v>
      </c>
      <c r="N50" s="22">
        <f t="shared" si="1"/>
        <v>-60.465116279069761</v>
      </c>
      <c r="O50" s="374" t="s">
        <v>263</v>
      </c>
    </row>
    <row r="51" spans="1:15" s="28" customFormat="1" ht="31.5" x14ac:dyDescent="0.25">
      <c r="A51" s="370">
        <v>20</v>
      </c>
      <c r="B51" s="374" t="s">
        <v>370</v>
      </c>
      <c r="C51" s="407" t="s">
        <v>128</v>
      </c>
      <c r="D51" s="408"/>
      <c r="E51" s="22">
        <v>845</v>
      </c>
      <c r="F51" s="20">
        <v>4500</v>
      </c>
      <c r="G51" s="34">
        <v>4800</v>
      </c>
      <c r="H51" s="36">
        <v>2.6</v>
      </c>
      <c r="I51" s="22">
        <v>2197</v>
      </c>
      <c r="J51" s="20">
        <v>4500</v>
      </c>
      <c r="K51" s="86">
        <v>2200</v>
      </c>
      <c r="L51" s="86">
        <v>2200</v>
      </c>
      <c r="M51" s="22">
        <f t="shared" si="0"/>
        <v>0.13654984069185253</v>
      </c>
      <c r="N51" s="22">
        <f t="shared" si="1"/>
        <v>-51.111111111111107</v>
      </c>
      <c r="O51" s="374" t="s">
        <v>263</v>
      </c>
    </row>
    <row r="52" spans="1:15" s="28" customFormat="1" ht="31.5" x14ac:dyDescent="0.25">
      <c r="A52" s="370">
        <v>21</v>
      </c>
      <c r="B52" s="374" t="s">
        <v>43</v>
      </c>
      <c r="C52" s="407" t="s">
        <v>18</v>
      </c>
      <c r="D52" s="407" t="s">
        <v>44</v>
      </c>
      <c r="E52" s="22">
        <v>3100</v>
      </c>
      <c r="F52" s="20">
        <v>20000</v>
      </c>
      <c r="G52" s="34">
        <v>26000</v>
      </c>
      <c r="H52" s="36">
        <v>2.9</v>
      </c>
      <c r="I52" s="22">
        <v>8990</v>
      </c>
      <c r="J52" s="20">
        <v>20000</v>
      </c>
      <c r="K52" s="86">
        <v>12000</v>
      </c>
      <c r="L52" s="86">
        <v>12000</v>
      </c>
      <c r="M52" s="22">
        <f t="shared" si="0"/>
        <v>33.481646273637374</v>
      </c>
      <c r="N52" s="22">
        <f t="shared" si="1"/>
        <v>-40</v>
      </c>
      <c r="O52" s="374" t="s">
        <v>263</v>
      </c>
    </row>
    <row r="53" spans="1:15" s="28" customFormat="1" x14ac:dyDescent="0.25">
      <c r="A53" s="370">
        <v>22</v>
      </c>
      <c r="B53" s="407" t="s">
        <v>45</v>
      </c>
      <c r="C53" s="408"/>
      <c r="D53" s="408"/>
      <c r="E53" s="22"/>
      <c r="F53" s="20"/>
      <c r="G53" s="34"/>
      <c r="H53" s="36"/>
      <c r="I53" s="22"/>
      <c r="J53" s="22"/>
      <c r="K53" s="85"/>
      <c r="L53" s="85"/>
      <c r="M53" s="22"/>
      <c r="N53" s="22"/>
      <c r="O53" s="374"/>
    </row>
    <row r="54" spans="1:15" s="28" customFormat="1" x14ac:dyDescent="0.25">
      <c r="A54" s="1003" t="s">
        <v>46</v>
      </c>
      <c r="B54" s="1000" t="s">
        <v>47</v>
      </c>
      <c r="C54" s="374" t="s">
        <v>48</v>
      </c>
      <c r="D54" s="407"/>
      <c r="E54" s="22">
        <v>530</v>
      </c>
      <c r="F54" s="20">
        <v>1200</v>
      </c>
      <c r="G54" s="34">
        <v>1200</v>
      </c>
      <c r="H54" s="36">
        <v>2.2000000000000002</v>
      </c>
      <c r="I54" s="22">
        <v>1166</v>
      </c>
      <c r="J54" s="20">
        <v>1200</v>
      </c>
      <c r="K54" s="86">
        <v>1000</v>
      </c>
      <c r="L54" s="86">
        <v>1000</v>
      </c>
      <c r="M54" s="22">
        <f t="shared" si="0"/>
        <v>-14.236706689536879</v>
      </c>
      <c r="N54" s="22">
        <f t="shared" si="1"/>
        <v>-16.666666666666664</v>
      </c>
      <c r="O54" s="374" t="s">
        <v>263</v>
      </c>
    </row>
    <row r="55" spans="1:15" s="28" customFormat="1" x14ac:dyDescent="0.25">
      <c r="A55" s="1004"/>
      <c r="B55" s="1002"/>
      <c r="C55" s="37" t="s">
        <v>49</v>
      </c>
      <c r="D55" s="408"/>
      <c r="E55" s="22">
        <v>520</v>
      </c>
      <c r="F55" s="20">
        <v>1000</v>
      </c>
      <c r="G55" s="34">
        <v>1000</v>
      </c>
      <c r="H55" s="36">
        <v>1.9</v>
      </c>
      <c r="I55" s="22">
        <v>988</v>
      </c>
      <c r="J55" s="20">
        <v>1000</v>
      </c>
      <c r="K55" s="86">
        <v>800</v>
      </c>
      <c r="L55" s="86">
        <v>800</v>
      </c>
      <c r="M55" s="22">
        <f t="shared" si="0"/>
        <v>-19.02834008097166</v>
      </c>
      <c r="N55" s="22">
        <f t="shared" si="1"/>
        <v>-20</v>
      </c>
      <c r="O55" s="374" t="s">
        <v>263</v>
      </c>
    </row>
    <row r="56" spans="1:15" s="28" customFormat="1" x14ac:dyDescent="0.25">
      <c r="A56" s="1003" t="s">
        <v>50</v>
      </c>
      <c r="B56" s="1000" t="s">
        <v>51</v>
      </c>
      <c r="C56" s="374" t="s">
        <v>48</v>
      </c>
      <c r="D56" s="407"/>
      <c r="E56" s="22">
        <v>390</v>
      </c>
      <c r="F56" s="20">
        <v>900</v>
      </c>
      <c r="G56" s="34">
        <v>1000</v>
      </c>
      <c r="H56" s="36">
        <v>2.2999999999999998</v>
      </c>
      <c r="I56" s="22">
        <v>896.99999999999989</v>
      </c>
      <c r="J56" s="20">
        <v>900</v>
      </c>
      <c r="K56" s="86">
        <v>800</v>
      </c>
      <c r="L56" s="86">
        <v>800</v>
      </c>
      <c r="M56" s="22">
        <f t="shared" si="0"/>
        <v>-10.813823857302108</v>
      </c>
      <c r="N56" s="22">
        <f t="shared" si="1"/>
        <v>-11.111111111111111</v>
      </c>
      <c r="O56" s="374" t="s">
        <v>263</v>
      </c>
    </row>
    <row r="57" spans="1:15" s="28" customFormat="1" x14ac:dyDescent="0.25">
      <c r="A57" s="1004"/>
      <c r="B57" s="1002"/>
      <c r="C57" s="37" t="s">
        <v>49</v>
      </c>
      <c r="D57" s="408"/>
      <c r="E57" s="22">
        <v>340</v>
      </c>
      <c r="F57" s="20">
        <v>780</v>
      </c>
      <c r="G57" s="34">
        <v>850</v>
      </c>
      <c r="H57" s="36">
        <v>2.2999999999999998</v>
      </c>
      <c r="I57" s="22">
        <v>781.99999999999989</v>
      </c>
      <c r="J57" s="20">
        <v>780</v>
      </c>
      <c r="K57" s="86">
        <v>650</v>
      </c>
      <c r="L57" s="86">
        <v>650</v>
      </c>
      <c r="M57" s="22">
        <f t="shared" si="0"/>
        <v>-16.879795396419425</v>
      </c>
      <c r="N57" s="22">
        <f t="shared" si="1"/>
        <v>-16.666666666666664</v>
      </c>
      <c r="O57" s="374" t="s">
        <v>263</v>
      </c>
    </row>
    <row r="58" spans="1:15" s="28" customFormat="1" x14ac:dyDescent="0.25">
      <c r="A58" s="1003" t="s">
        <v>52</v>
      </c>
      <c r="B58" s="1000" t="s">
        <v>53</v>
      </c>
      <c r="C58" s="374" t="s">
        <v>48</v>
      </c>
      <c r="D58" s="407"/>
      <c r="E58" s="22">
        <v>260</v>
      </c>
      <c r="F58" s="20">
        <v>700</v>
      </c>
      <c r="G58" s="34">
        <v>750</v>
      </c>
      <c r="H58" s="36">
        <v>1.8</v>
      </c>
      <c r="I58" s="22">
        <v>468</v>
      </c>
      <c r="J58" s="20">
        <v>700</v>
      </c>
      <c r="K58" s="86">
        <v>650</v>
      </c>
      <c r="L58" s="86">
        <v>650</v>
      </c>
      <c r="M58" s="22">
        <f t="shared" si="0"/>
        <v>38.888888888888893</v>
      </c>
      <c r="N58" s="22">
        <f t="shared" si="1"/>
        <v>-7.1428571428571423</v>
      </c>
      <c r="O58" s="374" t="s">
        <v>263</v>
      </c>
    </row>
    <row r="59" spans="1:15" s="28" customFormat="1" x14ac:dyDescent="0.25">
      <c r="A59" s="1004"/>
      <c r="B59" s="1002"/>
      <c r="C59" s="37" t="s">
        <v>49</v>
      </c>
      <c r="D59" s="408"/>
      <c r="E59" s="22">
        <v>270</v>
      </c>
      <c r="F59" s="20">
        <v>650</v>
      </c>
      <c r="G59" s="34">
        <v>700</v>
      </c>
      <c r="H59" s="36">
        <v>1.3</v>
      </c>
      <c r="I59" s="22">
        <v>351</v>
      </c>
      <c r="J59" s="20">
        <v>650</v>
      </c>
      <c r="K59" s="86">
        <v>600</v>
      </c>
      <c r="L59" s="86">
        <v>600</v>
      </c>
      <c r="M59" s="22">
        <f t="shared" si="0"/>
        <v>70.940170940170944</v>
      </c>
      <c r="N59" s="22">
        <f t="shared" si="1"/>
        <v>-7.6923076923076925</v>
      </c>
      <c r="O59" s="374" t="s">
        <v>263</v>
      </c>
    </row>
    <row r="60" spans="1:15" s="28" customFormat="1" ht="63" x14ac:dyDescent="0.25">
      <c r="A60" s="370">
        <v>23</v>
      </c>
      <c r="B60" s="374" t="s">
        <v>55</v>
      </c>
      <c r="C60" s="407" t="s">
        <v>8</v>
      </c>
      <c r="D60" s="407" t="s">
        <v>56</v>
      </c>
      <c r="E60" s="22">
        <v>1530</v>
      </c>
      <c r="F60" s="20">
        <v>2800</v>
      </c>
      <c r="G60" s="34">
        <v>3500</v>
      </c>
      <c r="H60" s="36">
        <v>1.3</v>
      </c>
      <c r="I60" s="22">
        <v>1989</v>
      </c>
      <c r="J60" s="20">
        <v>2800</v>
      </c>
      <c r="K60" s="86">
        <v>2000</v>
      </c>
      <c r="L60" s="86">
        <v>2000</v>
      </c>
      <c r="M60" s="22">
        <f t="shared" si="0"/>
        <v>0.55304172951231778</v>
      </c>
      <c r="N60" s="22">
        <f t="shared" si="1"/>
        <v>-28.571428571428569</v>
      </c>
      <c r="O60" s="374" t="s">
        <v>263</v>
      </c>
    </row>
    <row r="61" spans="1:15" s="28" customFormat="1" x14ac:dyDescent="0.25">
      <c r="A61" s="370">
        <v>24</v>
      </c>
      <c r="B61" s="374" t="s">
        <v>57</v>
      </c>
      <c r="C61" s="407" t="s">
        <v>17</v>
      </c>
      <c r="D61" s="66" t="s">
        <v>875</v>
      </c>
      <c r="E61" s="22"/>
      <c r="F61" s="20"/>
      <c r="G61" s="34"/>
      <c r="H61" s="36"/>
      <c r="I61" s="22"/>
      <c r="J61" s="20"/>
      <c r="K61" s="85"/>
      <c r="L61" s="85"/>
      <c r="M61" s="22"/>
      <c r="N61" s="22"/>
      <c r="O61" s="406" t="s">
        <v>813</v>
      </c>
    </row>
    <row r="62" spans="1:15" s="28" customFormat="1" x14ac:dyDescent="0.25">
      <c r="A62" s="375"/>
      <c r="B62" s="371"/>
      <c r="C62" s="407"/>
      <c r="D62" s="407" t="s">
        <v>39</v>
      </c>
      <c r="E62" s="22">
        <v>1500</v>
      </c>
      <c r="F62" s="20">
        <v>2500</v>
      </c>
      <c r="G62" s="34">
        <v>3300</v>
      </c>
      <c r="H62" s="36">
        <v>1.2</v>
      </c>
      <c r="I62" s="22">
        <v>1800</v>
      </c>
      <c r="J62" s="20">
        <v>2500</v>
      </c>
      <c r="K62" s="85">
        <v>5000</v>
      </c>
      <c r="L62" s="85">
        <v>5000</v>
      </c>
      <c r="M62" s="22">
        <f t="shared" si="0"/>
        <v>177.77777777777777</v>
      </c>
      <c r="N62" s="22"/>
      <c r="O62" s="406" t="s">
        <v>879</v>
      </c>
    </row>
    <row r="63" spans="1:15" s="28" customFormat="1" x14ac:dyDescent="0.25">
      <c r="A63" s="375"/>
      <c r="B63" s="371"/>
      <c r="C63" s="407"/>
      <c r="D63" s="407" t="s">
        <v>40</v>
      </c>
      <c r="E63" s="22">
        <v>1500</v>
      </c>
      <c r="F63" s="20">
        <v>2500</v>
      </c>
      <c r="G63" s="34">
        <v>3300</v>
      </c>
      <c r="H63" s="36">
        <v>1.2</v>
      </c>
      <c r="I63" s="22">
        <v>1800</v>
      </c>
      <c r="J63" s="20">
        <v>2500</v>
      </c>
      <c r="K63" s="85">
        <v>4900</v>
      </c>
      <c r="L63" s="85">
        <v>4900</v>
      </c>
      <c r="M63" s="22">
        <f t="shared" si="0"/>
        <v>172.22222222222223</v>
      </c>
      <c r="N63" s="22"/>
      <c r="O63" s="406" t="s">
        <v>879</v>
      </c>
    </row>
    <row r="64" spans="1:15" s="28" customFormat="1" x14ac:dyDescent="0.25">
      <c r="A64" s="375"/>
      <c r="B64" s="371"/>
      <c r="C64" s="66" t="s">
        <v>875</v>
      </c>
      <c r="D64" s="407" t="s">
        <v>27</v>
      </c>
      <c r="E64" s="22"/>
      <c r="F64" s="20"/>
      <c r="G64" s="34"/>
      <c r="H64" s="36"/>
      <c r="I64" s="22"/>
      <c r="J64" s="20"/>
      <c r="K64" s="85"/>
      <c r="L64" s="85"/>
      <c r="M64" s="22"/>
      <c r="N64" s="22"/>
      <c r="O64" s="406" t="s">
        <v>813</v>
      </c>
    </row>
    <row r="65" spans="1:15" s="28" customFormat="1" x14ac:dyDescent="0.25">
      <c r="A65" s="375"/>
      <c r="B65" s="371"/>
      <c r="C65" s="407"/>
      <c r="D65" s="407" t="s">
        <v>39</v>
      </c>
      <c r="E65" s="22">
        <v>1500</v>
      </c>
      <c r="F65" s="20">
        <v>2500</v>
      </c>
      <c r="G65" s="34">
        <v>3300</v>
      </c>
      <c r="H65" s="36">
        <v>1.2</v>
      </c>
      <c r="I65" s="22">
        <v>1800</v>
      </c>
      <c r="J65" s="20">
        <v>2500</v>
      </c>
      <c r="K65" s="85">
        <v>2000</v>
      </c>
      <c r="L65" s="85">
        <v>2000</v>
      </c>
      <c r="M65" s="22">
        <f t="shared" si="0"/>
        <v>11.111111111111111</v>
      </c>
      <c r="N65" s="22"/>
      <c r="O65" s="406" t="s">
        <v>879</v>
      </c>
    </row>
    <row r="66" spans="1:15" s="28" customFormat="1" x14ac:dyDescent="0.25">
      <c r="A66" s="375"/>
      <c r="B66" s="371"/>
      <c r="C66" s="407"/>
      <c r="D66" s="407" t="s">
        <v>40</v>
      </c>
      <c r="E66" s="22">
        <v>1500</v>
      </c>
      <c r="F66" s="20">
        <v>2500</v>
      </c>
      <c r="G66" s="34">
        <v>3300</v>
      </c>
      <c r="H66" s="36">
        <v>1.2</v>
      </c>
      <c r="I66" s="22">
        <v>1800</v>
      </c>
      <c r="J66" s="20">
        <v>2500</v>
      </c>
      <c r="K66" s="85">
        <v>1900</v>
      </c>
      <c r="L66" s="85">
        <v>1900</v>
      </c>
      <c r="M66" s="22">
        <f t="shared" si="0"/>
        <v>5.5555555555555554</v>
      </c>
      <c r="N66" s="22"/>
      <c r="O66" s="406" t="s">
        <v>879</v>
      </c>
    </row>
    <row r="67" spans="1:15" s="28" customFormat="1" x14ac:dyDescent="0.25">
      <c r="A67" s="1003">
        <v>25</v>
      </c>
      <c r="B67" s="1000" t="s">
        <v>58</v>
      </c>
      <c r="C67" s="374" t="s">
        <v>59</v>
      </c>
      <c r="D67" s="407" t="s">
        <v>60</v>
      </c>
      <c r="E67" s="22"/>
      <c r="F67" s="20"/>
      <c r="G67" s="34"/>
      <c r="H67" s="36"/>
      <c r="I67" s="22"/>
      <c r="J67" s="22"/>
      <c r="K67" s="85"/>
      <c r="L67" s="85"/>
      <c r="M67" s="22"/>
      <c r="N67" s="22"/>
      <c r="O67" s="374"/>
    </row>
    <row r="68" spans="1:15" s="28" customFormat="1" x14ac:dyDescent="0.25">
      <c r="A68" s="1009"/>
      <c r="B68" s="1001"/>
      <c r="C68" s="407" t="s">
        <v>39</v>
      </c>
      <c r="D68" s="407"/>
      <c r="E68" s="22">
        <v>500</v>
      </c>
      <c r="F68" s="20">
        <v>1250</v>
      </c>
      <c r="G68" s="34">
        <v>1800</v>
      </c>
      <c r="H68" s="36">
        <v>2.4</v>
      </c>
      <c r="I68" s="22">
        <v>1200</v>
      </c>
      <c r="J68" s="20">
        <v>1250</v>
      </c>
      <c r="K68" s="87">
        <v>1500</v>
      </c>
      <c r="L68" s="87">
        <v>1500</v>
      </c>
      <c r="M68" s="22">
        <f t="shared" si="0"/>
        <v>25</v>
      </c>
      <c r="N68" s="22">
        <f t="shared" si="1"/>
        <v>20</v>
      </c>
      <c r="O68" s="374" t="s">
        <v>263</v>
      </c>
    </row>
    <row r="69" spans="1:15" s="28" customFormat="1" x14ac:dyDescent="0.25">
      <c r="A69" s="1004"/>
      <c r="B69" s="1002"/>
      <c r="C69" s="407" t="s">
        <v>40</v>
      </c>
      <c r="D69" s="407"/>
      <c r="E69" s="22">
        <v>450</v>
      </c>
      <c r="F69" s="20">
        <v>1000</v>
      </c>
      <c r="G69" s="34">
        <v>1600</v>
      </c>
      <c r="H69" s="36">
        <v>2.1</v>
      </c>
      <c r="I69" s="22">
        <v>945</v>
      </c>
      <c r="J69" s="20">
        <v>1000</v>
      </c>
      <c r="K69" s="87">
        <v>1400</v>
      </c>
      <c r="L69" s="87">
        <v>1400</v>
      </c>
      <c r="M69" s="22">
        <f t="shared" si="0"/>
        <v>48.148148148148145</v>
      </c>
      <c r="N69" s="22">
        <f t="shared" si="1"/>
        <v>40</v>
      </c>
      <c r="O69" s="374" t="s">
        <v>263</v>
      </c>
    </row>
    <row r="70" spans="1:15" s="28" customFormat="1" x14ac:dyDescent="0.25">
      <c r="A70" s="376">
        <v>26</v>
      </c>
      <c r="B70" s="374" t="s">
        <v>54</v>
      </c>
      <c r="C70" s="407" t="s">
        <v>316</v>
      </c>
      <c r="D70" s="407" t="s">
        <v>8</v>
      </c>
      <c r="E70" s="22">
        <v>1200</v>
      </c>
      <c r="F70" s="20">
        <v>2000</v>
      </c>
      <c r="G70" s="34">
        <v>2000</v>
      </c>
      <c r="H70" s="36">
        <v>1.2</v>
      </c>
      <c r="I70" s="22">
        <v>1440</v>
      </c>
      <c r="J70" s="20">
        <v>2000</v>
      </c>
      <c r="K70" s="85">
        <v>2000</v>
      </c>
      <c r="L70" s="85">
        <v>2000</v>
      </c>
      <c r="M70" s="22">
        <f t="shared" si="0"/>
        <v>38.888888888888893</v>
      </c>
      <c r="N70" s="22">
        <f t="shared" si="1"/>
        <v>0</v>
      </c>
      <c r="O70" s="374"/>
    </row>
    <row r="71" spans="1:15" s="28" customFormat="1" x14ac:dyDescent="0.25">
      <c r="A71" s="70" t="s">
        <v>255</v>
      </c>
      <c r="B71" s="71" t="s">
        <v>62</v>
      </c>
      <c r="C71" s="71"/>
      <c r="D71" s="71"/>
      <c r="E71" s="72"/>
      <c r="F71" s="73"/>
      <c r="G71" s="34"/>
      <c r="H71" s="69"/>
      <c r="I71" s="69"/>
      <c r="J71" s="69"/>
      <c r="K71" s="69"/>
      <c r="L71" s="69"/>
      <c r="M71" s="22"/>
      <c r="N71" s="22"/>
      <c r="O71" s="374"/>
    </row>
    <row r="72" spans="1:15" s="28" customFormat="1" x14ac:dyDescent="0.25">
      <c r="A72" s="1021">
        <v>1</v>
      </c>
      <c r="B72" s="1020" t="s">
        <v>8</v>
      </c>
      <c r="C72" s="409" t="s">
        <v>63</v>
      </c>
      <c r="D72" s="409" t="s">
        <v>64</v>
      </c>
      <c r="E72" s="38">
        <v>1200</v>
      </c>
      <c r="F72" s="21">
        <v>3000</v>
      </c>
      <c r="G72" s="39">
        <v>4500</v>
      </c>
      <c r="H72" s="40">
        <v>2.5</v>
      </c>
      <c r="I72" s="20">
        <v>3000</v>
      </c>
      <c r="J72" s="21">
        <v>3000</v>
      </c>
      <c r="K72" s="86">
        <v>2400</v>
      </c>
      <c r="L72" s="86">
        <v>2400</v>
      </c>
      <c r="M72" s="22">
        <f t="shared" si="0"/>
        <v>-20</v>
      </c>
      <c r="N72" s="22">
        <f t="shared" si="1"/>
        <v>-20</v>
      </c>
      <c r="O72" s="374" t="s">
        <v>263</v>
      </c>
    </row>
    <row r="73" spans="1:15" s="28" customFormat="1" x14ac:dyDescent="0.25">
      <c r="A73" s="1021"/>
      <c r="B73" s="1020"/>
      <c r="C73" s="409" t="s">
        <v>64</v>
      </c>
      <c r="D73" s="409" t="s">
        <v>65</v>
      </c>
      <c r="E73" s="38">
        <v>1500</v>
      </c>
      <c r="F73" s="21">
        <v>3150</v>
      </c>
      <c r="G73" s="39">
        <v>5000</v>
      </c>
      <c r="H73" s="40">
        <v>2.1</v>
      </c>
      <c r="I73" s="20">
        <v>3150</v>
      </c>
      <c r="J73" s="21">
        <v>3150</v>
      </c>
      <c r="K73" s="86">
        <v>2500</v>
      </c>
      <c r="L73" s="86">
        <v>2500</v>
      </c>
      <c r="M73" s="22">
        <f t="shared" si="0"/>
        <v>-20.634920634920633</v>
      </c>
      <c r="N73" s="22">
        <f t="shared" si="1"/>
        <v>-20.634920634920633</v>
      </c>
      <c r="O73" s="374" t="s">
        <v>263</v>
      </c>
    </row>
    <row r="74" spans="1:15" s="28" customFormat="1" x14ac:dyDescent="0.25">
      <c r="A74" s="1021"/>
      <c r="B74" s="1020"/>
      <c r="C74" s="409" t="s">
        <v>65</v>
      </c>
      <c r="D74" s="409" t="s">
        <v>310</v>
      </c>
      <c r="E74" s="38">
        <v>1800</v>
      </c>
      <c r="F74" s="21">
        <v>3060</v>
      </c>
      <c r="G74" s="39">
        <v>4600</v>
      </c>
      <c r="H74" s="40">
        <v>1.7</v>
      </c>
      <c r="I74" s="20">
        <v>3060</v>
      </c>
      <c r="J74" s="21">
        <v>3060</v>
      </c>
      <c r="K74" s="86">
        <v>2800</v>
      </c>
      <c r="L74" s="86">
        <v>2800</v>
      </c>
      <c r="M74" s="22">
        <f t="shared" si="0"/>
        <v>-8.4967320261437909</v>
      </c>
      <c r="N74" s="22">
        <f t="shared" si="1"/>
        <v>-8.4967320261437909</v>
      </c>
      <c r="O74" s="374" t="s">
        <v>263</v>
      </c>
    </row>
    <row r="75" spans="1:15" s="28" customFormat="1" x14ac:dyDescent="0.25">
      <c r="A75" s="1021"/>
      <c r="B75" s="1020"/>
      <c r="C75" s="409" t="s">
        <v>310</v>
      </c>
      <c r="D75" s="409" t="s">
        <v>66</v>
      </c>
      <c r="E75" s="38">
        <v>2300</v>
      </c>
      <c r="F75" s="21">
        <v>3450</v>
      </c>
      <c r="G75" s="39">
        <v>5700</v>
      </c>
      <c r="H75" s="40">
        <v>1.5</v>
      </c>
      <c r="I75" s="41">
        <v>5500</v>
      </c>
      <c r="J75" s="21">
        <v>3450</v>
      </c>
      <c r="K75" s="87">
        <v>3500</v>
      </c>
      <c r="L75" s="87">
        <v>3500</v>
      </c>
      <c r="M75" s="22">
        <f t="shared" ref="M75:M138" si="2">(K75-I75)/I75*100</f>
        <v>-36.363636363636367</v>
      </c>
      <c r="N75" s="22">
        <f t="shared" ref="N75:N138" si="3">(K75-J75)/J75*100</f>
        <v>1.4492753623188406</v>
      </c>
      <c r="O75" s="374" t="s">
        <v>263</v>
      </c>
    </row>
    <row r="76" spans="1:15" s="28" customFormat="1" x14ac:dyDescent="0.25">
      <c r="A76" s="1021"/>
      <c r="B76" s="1020"/>
      <c r="C76" s="409" t="s">
        <v>66</v>
      </c>
      <c r="D76" s="409" t="s">
        <v>398</v>
      </c>
      <c r="E76" s="38">
        <v>2400</v>
      </c>
      <c r="F76" s="21">
        <v>3360</v>
      </c>
      <c r="G76" s="39">
        <v>5600</v>
      </c>
      <c r="H76" s="40">
        <v>1.4</v>
      </c>
      <c r="I76" s="41">
        <v>5000</v>
      </c>
      <c r="J76" s="21">
        <v>3360</v>
      </c>
      <c r="K76" s="86">
        <v>3000</v>
      </c>
      <c r="L76" s="86">
        <v>3000</v>
      </c>
      <c r="M76" s="22">
        <f t="shared" si="2"/>
        <v>-40</v>
      </c>
      <c r="N76" s="22">
        <f t="shared" si="3"/>
        <v>-10.714285714285714</v>
      </c>
      <c r="O76" s="374" t="s">
        <v>263</v>
      </c>
    </row>
    <row r="77" spans="1:15" s="28" customFormat="1" x14ac:dyDescent="0.25">
      <c r="A77" s="1021"/>
      <c r="B77" s="1020"/>
      <c r="C77" s="409" t="s">
        <v>398</v>
      </c>
      <c r="D77" s="409" t="s">
        <v>67</v>
      </c>
      <c r="E77" s="38">
        <v>1400</v>
      </c>
      <c r="F77" s="21">
        <v>3080.0000000000005</v>
      </c>
      <c r="G77" s="39">
        <v>4600</v>
      </c>
      <c r="H77" s="40">
        <v>2.2000000000000002</v>
      </c>
      <c r="I77" s="41">
        <v>4500</v>
      </c>
      <c r="J77" s="21">
        <v>3080.0000000000005</v>
      </c>
      <c r="K77" s="86">
        <v>2700</v>
      </c>
      <c r="L77" s="86">
        <v>2700</v>
      </c>
      <c r="M77" s="22">
        <f t="shared" si="2"/>
        <v>-40</v>
      </c>
      <c r="N77" s="22">
        <f t="shared" si="3"/>
        <v>-12.33766233766235</v>
      </c>
      <c r="O77" s="374" t="s">
        <v>263</v>
      </c>
    </row>
    <row r="78" spans="1:15" s="28" customFormat="1" x14ac:dyDescent="0.25">
      <c r="A78" s="410">
        <v>2</v>
      </c>
      <c r="B78" s="409" t="s">
        <v>9</v>
      </c>
      <c r="C78" s="409" t="s">
        <v>67</v>
      </c>
      <c r="D78" s="409" t="s">
        <v>317</v>
      </c>
      <c r="E78" s="38">
        <v>1500</v>
      </c>
      <c r="F78" s="21">
        <v>3150</v>
      </c>
      <c r="G78" s="39">
        <v>4700</v>
      </c>
      <c r="H78" s="40">
        <v>2.1</v>
      </c>
      <c r="I78" s="41">
        <v>4400</v>
      </c>
      <c r="J78" s="21">
        <v>3150</v>
      </c>
      <c r="K78" s="86">
        <v>2500</v>
      </c>
      <c r="L78" s="86">
        <v>2500</v>
      </c>
      <c r="M78" s="22">
        <f t="shared" si="2"/>
        <v>-43.18181818181818</v>
      </c>
      <c r="N78" s="22">
        <f t="shared" si="3"/>
        <v>-20.634920634920633</v>
      </c>
      <c r="O78" s="374" t="s">
        <v>263</v>
      </c>
    </row>
    <row r="79" spans="1:15" s="28" customFormat="1" x14ac:dyDescent="0.25">
      <c r="A79" s="1021">
        <v>3</v>
      </c>
      <c r="B79" s="1020" t="s">
        <v>68</v>
      </c>
      <c r="C79" s="409" t="s">
        <v>69</v>
      </c>
      <c r="D79" s="409" t="s">
        <v>70</v>
      </c>
      <c r="E79" s="42"/>
      <c r="F79" s="21"/>
      <c r="G79" s="39"/>
      <c r="H79" s="40"/>
      <c r="I79" s="20"/>
      <c r="J79" s="21"/>
      <c r="K79" s="85"/>
      <c r="L79" s="85"/>
      <c r="M79" s="22"/>
      <c r="N79" s="22"/>
      <c r="O79" s="374" t="s">
        <v>263</v>
      </c>
    </row>
    <row r="80" spans="1:15" s="28" customFormat="1" x14ac:dyDescent="0.25">
      <c r="A80" s="1021"/>
      <c r="B80" s="1020"/>
      <c r="C80" s="407"/>
      <c r="D80" s="407" t="s">
        <v>39</v>
      </c>
      <c r="E80" s="42">
        <v>900</v>
      </c>
      <c r="F80" s="21">
        <v>2520</v>
      </c>
      <c r="G80" s="39">
        <v>3000</v>
      </c>
      <c r="H80" s="40">
        <v>2.8</v>
      </c>
      <c r="I80" s="20">
        <v>2520</v>
      </c>
      <c r="J80" s="21">
        <v>2520</v>
      </c>
      <c r="K80" s="85">
        <v>2000</v>
      </c>
      <c r="L80" s="85">
        <v>2000</v>
      </c>
      <c r="M80" s="22">
        <f t="shared" si="2"/>
        <v>-20.634920634920633</v>
      </c>
      <c r="N80" s="22"/>
      <c r="O80" s="406" t="s">
        <v>879</v>
      </c>
    </row>
    <row r="81" spans="1:15" s="28" customFormat="1" x14ac:dyDescent="0.25">
      <c r="A81" s="1021"/>
      <c r="B81" s="1020"/>
      <c r="C81" s="407"/>
      <c r="D81" s="407" t="s">
        <v>40</v>
      </c>
      <c r="E81" s="42">
        <v>900</v>
      </c>
      <c r="F81" s="21">
        <v>2520</v>
      </c>
      <c r="G81" s="39">
        <v>3000</v>
      </c>
      <c r="H81" s="40">
        <v>2.8</v>
      </c>
      <c r="I81" s="20">
        <v>2520</v>
      </c>
      <c r="J81" s="21">
        <v>2520</v>
      </c>
      <c r="K81" s="85">
        <v>1900</v>
      </c>
      <c r="L81" s="85">
        <v>1900</v>
      </c>
      <c r="M81" s="22">
        <f t="shared" si="2"/>
        <v>-24.603174603174601</v>
      </c>
      <c r="N81" s="22"/>
      <c r="O81" s="406" t="s">
        <v>879</v>
      </c>
    </row>
    <row r="82" spans="1:15" s="28" customFormat="1" x14ac:dyDescent="0.25">
      <c r="A82" s="1021"/>
      <c r="B82" s="1020"/>
      <c r="C82" s="409" t="s">
        <v>70</v>
      </c>
      <c r="D82" s="409" t="s">
        <v>22</v>
      </c>
      <c r="E82" s="42"/>
      <c r="F82" s="21"/>
      <c r="G82" s="39"/>
      <c r="H82" s="40"/>
      <c r="I82" s="20"/>
      <c r="J82" s="21"/>
      <c r="K82" s="85"/>
      <c r="L82" s="85"/>
      <c r="M82" s="22"/>
      <c r="N82" s="22"/>
      <c r="O82" s="374" t="s">
        <v>263</v>
      </c>
    </row>
    <row r="83" spans="1:15" s="28" customFormat="1" x14ac:dyDescent="0.25">
      <c r="A83" s="410"/>
      <c r="B83" s="409"/>
      <c r="C83" s="407"/>
      <c r="D83" s="407" t="s">
        <v>39</v>
      </c>
      <c r="E83" s="42">
        <v>600</v>
      </c>
      <c r="F83" s="21">
        <v>2100</v>
      </c>
      <c r="G83" s="39">
        <v>2500</v>
      </c>
      <c r="H83" s="40">
        <v>3.5</v>
      </c>
      <c r="I83" s="20">
        <v>2100</v>
      </c>
      <c r="J83" s="21">
        <v>2100</v>
      </c>
      <c r="K83" s="85">
        <v>1800</v>
      </c>
      <c r="L83" s="85">
        <v>1800</v>
      </c>
      <c r="M83" s="22">
        <f t="shared" si="2"/>
        <v>-14.285714285714285</v>
      </c>
      <c r="N83" s="22"/>
      <c r="O83" s="406" t="s">
        <v>879</v>
      </c>
    </row>
    <row r="84" spans="1:15" s="28" customFormat="1" x14ac:dyDescent="0.25">
      <c r="A84" s="410"/>
      <c r="B84" s="409"/>
      <c r="C84" s="407"/>
      <c r="D84" s="407" t="s">
        <v>40</v>
      </c>
      <c r="E84" s="42">
        <v>600</v>
      </c>
      <c r="F84" s="21">
        <v>2100</v>
      </c>
      <c r="G84" s="39">
        <v>2500</v>
      </c>
      <c r="H84" s="40">
        <v>3.5</v>
      </c>
      <c r="I84" s="20">
        <v>2100</v>
      </c>
      <c r="J84" s="21">
        <v>2100</v>
      </c>
      <c r="K84" s="85">
        <v>1700</v>
      </c>
      <c r="L84" s="85">
        <v>1700</v>
      </c>
      <c r="M84" s="22">
        <f t="shared" si="2"/>
        <v>-19.047619047619047</v>
      </c>
      <c r="N84" s="22"/>
      <c r="O84" s="406" t="s">
        <v>879</v>
      </c>
    </row>
    <row r="85" spans="1:15" s="28" customFormat="1" x14ac:dyDescent="0.25">
      <c r="A85" s="410">
        <v>4</v>
      </c>
      <c r="B85" s="409" t="s">
        <v>69</v>
      </c>
      <c r="C85" s="409" t="s">
        <v>71</v>
      </c>
      <c r="D85" s="409" t="s">
        <v>8</v>
      </c>
      <c r="E85" s="38">
        <v>1100</v>
      </c>
      <c r="F85" s="21">
        <v>2860</v>
      </c>
      <c r="G85" s="39">
        <v>3500</v>
      </c>
      <c r="H85" s="40">
        <v>2.6</v>
      </c>
      <c r="I85" s="20">
        <v>2860</v>
      </c>
      <c r="J85" s="21">
        <v>2860</v>
      </c>
      <c r="K85" s="86">
        <v>2300</v>
      </c>
      <c r="L85" s="86">
        <v>2300</v>
      </c>
      <c r="M85" s="22">
        <f t="shared" si="2"/>
        <v>-19.58041958041958</v>
      </c>
      <c r="N85" s="22">
        <f t="shared" si="3"/>
        <v>-19.58041958041958</v>
      </c>
      <c r="O85" s="374" t="s">
        <v>263</v>
      </c>
    </row>
    <row r="86" spans="1:15" s="28" customFormat="1" ht="31.5" x14ac:dyDescent="0.25">
      <c r="A86" s="1021">
        <v>5</v>
      </c>
      <c r="B86" s="1020" t="s">
        <v>72</v>
      </c>
      <c r="C86" s="409" t="s">
        <v>412</v>
      </c>
      <c r="D86" s="409" t="s">
        <v>73</v>
      </c>
      <c r="E86" s="42">
        <v>500</v>
      </c>
      <c r="F86" s="21">
        <v>850</v>
      </c>
      <c r="G86" s="39">
        <v>1200</v>
      </c>
      <c r="H86" s="40">
        <v>1.7</v>
      </c>
      <c r="I86" s="20">
        <v>850</v>
      </c>
      <c r="J86" s="21">
        <v>850</v>
      </c>
      <c r="K86" s="85">
        <v>850</v>
      </c>
      <c r="L86" s="85">
        <v>850</v>
      </c>
      <c r="M86" s="22">
        <f t="shared" si="2"/>
        <v>0</v>
      </c>
      <c r="N86" s="22">
        <f t="shared" si="3"/>
        <v>0</v>
      </c>
      <c r="O86" s="374" t="s">
        <v>263</v>
      </c>
    </row>
    <row r="87" spans="1:15" s="28" customFormat="1" ht="42" customHeight="1" x14ac:dyDescent="0.25">
      <c r="A87" s="1021"/>
      <c r="B87" s="1020"/>
      <c r="C87" s="409" t="s">
        <v>73</v>
      </c>
      <c r="D87" s="409" t="s">
        <v>74</v>
      </c>
      <c r="E87" s="42">
        <v>500</v>
      </c>
      <c r="F87" s="21">
        <v>850</v>
      </c>
      <c r="G87" s="39">
        <v>1200</v>
      </c>
      <c r="H87" s="40">
        <v>1.7</v>
      </c>
      <c r="I87" s="20">
        <v>850</v>
      </c>
      <c r="J87" s="21">
        <v>850</v>
      </c>
      <c r="K87" s="85">
        <v>850</v>
      </c>
      <c r="L87" s="85">
        <v>850</v>
      </c>
      <c r="M87" s="22">
        <f t="shared" si="2"/>
        <v>0</v>
      </c>
      <c r="N87" s="22">
        <f t="shared" si="3"/>
        <v>0</v>
      </c>
      <c r="O87" s="374" t="s">
        <v>263</v>
      </c>
    </row>
    <row r="88" spans="1:15" s="28" customFormat="1" ht="47.25" customHeight="1" x14ac:dyDescent="0.25">
      <c r="A88" s="410">
        <v>6</v>
      </c>
      <c r="B88" s="409" t="s">
        <v>75</v>
      </c>
      <c r="C88" s="409" t="s">
        <v>318</v>
      </c>
      <c r="D88" s="409" t="s">
        <v>319</v>
      </c>
      <c r="E88" s="42">
        <v>380</v>
      </c>
      <c r="F88" s="21">
        <v>798</v>
      </c>
      <c r="G88" s="39">
        <v>1000</v>
      </c>
      <c r="H88" s="40">
        <v>2.1</v>
      </c>
      <c r="I88" s="20">
        <v>798</v>
      </c>
      <c r="J88" s="21">
        <v>798</v>
      </c>
      <c r="K88" s="86">
        <v>730</v>
      </c>
      <c r="L88" s="86">
        <v>730</v>
      </c>
      <c r="M88" s="22">
        <f t="shared" si="2"/>
        <v>-8.5213032581453625</v>
      </c>
      <c r="N88" s="22">
        <f t="shared" si="3"/>
        <v>-8.5213032581453625</v>
      </c>
      <c r="O88" s="374" t="s">
        <v>263</v>
      </c>
    </row>
    <row r="89" spans="1:15" s="28" customFormat="1" x14ac:dyDescent="0.25">
      <c r="A89" s="410">
        <v>7</v>
      </c>
      <c r="B89" s="409" t="s">
        <v>76</v>
      </c>
      <c r="C89" s="409" t="s">
        <v>58</v>
      </c>
      <c r="D89" s="409" t="s">
        <v>77</v>
      </c>
      <c r="E89" s="42">
        <v>800</v>
      </c>
      <c r="F89" s="21">
        <v>1600</v>
      </c>
      <c r="G89" s="39">
        <v>1850</v>
      </c>
      <c r="H89" s="40">
        <v>2</v>
      </c>
      <c r="I89" s="20">
        <v>1600</v>
      </c>
      <c r="J89" s="21">
        <v>1600</v>
      </c>
      <c r="K89" s="86">
        <v>1200</v>
      </c>
      <c r="L89" s="86">
        <v>1200</v>
      </c>
      <c r="M89" s="22">
        <f t="shared" si="2"/>
        <v>-25</v>
      </c>
      <c r="N89" s="22">
        <f t="shared" si="3"/>
        <v>-25</v>
      </c>
      <c r="O89" s="374" t="s">
        <v>263</v>
      </c>
    </row>
    <row r="90" spans="1:15" s="28" customFormat="1" x14ac:dyDescent="0.25">
      <c r="A90" s="1021">
        <v>8</v>
      </c>
      <c r="B90" s="1020" t="s">
        <v>427</v>
      </c>
      <c r="C90" s="409" t="s">
        <v>8</v>
      </c>
      <c r="D90" s="409" t="s">
        <v>426</v>
      </c>
      <c r="E90" s="42">
        <v>770</v>
      </c>
      <c r="F90" s="21">
        <v>1770.9999999999998</v>
      </c>
      <c r="G90" s="39">
        <v>2000</v>
      </c>
      <c r="H90" s="40">
        <v>2.2999999999999998</v>
      </c>
      <c r="I90" s="20">
        <v>1770.9999999999998</v>
      </c>
      <c r="J90" s="21">
        <v>1770.9999999999998</v>
      </c>
      <c r="K90" s="86">
        <v>1200</v>
      </c>
      <c r="L90" s="86">
        <v>1200</v>
      </c>
      <c r="M90" s="22">
        <f t="shared" si="2"/>
        <v>-32.241671372106147</v>
      </c>
      <c r="N90" s="22">
        <f t="shared" si="3"/>
        <v>-32.241671372106147</v>
      </c>
      <c r="O90" s="374" t="s">
        <v>263</v>
      </c>
    </row>
    <row r="91" spans="1:15" s="28" customFormat="1" ht="31.5" x14ac:dyDescent="0.25">
      <c r="A91" s="1021"/>
      <c r="B91" s="1020"/>
      <c r="C91" s="409" t="s">
        <v>426</v>
      </c>
      <c r="D91" s="409" t="s">
        <v>437</v>
      </c>
      <c r="E91" s="42">
        <v>360</v>
      </c>
      <c r="F91" s="21">
        <v>792.00000000000011</v>
      </c>
      <c r="G91" s="39">
        <v>950</v>
      </c>
      <c r="H91" s="40">
        <v>2.2000000000000002</v>
      </c>
      <c r="I91" s="20">
        <v>792.00000000000011</v>
      </c>
      <c r="J91" s="21">
        <v>792.00000000000011</v>
      </c>
      <c r="K91" s="86">
        <v>450</v>
      </c>
      <c r="L91" s="86">
        <v>450</v>
      </c>
      <c r="M91" s="22">
        <f t="shared" si="2"/>
        <v>-43.181818181818187</v>
      </c>
      <c r="N91" s="22">
        <f t="shared" si="3"/>
        <v>-43.181818181818187</v>
      </c>
      <c r="O91" s="374" t="s">
        <v>340</v>
      </c>
    </row>
    <row r="92" spans="1:15" s="28" customFormat="1" ht="31.5" x14ac:dyDescent="0.25">
      <c r="A92" s="1021"/>
      <c r="B92" s="1020"/>
      <c r="C92" s="409" t="s">
        <v>438</v>
      </c>
      <c r="D92" s="409" t="s">
        <v>77</v>
      </c>
      <c r="E92" s="42">
        <v>360</v>
      </c>
      <c r="F92" s="21">
        <v>792.00000000000011</v>
      </c>
      <c r="G92" s="39">
        <v>950</v>
      </c>
      <c r="H92" s="40">
        <v>2.2000000000000002</v>
      </c>
      <c r="I92" s="20">
        <v>792.00000000000011</v>
      </c>
      <c r="J92" s="21">
        <v>792.00000000000011</v>
      </c>
      <c r="K92" s="87">
        <v>700</v>
      </c>
      <c r="L92" s="87">
        <v>700</v>
      </c>
      <c r="M92" s="22">
        <f t="shared" si="2"/>
        <v>-11.616161616161628</v>
      </c>
      <c r="N92" s="22">
        <f t="shared" si="3"/>
        <v>-11.616161616161628</v>
      </c>
      <c r="O92" s="374" t="s">
        <v>340</v>
      </c>
    </row>
    <row r="93" spans="1:15" s="28" customFormat="1" ht="43.5" customHeight="1" x14ac:dyDescent="0.25">
      <c r="A93" s="410">
        <v>9</v>
      </c>
      <c r="B93" s="409" t="s">
        <v>428</v>
      </c>
      <c r="C93" s="409" t="s">
        <v>78</v>
      </c>
      <c r="D93" s="409" t="s">
        <v>79</v>
      </c>
      <c r="E93" s="42"/>
      <c r="F93" s="21"/>
      <c r="G93" s="39"/>
      <c r="H93" s="40"/>
      <c r="I93" s="20"/>
      <c r="J93" s="21"/>
      <c r="K93" s="85"/>
      <c r="L93" s="85"/>
      <c r="M93" s="22"/>
      <c r="N93" s="22"/>
      <c r="O93" s="374" t="s">
        <v>263</v>
      </c>
    </row>
    <row r="94" spans="1:15" s="28" customFormat="1" x14ac:dyDescent="0.25">
      <c r="A94" s="410"/>
      <c r="B94" s="409"/>
      <c r="C94" s="407"/>
      <c r="D94" s="407" t="s">
        <v>39</v>
      </c>
      <c r="E94" s="42">
        <v>530</v>
      </c>
      <c r="F94" s="21">
        <v>1219</v>
      </c>
      <c r="G94" s="39">
        <v>1400</v>
      </c>
      <c r="H94" s="40">
        <v>2.2999999999999998</v>
      </c>
      <c r="I94" s="20">
        <v>1219</v>
      </c>
      <c r="J94" s="21">
        <v>1219</v>
      </c>
      <c r="K94" s="85">
        <v>900</v>
      </c>
      <c r="L94" s="85">
        <v>900</v>
      </c>
      <c r="M94" s="22"/>
      <c r="N94" s="22"/>
      <c r="O94" s="406" t="s">
        <v>879</v>
      </c>
    </row>
    <row r="95" spans="1:15" s="28" customFormat="1" x14ac:dyDescent="0.25">
      <c r="A95" s="410"/>
      <c r="B95" s="409"/>
      <c r="C95" s="407"/>
      <c r="D95" s="407" t="s">
        <v>40</v>
      </c>
      <c r="E95" s="42">
        <v>530</v>
      </c>
      <c r="F95" s="21">
        <v>1219</v>
      </c>
      <c r="G95" s="39">
        <v>1400</v>
      </c>
      <c r="H95" s="40">
        <v>2.2999999999999998</v>
      </c>
      <c r="I95" s="20">
        <v>1219</v>
      </c>
      <c r="J95" s="21">
        <v>1219</v>
      </c>
      <c r="K95" s="85">
        <v>800</v>
      </c>
      <c r="L95" s="85">
        <v>800</v>
      </c>
      <c r="M95" s="22"/>
      <c r="N95" s="22"/>
      <c r="O95" s="406" t="s">
        <v>879</v>
      </c>
    </row>
    <row r="96" spans="1:15" s="28" customFormat="1" ht="25.5" customHeight="1" x14ac:dyDescent="0.25">
      <c r="A96" s="1021">
        <v>10</v>
      </c>
      <c r="B96" s="1020" t="s">
        <v>429</v>
      </c>
      <c r="C96" s="409" t="s">
        <v>8</v>
      </c>
      <c r="D96" s="409" t="s">
        <v>80</v>
      </c>
      <c r="E96" s="42">
        <v>570</v>
      </c>
      <c r="F96" s="21">
        <v>1539</v>
      </c>
      <c r="G96" s="39">
        <v>1600</v>
      </c>
      <c r="H96" s="40">
        <v>2.7</v>
      </c>
      <c r="I96" s="20">
        <v>1539</v>
      </c>
      <c r="J96" s="21">
        <v>1539</v>
      </c>
      <c r="K96" s="86">
        <v>950</v>
      </c>
      <c r="L96" s="86">
        <v>950</v>
      </c>
      <c r="M96" s="22">
        <f t="shared" si="2"/>
        <v>-38.271604938271601</v>
      </c>
      <c r="N96" s="22">
        <f t="shared" si="3"/>
        <v>-38.271604938271601</v>
      </c>
      <c r="O96" s="374" t="s">
        <v>263</v>
      </c>
    </row>
    <row r="97" spans="1:15" s="28" customFormat="1" ht="27" customHeight="1" x14ac:dyDescent="0.25">
      <c r="A97" s="1021"/>
      <c r="B97" s="1020"/>
      <c r="C97" s="409" t="s">
        <v>80</v>
      </c>
      <c r="D97" s="409" t="s">
        <v>81</v>
      </c>
      <c r="E97" s="42">
        <v>520</v>
      </c>
      <c r="F97" s="21">
        <v>1040</v>
      </c>
      <c r="G97" s="39">
        <v>1300</v>
      </c>
      <c r="H97" s="40">
        <v>2</v>
      </c>
      <c r="I97" s="20">
        <v>1040</v>
      </c>
      <c r="J97" s="21">
        <v>1040</v>
      </c>
      <c r="K97" s="86">
        <v>900</v>
      </c>
      <c r="L97" s="86">
        <v>900</v>
      </c>
      <c r="M97" s="22">
        <f t="shared" si="2"/>
        <v>-13.461538461538462</v>
      </c>
      <c r="N97" s="22">
        <f t="shared" si="3"/>
        <v>-13.461538461538462</v>
      </c>
      <c r="O97" s="374" t="s">
        <v>263</v>
      </c>
    </row>
    <row r="98" spans="1:15" s="28" customFormat="1" ht="42" customHeight="1" x14ac:dyDescent="0.25">
      <c r="A98" s="1021"/>
      <c r="B98" s="409" t="s">
        <v>82</v>
      </c>
      <c r="C98" s="409" t="s">
        <v>399</v>
      </c>
      <c r="D98" s="409" t="s">
        <v>400</v>
      </c>
      <c r="E98" s="38">
        <v>1200</v>
      </c>
      <c r="F98" s="21">
        <v>3000</v>
      </c>
      <c r="G98" s="39">
        <v>3300</v>
      </c>
      <c r="H98" s="40">
        <v>2.5</v>
      </c>
      <c r="I98" s="20">
        <v>3000</v>
      </c>
      <c r="J98" s="21">
        <v>3000</v>
      </c>
      <c r="K98" s="86">
        <v>1800</v>
      </c>
      <c r="L98" s="86">
        <v>1800</v>
      </c>
      <c r="M98" s="22">
        <f t="shared" si="2"/>
        <v>-40</v>
      </c>
      <c r="N98" s="22">
        <f t="shared" si="3"/>
        <v>-40</v>
      </c>
      <c r="O98" s="374" t="s">
        <v>263</v>
      </c>
    </row>
    <row r="99" spans="1:15" s="28" customFormat="1" ht="24" customHeight="1" x14ac:dyDescent="0.25">
      <c r="A99" s="410">
        <v>11</v>
      </c>
      <c r="B99" s="409" t="s">
        <v>83</v>
      </c>
      <c r="C99" s="409" t="s">
        <v>8</v>
      </c>
      <c r="D99" s="409" t="s">
        <v>84</v>
      </c>
      <c r="E99" s="42">
        <v>620</v>
      </c>
      <c r="F99" s="21">
        <v>930</v>
      </c>
      <c r="G99" s="39">
        <v>1200</v>
      </c>
      <c r="H99" s="40">
        <v>1.5</v>
      </c>
      <c r="I99" s="20">
        <v>930</v>
      </c>
      <c r="J99" s="21">
        <v>930</v>
      </c>
      <c r="K99" s="85">
        <v>930</v>
      </c>
      <c r="L99" s="85">
        <v>930</v>
      </c>
      <c r="M99" s="22">
        <f t="shared" si="2"/>
        <v>0</v>
      </c>
      <c r="N99" s="22">
        <f t="shared" si="3"/>
        <v>0</v>
      </c>
      <c r="O99" s="374" t="s">
        <v>263</v>
      </c>
    </row>
    <row r="100" spans="1:15" s="28" customFormat="1" x14ac:dyDescent="0.25">
      <c r="A100" s="410">
        <v>12</v>
      </c>
      <c r="B100" s="1020" t="s">
        <v>85</v>
      </c>
      <c r="C100" s="1020"/>
      <c r="D100" s="409"/>
      <c r="E100" s="42">
        <v>830</v>
      </c>
      <c r="F100" s="21">
        <v>1245</v>
      </c>
      <c r="G100" s="39">
        <v>1500</v>
      </c>
      <c r="H100" s="40">
        <v>1.5</v>
      </c>
      <c r="I100" s="20">
        <v>1245</v>
      </c>
      <c r="J100" s="21">
        <v>1245</v>
      </c>
      <c r="K100" s="87">
        <v>1250</v>
      </c>
      <c r="L100" s="87">
        <v>1250</v>
      </c>
      <c r="M100" s="22">
        <f t="shared" si="2"/>
        <v>0.40160642570281119</v>
      </c>
      <c r="N100" s="22">
        <f t="shared" si="3"/>
        <v>0.40160642570281119</v>
      </c>
      <c r="O100" s="374" t="s">
        <v>263</v>
      </c>
    </row>
    <row r="101" spans="1:15" s="28" customFormat="1" x14ac:dyDescent="0.25">
      <c r="A101" s="410">
        <v>13</v>
      </c>
      <c r="B101" s="1020" t="s">
        <v>45</v>
      </c>
      <c r="C101" s="1020"/>
      <c r="D101" s="409"/>
      <c r="E101" s="42"/>
      <c r="F101" s="21"/>
      <c r="G101" s="39"/>
      <c r="H101" s="40"/>
      <c r="I101" s="20"/>
      <c r="J101" s="20"/>
      <c r="K101" s="85"/>
      <c r="L101" s="85"/>
      <c r="M101" s="22"/>
      <c r="N101" s="22"/>
      <c r="O101" s="409"/>
    </row>
    <row r="102" spans="1:15" s="28" customFormat="1" x14ac:dyDescent="0.25">
      <c r="A102" s="1016" t="s">
        <v>86</v>
      </c>
      <c r="B102" s="1018" t="s">
        <v>47</v>
      </c>
      <c r="C102" s="409" t="s">
        <v>87</v>
      </c>
      <c r="D102" s="409"/>
      <c r="E102" s="42">
        <v>520</v>
      </c>
      <c r="F102" s="21">
        <v>1092</v>
      </c>
      <c r="G102" s="39">
        <v>1100</v>
      </c>
      <c r="H102" s="40">
        <v>2.1</v>
      </c>
      <c r="I102" s="20">
        <v>1092</v>
      </c>
      <c r="J102" s="21">
        <v>1092</v>
      </c>
      <c r="K102" s="86">
        <v>1000</v>
      </c>
      <c r="L102" s="86">
        <v>1000</v>
      </c>
      <c r="M102" s="22">
        <f t="shared" si="2"/>
        <v>-8.4249084249084252</v>
      </c>
      <c r="N102" s="22">
        <f t="shared" si="3"/>
        <v>-8.4249084249084252</v>
      </c>
      <c r="O102" s="374" t="s">
        <v>263</v>
      </c>
    </row>
    <row r="103" spans="1:15" s="28" customFormat="1" ht="45" customHeight="1" x14ac:dyDescent="0.25">
      <c r="A103" s="1017"/>
      <c r="B103" s="1019"/>
      <c r="C103" s="43" t="s">
        <v>49</v>
      </c>
      <c r="D103" s="409"/>
      <c r="E103" s="42">
        <v>520</v>
      </c>
      <c r="F103" s="21">
        <v>1092</v>
      </c>
      <c r="G103" s="39">
        <v>1100</v>
      </c>
      <c r="H103" s="40">
        <v>2.1</v>
      </c>
      <c r="I103" s="20">
        <v>1092</v>
      </c>
      <c r="J103" s="21">
        <v>1092</v>
      </c>
      <c r="K103" s="86">
        <v>800</v>
      </c>
      <c r="L103" s="86">
        <v>800</v>
      </c>
      <c r="M103" s="22">
        <f t="shared" si="2"/>
        <v>-26.739926739926741</v>
      </c>
      <c r="N103" s="22">
        <f t="shared" si="3"/>
        <v>-26.739926739926741</v>
      </c>
      <c r="O103" s="374" t="s">
        <v>263</v>
      </c>
    </row>
    <row r="104" spans="1:15" s="28" customFormat="1" x14ac:dyDescent="0.25">
      <c r="A104" s="1016" t="s">
        <v>88</v>
      </c>
      <c r="B104" s="1018" t="s">
        <v>320</v>
      </c>
      <c r="C104" s="409" t="s">
        <v>87</v>
      </c>
      <c r="D104" s="409"/>
      <c r="E104" s="42">
        <v>380</v>
      </c>
      <c r="F104" s="21">
        <v>950</v>
      </c>
      <c r="G104" s="39">
        <v>950</v>
      </c>
      <c r="H104" s="40">
        <v>2.5</v>
      </c>
      <c r="I104" s="20">
        <v>950</v>
      </c>
      <c r="J104" s="21">
        <v>950</v>
      </c>
      <c r="K104" s="86">
        <v>800</v>
      </c>
      <c r="L104" s="86">
        <v>800</v>
      </c>
      <c r="M104" s="22">
        <f t="shared" si="2"/>
        <v>-15.789473684210526</v>
      </c>
      <c r="N104" s="22">
        <f t="shared" si="3"/>
        <v>-15.789473684210526</v>
      </c>
      <c r="O104" s="374" t="s">
        <v>263</v>
      </c>
    </row>
    <row r="105" spans="1:15" s="28" customFormat="1" ht="40.5" customHeight="1" x14ac:dyDescent="0.25">
      <c r="A105" s="1017"/>
      <c r="B105" s="1019"/>
      <c r="C105" s="43" t="s">
        <v>49</v>
      </c>
      <c r="D105" s="409"/>
      <c r="E105" s="42">
        <v>325</v>
      </c>
      <c r="F105" s="21">
        <v>610</v>
      </c>
      <c r="G105" s="39">
        <v>800</v>
      </c>
      <c r="H105" s="40">
        <v>1.4</v>
      </c>
      <c r="I105" s="20">
        <v>454.99999999999994</v>
      </c>
      <c r="J105" s="21">
        <v>610</v>
      </c>
      <c r="K105" s="87">
        <v>650</v>
      </c>
      <c r="L105" s="87">
        <v>650</v>
      </c>
      <c r="M105" s="22">
        <f t="shared" si="2"/>
        <v>42.857142857142875</v>
      </c>
      <c r="N105" s="22">
        <f t="shared" si="3"/>
        <v>6.557377049180328</v>
      </c>
      <c r="O105" s="374" t="s">
        <v>263</v>
      </c>
    </row>
    <row r="106" spans="1:15" s="28" customFormat="1" x14ac:dyDescent="0.25">
      <c r="A106" s="1016" t="s">
        <v>89</v>
      </c>
      <c r="B106" s="1018" t="s">
        <v>251</v>
      </c>
      <c r="C106" s="409" t="s">
        <v>87</v>
      </c>
      <c r="D106" s="409"/>
      <c r="E106" s="42">
        <v>310</v>
      </c>
      <c r="F106" s="21">
        <v>775</v>
      </c>
      <c r="G106" s="39">
        <v>760</v>
      </c>
      <c r="H106" s="40">
        <v>2.5</v>
      </c>
      <c r="I106" s="20">
        <v>775</v>
      </c>
      <c r="J106" s="21">
        <v>775</v>
      </c>
      <c r="K106" s="86">
        <v>650</v>
      </c>
      <c r="L106" s="86">
        <v>650</v>
      </c>
      <c r="M106" s="22">
        <f t="shared" si="2"/>
        <v>-16.129032258064516</v>
      </c>
      <c r="N106" s="22">
        <f t="shared" si="3"/>
        <v>-16.129032258064516</v>
      </c>
      <c r="O106" s="374" t="s">
        <v>263</v>
      </c>
    </row>
    <row r="107" spans="1:15" s="28" customFormat="1" ht="47.25" customHeight="1" x14ac:dyDescent="0.25">
      <c r="A107" s="1017"/>
      <c r="B107" s="1019"/>
      <c r="C107" s="43" t="s">
        <v>49</v>
      </c>
      <c r="D107" s="409"/>
      <c r="E107" s="42">
        <v>290</v>
      </c>
      <c r="F107" s="21">
        <v>450</v>
      </c>
      <c r="G107" s="39">
        <v>610</v>
      </c>
      <c r="H107" s="40">
        <v>2.1</v>
      </c>
      <c r="I107" s="20">
        <v>609</v>
      </c>
      <c r="J107" s="21">
        <v>450</v>
      </c>
      <c r="K107" s="87">
        <v>600</v>
      </c>
      <c r="L107" s="87">
        <v>600</v>
      </c>
      <c r="M107" s="22">
        <f t="shared" si="2"/>
        <v>-1.4778325123152709</v>
      </c>
      <c r="N107" s="22">
        <f t="shared" si="3"/>
        <v>33.333333333333329</v>
      </c>
      <c r="O107" s="374" t="s">
        <v>263</v>
      </c>
    </row>
    <row r="108" spans="1:15" s="28" customFormat="1" x14ac:dyDescent="0.25">
      <c r="A108" s="410">
        <v>14</v>
      </c>
      <c r="B108" s="1020" t="s">
        <v>90</v>
      </c>
      <c r="C108" s="1020"/>
      <c r="D108" s="409"/>
      <c r="E108" s="42">
        <v>450</v>
      </c>
      <c r="F108" s="21">
        <v>1080</v>
      </c>
      <c r="G108" s="39">
        <v>1080</v>
      </c>
      <c r="H108" s="40">
        <v>2.4</v>
      </c>
      <c r="I108" s="20">
        <v>1080</v>
      </c>
      <c r="J108" s="21">
        <v>1080</v>
      </c>
      <c r="K108" s="85">
        <v>1080</v>
      </c>
      <c r="L108" s="85">
        <v>1080</v>
      </c>
      <c r="M108" s="22">
        <f t="shared" si="2"/>
        <v>0</v>
      </c>
      <c r="N108" s="22">
        <f t="shared" si="3"/>
        <v>0</v>
      </c>
      <c r="O108" s="374" t="s">
        <v>263</v>
      </c>
    </row>
    <row r="109" spans="1:15" s="28" customFormat="1" x14ac:dyDescent="0.25">
      <c r="A109" s="1016">
        <v>15</v>
      </c>
      <c r="B109" s="1018" t="s">
        <v>58</v>
      </c>
      <c r="C109" s="409"/>
      <c r="D109" s="409" t="s">
        <v>39</v>
      </c>
      <c r="E109" s="42">
        <v>600</v>
      </c>
      <c r="F109" s="21">
        <v>1080</v>
      </c>
      <c r="G109" s="39">
        <v>1700</v>
      </c>
      <c r="H109" s="40">
        <v>1.8</v>
      </c>
      <c r="I109" s="20">
        <v>1080</v>
      </c>
      <c r="J109" s="21">
        <v>1080</v>
      </c>
      <c r="K109" s="87">
        <v>1500</v>
      </c>
      <c r="L109" s="87">
        <v>1500</v>
      </c>
      <c r="M109" s="22">
        <f t="shared" si="2"/>
        <v>38.888888888888893</v>
      </c>
      <c r="N109" s="22">
        <f t="shared" si="3"/>
        <v>38.888888888888893</v>
      </c>
      <c r="O109" s="374" t="s">
        <v>263</v>
      </c>
    </row>
    <row r="110" spans="1:15" s="28" customFormat="1" x14ac:dyDescent="0.25">
      <c r="A110" s="1017"/>
      <c r="B110" s="1019"/>
      <c r="C110" s="409"/>
      <c r="D110" s="409" t="s">
        <v>40</v>
      </c>
      <c r="E110" s="42">
        <v>550</v>
      </c>
      <c r="F110" s="21">
        <v>880</v>
      </c>
      <c r="G110" s="39">
        <v>1500</v>
      </c>
      <c r="H110" s="40">
        <v>1.6</v>
      </c>
      <c r="I110" s="20">
        <v>880</v>
      </c>
      <c r="J110" s="21">
        <v>880</v>
      </c>
      <c r="K110" s="87">
        <v>1400</v>
      </c>
      <c r="L110" s="87">
        <v>1400</v>
      </c>
      <c r="M110" s="22">
        <f t="shared" si="2"/>
        <v>59.090909090909093</v>
      </c>
      <c r="N110" s="22">
        <f t="shared" si="3"/>
        <v>59.090909090909093</v>
      </c>
      <c r="O110" s="374" t="s">
        <v>263</v>
      </c>
    </row>
    <row r="111" spans="1:15" s="28" customFormat="1" x14ac:dyDescent="0.25">
      <c r="A111" s="380" t="s">
        <v>257</v>
      </c>
      <c r="B111" s="44" t="s">
        <v>92</v>
      </c>
      <c r="C111" s="44"/>
      <c r="D111" s="44"/>
      <c r="E111" s="33"/>
      <c r="F111" s="25"/>
      <c r="G111" s="34"/>
      <c r="H111" s="69"/>
      <c r="I111" s="69"/>
      <c r="J111" s="69"/>
      <c r="K111" s="69"/>
      <c r="L111" s="69"/>
      <c r="M111" s="22"/>
      <c r="N111" s="22"/>
      <c r="O111" s="374"/>
    </row>
    <row r="112" spans="1:15" s="28" customFormat="1" ht="24" customHeight="1" x14ac:dyDescent="0.25">
      <c r="A112" s="999">
        <v>1</v>
      </c>
      <c r="B112" s="998" t="s">
        <v>11</v>
      </c>
      <c r="C112" s="374" t="s">
        <v>13</v>
      </c>
      <c r="D112" s="374" t="s">
        <v>321</v>
      </c>
      <c r="E112" s="22">
        <v>3700</v>
      </c>
      <c r="F112" s="20">
        <v>20000</v>
      </c>
      <c r="G112" s="34">
        <v>25000</v>
      </c>
      <c r="H112" s="40">
        <v>3.1</v>
      </c>
      <c r="I112" s="22">
        <v>11470</v>
      </c>
      <c r="J112" s="20">
        <v>20000</v>
      </c>
      <c r="K112" s="86">
        <v>12500</v>
      </c>
      <c r="L112" s="86">
        <v>12500</v>
      </c>
      <c r="M112" s="22">
        <f t="shared" si="2"/>
        <v>8.9799476896251083</v>
      </c>
      <c r="N112" s="22">
        <f t="shared" si="3"/>
        <v>-37.5</v>
      </c>
      <c r="O112" s="374" t="s">
        <v>263</v>
      </c>
    </row>
    <row r="113" spans="1:15" s="28" customFormat="1" ht="44.25" customHeight="1" x14ac:dyDescent="0.25">
      <c r="A113" s="999"/>
      <c r="B113" s="998"/>
      <c r="C113" s="374" t="s">
        <v>321</v>
      </c>
      <c r="D113" s="374" t="s">
        <v>454</v>
      </c>
      <c r="E113" s="22">
        <v>3700</v>
      </c>
      <c r="F113" s="22">
        <v>18000</v>
      </c>
      <c r="G113" s="45">
        <v>18500</v>
      </c>
      <c r="H113" s="40">
        <v>2.9</v>
      </c>
      <c r="I113" s="22">
        <v>10730</v>
      </c>
      <c r="J113" s="22">
        <v>18000</v>
      </c>
      <c r="K113" s="86">
        <v>12500</v>
      </c>
      <c r="L113" s="86">
        <v>12500</v>
      </c>
      <c r="M113" s="22">
        <f t="shared" si="2"/>
        <v>16.495806150978567</v>
      </c>
      <c r="N113" s="22">
        <f t="shared" si="3"/>
        <v>-30.555555555555557</v>
      </c>
      <c r="O113" s="374" t="s">
        <v>263</v>
      </c>
    </row>
    <row r="114" spans="1:15" s="28" customFormat="1" ht="33.6" customHeight="1" x14ac:dyDescent="0.25">
      <c r="A114" s="370">
        <v>2</v>
      </c>
      <c r="B114" s="46" t="s">
        <v>94</v>
      </c>
      <c r="C114" s="374" t="s">
        <v>18</v>
      </c>
      <c r="D114" s="374" t="s">
        <v>322</v>
      </c>
      <c r="E114" s="22">
        <v>2300</v>
      </c>
      <c r="F114" s="20">
        <v>12000</v>
      </c>
      <c r="G114" s="34">
        <v>12000</v>
      </c>
      <c r="H114" s="40">
        <v>2.2999999999999998</v>
      </c>
      <c r="I114" s="22">
        <v>5290</v>
      </c>
      <c r="J114" s="20">
        <v>12000</v>
      </c>
      <c r="K114" s="86">
        <v>6500</v>
      </c>
      <c r="L114" s="86">
        <v>6500</v>
      </c>
      <c r="M114" s="22">
        <f t="shared" si="2"/>
        <v>22.873345935727787</v>
      </c>
      <c r="N114" s="22">
        <f t="shared" si="3"/>
        <v>-45.833333333333329</v>
      </c>
      <c r="O114" s="374" t="s">
        <v>263</v>
      </c>
    </row>
    <row r="115" spans="1:15" s="28" customFormat="1" ht="26.25" customHeight="1" x14ac:dyDescent="0.25">
      <c r="A115" s="370">
        <v>3</v>
      </c>
      <c r="B115" s="46" t="s">
        <v>254</v>
      </c>
      <c r="C115" s="374" t="s">
        <v>322</v>
      </c>
      <c r="D115" s="374" t="s">
        <v>95</v>
      </c>
      <c r="E115" s="22">
        <v>2300</v>
      </c>
      <c r="F115" s="20">
        <v>18000</v>
      </c>
      <c r="G115" s="34">
        <v>16000</v>
      </c>
      <c r="H115" s="40">
        <v>2.2999999999999998</v>
      </c>
      <c r="I115" s="22">
        <v>5290</v>
      </c>
      <c r="J115" s="20">
        <v>18000</v>
      </c>
      <c r="K115" s="86">
        <v>10000</v>
      </c>
      <c r="L115" s="86">
        <v>10000</v>
      </c>
      <c r="M115" s="22">
        <f t="shared" si="2"/>
        <v>89.03591682419659</v>
      </c>
      <c r="N115" s="22">
        <f t="shared" si="3"/>
        <v>-44.444444444444443</v>
      </c>
      <c r="O115" s="374" t="s">
        <v>263</v>
      </c>
    </row>
    <row r="116" spans="1:15" s="28" customFormat="1" ht="42" customHeight="1" x14ac:dyDescent="0.25">
      <c r="A116" s="999">
        <v>4</v>
      </c>
      <c r="B116" s="998" t="s">
        <v>323</v>
      </c>
      <c r="C116" s="374" t="s">
        <v>18</v>
      </c>
      <c r="D116" s="374" t="s">
        <v>401</v>
      </c>
      <c r="E116" s="22">
        <v>2800</v>
      </c>
      <c r="F116" s="20">
        <v>8000</v>
      </c>
      <c r="G116" s="34">
        <v>8700</v>
      </c>
      <c r="H116" s="40">
        <v>3.1</v>
      </c>
      <c r="I116" s="22">
        <v>8680</v>
      </c>
      <c r="J116" s="20">
        <v>8000</v>
      </c>
      <c r="K116" s="86">
        <v>6800</v>
      </c>
      <c r="L116" s="86">
        <v>6800</v>
      </c>
      <c r="M116" s="22">
        <f t="shared" si="2"/>
        <v>-21.658986175115206</v>
      </c>
      <c r="N116" s="22">
        <f t="shared" si="3"/>
        <v>-15</v>
      </c>
      <c r="O116" s="374" t="s">
        <v>263</v>
      </c>
    </row>
    <row r="117" spans="1:15" s="28" customFormat="1" ht="42.75" customHeight="1" x14ac:dyDescent="0.25">
      <c r="A117" s="999"/>
      <c r="B117" s="998"/>
      <c r="C117" s="374" t="s">
        <v>401</v>
      </c>
      <c r="D117" s="374" t="s">
        <v>327</v>
      </c>
      <c r="E117" s="22"/>
      <c r="F117" s="20"/>
      <c r="G117" s="34"/>
      <c r="H117" s="40"/>
      <c r="I117" s="22"/>
      <c r="J117" s="20"/>
      <c r="K117" s="85"/>
      <c r="L117" s="85"/>
      <c r="M117" s="22"/>
      <c r="N117" s="22"/>
      <c r="O117" s="374" t="s">
        <v>263</v>
      </c>
    </row>
    <row r="118" spans="1:15" s="28" customFormat="1" x14ac:dyDescent="0.25">
      <c r="A118" s="999"/>
      <c r="B118" s="998"/>
      <c r="C118" s="407"/>
      <c r="D118" s="407" t="s">
        <v>39</v>
      </c>
      <c r="E118" s="22">
        <v>2500</v>
      </c>
      <c r="F118" s="20">
        <v>8000</v>
      </c>
      <c r="G118" s="34">
        <v>8200</v>
      </c>
      <c r="H118" s="40">
        <v>2.6</v>
      </c>
      <c r="I118" s="22">
        <v>6500</v>
      </c>
      <c r="J118" s="20">
        <v>8000</v>
      </c>
      <c r="K118" s="85">
        <v>6800</v>
      </c>
      <c r="L118" s="85">
        <v>6800</v>
      </c>
      <c r="M118" s="22">
        <f t="shared" si="2"/>
        <v>4.6153846153846159</v>
      </c>
      <c r="N118" s="22">
        <f t="shared" si="3"/>
        <v>-15</v>
      </c>
      <c r="O118" s="406" t="s">
        <v>879</v>
      </c>
    </row>
    <row r="119" spans="1:15" s="28" customFormat="1" x14ac:dyDescent="0.25">
      <c r="A119" s="999"/>
      <c r="B119" s="998"/>
      <c r="C119" s="407"/>
      <c r="D119" s="407" t="s">
        <v>40</v>
      </c>
      <c r="E119" s="22">
        <v>2500</v>
      </c>
      <c r="F119" s="20">
        <v>8000</v>
      </c>
      <c r="G119" s="34">
        <v>8200</v>
      </c>
      <c r="H119" s="40">
        <v>2.6</v>
      </c>
      <c r="I119" s="22">
        <v>6500</v>
      </c>
      <c r="J119" s="20">
        <v>8000</v>
      </c>
      <c r="K119" s="85">
        <v>6700</v>
      </c>
      <c r="L119" s="85">
        <v>6700</v>
      </c>
      <c r="M119" s="22">
        <f t="shared" si="2"/>
        <v>3.0769230769230771</v>
      </c>
      <c r="N119" s="22">
        <f t="shared" si="3"/>
        <v>-16.25</v>
      </c>
      <c r="O119" s="406" t="s">
        <v>879</v>
      </c>
    </row>
    <row r="120" spans="1:15" s="28" customFormat="1" ht="24" customHeight="1" x14ac:dyDescent="0.25">
      <c r="A120" s="999"/>
      <c r="B120" s="998"/>
      <c r="C120" s="374" t="s">
        <v>327</v>
      </c>
      <c r="D120" s="374" t="s">
        <v>324</v>
      </c>
      <c r="E120" s="22"/>
      <c r="F120" s="20"/>
      <c r="G120" s="34"/>
      <c r="H120" s="40"/>
      <c r="I120" s="22"/>
      <c r="J120" s="20"/>
      <c r="K120" s="85"/>
      <c r="L120" s="85"/>
      <c r="M120" s="22"/>
      <c r="N120" s="22"/>
      <c r="O120" s="374" t="s">
        <v>263</v>
      </c>
    </row>
    <row r="121" spans="1:15" s="28" customFormat="1" x14ac:dyDescent="0.25">
      <c r="A121" s="999"/>
      <c r="B121" s="998"/>
      <c r="C121" s="407"/>
      <c r="D121" s="407" t="s">
        <v>39</v>
      </c>
      <c r="E121" s="22">
        <v>2100</v>
      </c>
      <c r="F121" s="20">
        <v>7500</v>
      </c>
      <c r="G121" s="34">
        <v>7300</v>
      </c>
      <c r="H121" s="40">
        <v>1.8</v>
      </c>
      <c r="I121" s="22">
        <v>3780</v>
      </c>
      <c r="J121" s="20">
        <v>7500</v>
      </c>
      <c r="K121" s="85">
        <v>5000</v>
      </c>
      <c r="L121" s="85">
        <v>5000</v>
      </c>
      <c r="M121" s="22">
        <f t="shared" si="2"/>
        <v>32.275132275132272</v>
      </c>
      <c r="N121" s="22">
        <f t="shared" si="3"/>
        <v>-33.333333333333329</v>
      </c>
      <c r="O121" s="406" t="s">
        <v>879</v>
      </c>
    </row>
    <row r="122" spans="1:15" s="28" customFormat="1" x14ac:dyDescent="0.25">
      <c r="A122" s="999"/>
      <c r="B122" s="998"/>
      <c r="C122" s="407"/>
      <c r="D122" s="407" t="s">
        <v>40</v>
      </c>
      <c r="E122" s="22">
        <v>2100</v>
      </c>
      <c r="F122" s="20">
        <v>7500</v>
      </c>
      <c r="G122" s="34">
        <v>7300</v>
      </c>
      <c r="H122" s="40">
        <v>1.8</v>
      </c>
      <c r="I122" s="22">
        <v>3780</v>
      </c>
      <c r="J122" s="20">
        <v>7500</v>
      </c>
      <c r="K122" s="85">
        <v>4900</v>
      </c>
      <c r="L122" s="85">
        <v>4900</v>
      </c>
      <c r="M122" s="22">
        <f t="shared" si="2"/>
        <v>29.629629629629626</v>
      </c>
      <c r="N122" s="22">
        <f t="shared" si="3"/>
        <v>-34.666666666666671</v>
      </c>
      <c r="O122" s="406" t="s">
        <v>879</v>
      </c>
    </row>
    <row r="123" spans="1:15" s="28" customFormat="1" ht="31.5" customHeight="1" x14ac:dyDescent="0.25">
      <c r="A123" s="999"/>
      <c r="B123" s="998"/>
      <c r="C123" s="406" t="s">
        <v>324</v>
      </c>
      <c r="D123" s="374" t="s">
        <v>22</v>
      </c>
      <c r="E123" s="22"/>
      <c r="F123" s="20"/>
      <c r="G123" s="34"/>
      <c r="H123" s="40"/>
      <c r="I123" s="22"/>
      <c r="J123" s="20"/>
      <c r="K123" s="20"/>
      <c r="L123" s="20"/>
      <c r="M123" s="22"/>
      <c r="N123" s="22"/>
      <c r="O123" s="374" t="s">
        <v>263</v>
      </c>
    </row>
    <row r="124" spans="1:15" s="28" customFormat="1" x14ac:dyDescent="0.25">
      <c r="A124" s="370"/>
      <c r="B124" s="374"/>
      <c r="C124" s="407"/>
      <c r="D124" s="407" t="s">
        <v>39</v>
      </c>
      <c r="E124" s="22">
        <v>1800</v>
      </c>
      <c r="F124" s="20">
        <v>7500</v>
      </c>
      <c r="G124" s="34">
        <v>7000</v>
      </c>
      <c r="H124" s="40">
        <v>1.6</v>
      </c>
      <c r="I124" s="22">
        <v>2880</v>
      </c>
      <c r="J124" s="20">
        <v>7500</v>
      </c>
      <c r="K124" s="85">
        <v>5000</v>
      </c>
      <c r="L124" s="85">
        <v>5000</v>
      </c>
      <c r="M124" s="22">
        <f t="shared" si="2"/>
        <v>73.611111111111114</v>
      </c>
      <c r="N124" s="22"/>
      <c r="O124" s="406" t="s">
        <v>879</v>
      </c>
    </row>
    <row r="125" spans="1:15" s="28" customFormat="1" x14ac:dyDescent="0.25">
      <c r="A125" s="370"/>
      <c r="B125" s="374"/>
      <c r="C125" s="407"/>
      <c r="D125" s="407" t="s">
        <v>40</v>
      </c>
      <c r="E125" s="22">
        <v>1800</v>
      </c>
      <c r="F125" s="20">
        <v>7500</v>
      </c>
      <c r="G125" s="34">
        <v>7000</v>
      </c>
      <c r="H125" s="40">
        <v>1.6</v>
      </c>
      <c r="I125" s="22">
        <v>2880</v>
      </c>
      <c r="J125" s="20">
        <v>7500</v>
      </c>
      <c r="K125" s="85">
        <v>4900</v>
      </c>
      <c r="L125" s="85">
        <v>4900</v>
      </c>
      <c r="M125" s="22">
        <f t="shared" si="2"/>
        <v>70.138888888888886</v>
      </c>
      <c r="N125" s="22"/>
      <c r="O125" s="406" t="s">
        <v>879</v>
      </c>
    </row>
    <row r="126" spans="1:15" s="28" customFormat="1" ht="45.75" customHeight="1" x14ac:dyDescent="0.25">
      <c r="A126" s="999">
        <v>5</v>
      </c>
      <c r="B126" s="998" t="s">
        <v>96</v>
      </c>
      <c r="C126" s="374" t="s">
        <v>402</v>
      </c>
      <c r="D126" s="374" t="s">
        <v>97</v>
      </c>
      <c r="E126" s="22">
        <v>2000</v>
      </c>
      <c r="F126" s="20">
        <v>6400</v>
      </c>
      <c r="G126" s="34">
        <v>8000</v>
      </c>
      <c r="H126" s="40">
        <v>3.2</v>
      </c>
      <c r="I126" s="22">
        <v>6400</v>
      </c>
      <c r="J126" s="20">
        <v>6400</v>
      </c>
      <c r="K126" s="85">
        <v>6400</v>
      </c>
      <c r="L126" s="85">
        <v>6400</v>
      </c>
      <c r="M126" s="22">
        <f t="shared" si="2"/>
        <v>0</v>
      </c>
      <c r="N126" s="22">
        <f t="shared" si="3"/>
        <v>0</v>
      </c>
      <c r="O126" s="374" t="s">
        <v>263</v>
      </c>
    </row>
    <row r="127" spans="1:15" s="28" customFormat="1" ht="44.25" customHeight="1" x14ac:dyDescent="0.25">
      <c r="A127" s="999"/>
      <c r="B127" s="998"/>
      <c r="C127" s="374" t="s">
        <v>393</v>
      </c>
      <c r="D127" s="374" t="s">
        <v>98</v>
      </c>
      <c r="E127" s="22">
        <v>3000</v>
      </c>
      <c r="F127" s="20">
        <v>7000</v>
      </c>
      <c r="G127" s="34">
        <v>8400</v>
      </c>
      <c r="H127" s="40">
        <v>2.7</v>
      </c>
      <c r="I127" s="22">
        <v>8100.0000000000009</v>
      </c>
      <c r="J127" s="20">
        <v>7000</v>
      </c>
      <c r="K127" s="87">
        <v>8100</v>
      </c>
      <c r="L127" s="87">
        <v>8100</v>
      </c>
      <c r="M127" s="22">
        <f t="shared" si="2"/>
        <v>-1.122832965151763E-14</v>
      </c>
      <c r="N127" s="22">
        <f t="shared" si="3"/>
        <v>15.714285714285714</v>
      </c>
      <c r="O127" s="374" t="s">
        <v>263</v>
      </c>
    </row>
    <row r="128" spans="1:15" s="28" customFormat="1" ht="23.25" customHeight="1" x14ac:dyDescent="0.25">
      <c r="A128" s="999">
        <v>6</v>
      </c>
      <c r="B128" s="998" t="s">
        <v>99</v>
      </c>
      <c r="C128" s="374" t="s">
        <v>403</v>
      </c>
      <c r="D128" s="374" t="s">
        <v>33</v>
      </c>
      <c r="E128" s="47">
        <v>870</v>
      </c>
      <c r="F128" s="20">
        <v>1600</v>
      </c>
      <c r="G128" s="34">
        <v>1600</v>
      </c>
      <c r="H128" s="40">
        <v>1.3</v>
      </c>
      <c r="I128" s="22">
        <v>1131</v>
      </c>
      <c r="J128" s="20">
        <v>1600</v>
      </c>
      <c r="K128" s="87">
        <v>2400</v>
      </c>
      <c r="L128" s="87">
        <v>2400</v>
      </c>
      <c r="M128" s="22">
        <f t="shared" si="2"/>
        <v>112.20159151193634</v>
      </c>
      <c r="N128" s="22">
        <f t="shared" si="3"/>
        <v>50</v>
      </c>
      <c r="O128" s="374" t="s">
        <v>263</v>
      </c>
    </row>
    <row r="129" spans="1:15" s="28" customFormat="1" ht="40.5" customHeight="1" x14ac:dyDescent="0.25">
      <c r="A129" s="999"/>
      <c r="B129" s="998"/>
      <c r="C129" s="374" t="s">
        <v>394</v>
      </c>
      <c r="D129" s="374" t="s">
        <v>100</v>
      </c>
      <c r="E129" s="22">
        <v>1500</v>
      </c>
      <c r="F129" s="20">
        <v>1950</v>
      </c>
      <c r="G129" s="34">
        <v>1700</v>
      </c>
      <c r="H129" s="40">
        <v>1.3</v>
      </c>
      <c r="I129" s="22">
        <v>1950</v>
      </c>
      <c r="J129" s="20">
        <v>1950</v>
      </c>
      <c r="K129" s="87">
        <v>2700</v>
      </c>
      <c r="L129" s="87">
        <v>2700</v>
      </c>
      <c r="M129" s="22">
        <f t="shared" si="2"/>
        <v>38.461538461538467</v>
      </c>
      <c r="N129" s="22">
        <f t="shared" si="3"/>
        <v>38.461538461538467</v>
      </c>
      <c r="O129" s="374" t="s">
        <v>263</v>
      </c>
    </row>
    <row r="130" spans="1:15" s="28" customFormat="1" ht="24" customHeight="1" x14ac:dyDescent="0.25">
      <c r="A130" s="999"/>
      <c r="B130" s="998"/>
      <c r="C130" s="374" t="s">
        <v>33</v>
      </c>
      <c r="D130" s="374" t="s">
        <v>101</v>
      </c>
      <c r="E130" s="22">
        <v>1000</v>
      </c>
      <c r="F130" s="20">
        <v>1600</v>
      </c>
      <c r="G130" s="34">
        <v>1600</v>
      </c>
      <c r="H130" s="40">
        <v>1.3</v>
      </c>
      <c r="I130" s="22">
        <v>1300</v>
      </c>
      <c r="J130" s="20">
        <v>1600</v>
      </c>
      <c r="K130" s="87">
        <v>2400</v>
      </c>
      <c r="L130" s="87">
        <v>2400</v>
      </c>
      <c r="M130" s="22">
        <f t="shared" si="2"/>
        <v>84.615384615384613</v>
      </c>
      <c r="N130" s="22">
        <f t="shared" si="3"/>
        <v>50</v>
      </c>
      <c r="O130" s="374" t="s">
        <v>263</v>
      </c>
    </row>
    <row r="131" spans="1:15" s="28" customFormat="1" ht="42.75" customHeight="1" x14ac:dyDescent="0.25">
      <c r="A131" s="370">
        <v>7</v>
      </c>
      <c r="B131" s="374" t="s">
        <v>102</v>
      </c>
      <c r="C131" s="374" t="s">
        <v>96</v>
      </c>
      <c r="D131" s="374" t="s">
        <v>99</v>
      </c>
      <c r="E131" s="22">
        <v>1500</v>
      </c>
      <c r="F131" s="20">
        <v>1950</v>
      </c>
      <c r="G131" s="34">
        <v>1700</v>
      </c>
      <c r="H131" s="40">
        <v>1.3</v>
      </c>
      <c r="I131" s="22">
        <v>1950</v>
      </c>
      <c r="J131" s="20">
        <v>1950</v>
      </c>
      <c r="K131" s="85">
        <v>1950</v>
      </c>
      <c r="L131" s="85">
        <v>1950</v>
      </c>
      <c r="M131" s="22">
        <f t="shared" si="2"/>
        <v>0</v>
      </c>
      <c r="N131" s="22">
        <f t="shared" si="3"/>
        <v>0</v>
      </c>
      <c r="O131" s="374" t="s">
        <v>263</v>
      </c>
    </row>
    <row r="132" spans="1:15" s="28" customFormat="1" ht="45.75" customHeight="1" x14ac:dyDescent="0.25">
      <c r="A132" s="370">
        <v>8</v>
      </c>
      <c r="B132" s="374" t="s">
        <v>325</v>
      </c>
      <c r="C132" s="374" t="s">
        <v>103</v>
      </c>
      <c r="D132" s="374" t="s">
        <v>104</v>
      </c>
      <c r="E132" s="22"/>
      <c r="F132" s="20"/>
      <c r="G132" s="34"/>
      <c r="H132" s="40"/>
      <c r="I132" s="22"/>
      <c r="J132" s="20"/>
      <c r="K132" s="85"/>
      <c r="L132" s="85"/>
      <c r="M132" s="22"/>
      <c r="N132" s="22"/>
      <c r="O132" s="374" t="s">
        <v>263</v>
      </c>
    </row>
    <row r="133" spans="1:15" s="28" customFormat="1" x14ac:dyDescent="0.25">
      <c r="A133" s="370"/>
      <c r="B133" s="374"/>
      <c r="C133" s="407"/>
      <c r="D133" s="407" t="s">
        <v>39</v>
      </c>
      <c r="E133" s="22">
        <v>1500</v>
      </c>
      <c r="F133" s="20">
        <v>4500</v>
      </c>
      <c r="G133" s="34">
        <v>4000</v>
      </c>
      <c r="H133" s="40">
        <v>1.3</v>
      </c>
      <c r="I133" s="22">
        <v>1950</v>
      </c>
      <c r="J133" s="20">
        <v>4500</v>
      </c>
      <c r="K133" s="85">
        <v>1900</v>
      </c>
      <c r="L133" s="85">
        <v>1900</v>
      </c>
      <c r="M133" s="22">
        <f t="shared" si="2"/>
        <v>-2.5641025641025639</v>
      </c>
      <c r="N133" s="22"/>
      <c r="O133" s="406" t="s">
        <v>879</v>
      </c>
    </row>
    <row r="134" spans="1:15" s="28" customFormat="1" x14ac:dyDescent="0.25">
      <c r="A134" s="370"/>
      <c r="B134" s="374"/>
      <c r="C134" s="407"/>
      <c r="D134" s="407" t="s">
        <v>40</v>
      </c>
      <c r="E134" s="22">
        <v>1500</v>
      </c>
      <c r="F134" s="20">
        <v>4500</v>
      </c>
      <c r="G134" s="34">
        <v>4000</v>
      </c>
      <c r="H134" s="40">
        <v>1.3</v>
      </c>
      <c r="I134" s="22">
        <v>1950</v>
      </c>
      <c r="J134" s="20">
        <v>4500</v>
      </c>
      <c r="K134" s="85">
        <v>1800</v>
      </c>
      <c r="L134" s="85">
        <v>1800</v>
      </c>
      <c r="M134" s="22">
        <f t="shared" si="2"/>
        <v>-7.6923076923076925</v>
      </c>
      <c r="N134" s="22"/>
      <c r="O134" s="406" t="s">
        <v>879</v>
      </c>
    </row>
    <row r="135" spans="1:15" s="28" customFormat="1" ht="59.25" customHeight="1" x14ac:dyDescent="0.25">
      <c r="A135" s="999">
        <v>9</v>
      </c>
      <c r="B135" s="998" t="s">
        <v>326</v>
      </c>
      <c r="C135" s="374" t="s">
        <v>327</v>
      </c>
      <c r="D135" s="374" t="s">
        <v>455</v>
      </c>
      <c r="E135" s="22">
        <v>1500</v>
      </c>
      <c r="F135" s="20">
        <v>2300</v>
      </c>
      <c r="G135" s="34">
        <v>2300</v>
      </c>
      <c r="H135" s="40">
        <v>1.3</v>
      </c>
      <c r="I135" s="22">
        <v>1950</v>
      </c>
      <c r="J135" s="20">
        <v>2300</v>
      </c>
      <c r="K135" s="86">
        <v>1900</v>
      </c>
      <c r="L135" s="86">
        <v>1900</v>
      </c>
      <c r="M135" s="22">
        <f t="shared" si="2"/>
        <v>-2.5641025641025639</v>
      </c>
      <c r="N135" s="22">
        <f t="shared" si="3"/>
        <v>-17.391304347826086</v>
      </c>
      <c r="O135" s="374" t="s">
        <v>263</v>
      </c>
    </row>
    <row r="136" spans="1:15" s="28" customFormat="1" x14ac:dyDescent="0.25">
      <c r="A136" s="999"/>
      <c r="B136" s="998"/>
      <c r="C136" s="374" t="s">
        <v>327</v>
      </c>
      <c r="D136" s="374" t="s">
        <v>328</v>
      </c>
      <c r="E136" s="22">
        <v>1200</v>
      </c>
      <c r="F136" s="20">
        <v>2700</v>
      </c>
      <c r="G136" s="34">
        <v>2700</v>
      </c>
      <c r="H136" s="40">
        <v>1.3</v>
      </c>
      <c r="I136" s="22">
        <v>1560</v>
      </c>
      <c r="J136" s="20">
        <v>2700</v>
      </c>
      <c r="K136" s="86">
        <v>1700</v>
      </c>
      <c r="L136" s="86">
        <v>1700</v>
      </c>
      <c r="M136" s="22">
        <f t="shared" si="2"/>
        <v>8.9743589743589745</v>
      </c>
      <c r="N136" s="22">
        <f t="shared" si="3"/>
        <v>-37.037037037037038</v>
      </c>
      <c r="O136" s="374" t="s">
        <v>263</v>
      </c>
    </row>
    <row r="137" spans="1:15" s="28" customFormat="1" x14ac:dyDescent="0.25">
      <c r="A137" s="999">
        <v>10</v>
      </c>
      <c r="B137" s="998" t="s">
        <v>454</v>
      </c>
      <c r="C137" s="374" t="s">
        <v>105</v>
      </c>
      <c r="D137" s="374" t="s">
        <v>876</v>
      </c>
      <c r="E137" s="22">
        <v>1560</v>
      </c>
      <c r="F137" s="20">
        <v>5000</v>
      </c>
      <c r="G137" s="34">
        <v>10000</v>
      </c>
      <c r="H137" s="40">
        <v>2</v>
      </c>
      <c r="I137" s="22">
        <v>3120</v>
      </c>
      <c r="J137" s="20">
        <v>5000</v>
      </c>
      <c r="K137" s="87">
        <v>8000</v>
      </c>
      <c r="L137" s="87">
        <v>8000</v>
      </c>
      <c r="M137" s="22">
        <f t="shared" si="2"/>
        <v>156.41025641025641</v>
      </c>
      <c r="N137" s="22">
        <f t="shared" si="3"/>
        <v>60</v>
      </c>
      <c r="O137" s="374" t="s">
        <v>263</v>
      </c>
    </row>
    <row r="138" spans="1:15" s="28" customFormat="1" x14ac:dyDescent="0.25">
      <c r="A138" s="999"/>
      <c r="B138" s="998"/>
      <c r="C138" s="374" t="s">
        <v>876</v>
      </c>
      <c r="D138" s="374" t="s">
        <v>877</v>
      </c>
      <c r="E138" s="22">
        <v>1170</v>
      </c>
      <c r="F138" s="20">
        <v>4500</v>
      </c>
      <c r="G138" s="34">
        <v>6700</v>
      </c>
      <c r="H138" s="40">
        <v>1.8</v>
      </c>
      <c r="I138" s="22">
        <v>2106</v>
      </c>
      <c r="J138" s="20">
        <v>4500</v>
      </c>
      <c r="K138" s="87">
        <v>6000</v>
      </c>
      <c r="L138" s="87">
        <v>6000</v>
      </c>
      <c r="M138" s="22">
        <f t="shared" si="2"/>
        <v>184.9002849002849</v>
      </c>
      <c r="N138" s="22">
        <f t="shared" si="3"/>
        <v>33.333333333333329</v>
      </c>
      <c r="O138" s="374" t="s">
        <v>263</v>
      </c>
    </row>
    <row r="139" spans="1:15" s="28" customFormat="1" x14ac:dyDescent="0.25">
      <c r="A139" s="999"/>
      <c r="B139" s="998"/>
      <c r="C139" s="374" t="s">
        <v>877</v>
      </c>
      <c r="D139" s="374" t="s">
        <v>878</v>
      </c>
      <c r="E139" s="22">
        <v>1170</v>
      </c>
      <c r="F139" s="20">
        <v>4500</v>
      </c>
      <c r="G139" s="34">
        <v>6700</v>
      </c>
      <c r="H139" s="40">
        <v>1.8</v>
      </c>
      <c r="I139" s="22">
        <v>2106</v>
      </c>
      <c r="J139" s="20">
        <v>4500</v>
      </c>
      <c r="K139" s="85">
        <v>4500</v>
      </c>
      <c r="L139" s="85">
        <v>4500</v>
      </c>
      <c r="M139" s="22">
        <f t="shared" ref="M139:M202" si="4">(K139-I139)/I139*100</f>
        <v>113.67521367521367</v>
      </c>
      <c r="N139" s="22">
        <f t="shared" ref="N139:N202" si="5">(K139-J139)/J139*100</f>
        <v>0</v>
      </c>
      <c r="O139" s="374" t="s">
        <v>263</v>
      </c>
    </row>
    <row r="140" spans="1:15" s="28" customFormat="1" x14ac:dyDescent="0.25">
      <c r="A140" s="370"/>
      <c r="B140" s="374"/>
      <c r="C140" s="374" t="s">
        <v>878</v>
      </c>
      <c r="D140" s="374" t="s">
        <v>107</v>
      </c>
      <c r="E140" s="47">
        <v>900</v>
      </c>
      <c r="F140" s="20">
        <v>2300</v>
      </c>
      <c r="G140" s="34">
        <v>2800</v>
      </c>
      <c r="H140" s="40">
        <v>1.3</v>
      </c>
      <c r="I140" s="22">
        <v>1170</v>
      </c>
      <c r="J140" s="20">
        <v>2300</v>
      </c>
      <c r="K140" s="87">
        <v>3000</v>
      </c>
      <c r="L140" s="87">
        <v>3000</v>
      </c>
      <c r="M140" s="22">
        <f t="shared" si="4"/>
        <v>156.41025641025641</v>
      </c>
      <c r="N140" s="22">
        <f t="shared" si="5"/>
        <v>30.434782608695656</v>
      </c>
      <c r="O140" s="374"/>
    </row>
    <row r="141" spans="1:15" s="28" customFormat="1" ht="40.5" customHeight="1" x14ac:dyDescent="0.25">
      <c r="A141" s="370">
        <v>11</v>
      </c>
      <c r="B141" s="374" t="s">
        <v>382</v>
      </c>
      <c r="C141" s="374" t="s">
        <v>108</v>
      </c>
      <c r="D141" s="374" t="s">
        <v>449</v>
      </c>
      <c r="E141" s="47"/>
      <c r="F141" s="20"/>
      <c r="G141" s="34"/>
      <c r="H141" s="40"/>
      <c r="I141" s="22"/>
      <c r="J141" s="20"/>
      <c r="K141" s="85"/>
      <c r="L141" s="85"/>
      <c r="M141" s="22"/>
      <c r="N141" s="22"/>
      <c r="O141" s="374" t="s">
        <v>263</v>
      </c>
    </row>
    <row r="142" spans="1:15" s="28" customFormat="1" x14ac:dyDescent="0.25">
      <c r="A142" s="370"/>
      <c r="B142" s="374"/>
      <c r="C142" s="407"/>
      <c r="D142" s="407" t="s">
        <v>39</v>
      </c>
      <c r="E142" s="47">
        <v>600</v>
      </c>
      <c r="F142" s="20">
        <v>1500</v>
      </c>
      <c r="G142" s="34">
        <v>1500</v>
      </c>
      <c r="H142" s="40">
        <v>1.6</v>
      </c>
      <c r="I142" s="22">
        <v>960</v>
      </c>
      <c r="J142" s="20">
        <v>1500</v>
      </c>
      <c r="K142" s="85">
        <v>1500</v>
      </c>
      <c r="L142" s="85">
        <v>1500</v>
      </c>
      <c r="M142" s="22">
        <f t="shared" si="4"/>
        <v>56.25</v>
      </c>
      <c r="N142" s="22"/>
      <c r="O142" s="406" t="s">
        <v>879</v>
      </c>
    </row>
    <row r="143" spans="1:15" s="28" customFormat="1" x14ac:dyDescent="0.25">
      <c r="A143" s="370"/>
      <c r="B143" s="374"/>
      <c r="C143" s="407"/>
      <c r="D143" s="407" t="s">
        <v>40</v>
      </c>
      <c r="E143" s="47">
        <v>600</v>
      </c>
      <c r="F143" s="20">
        <v>1500</v>
      </c>
      <c r="G143" s="34">
        <v>1500</v>
      </c>
      <c r="H143" s="40">
        <v>1.6</v>
      </c>
      <c r="I143" s="22">
        <v>960</v>
      </c>
      <c r="J143" s="20">
        <v>1500</v>
      </c>
      <c r="K143" s="85">
        <v>1400</v>
      </c>
      <c r="L143" s="85">
        <v>1400</v>
      </c>
      <c r="M143" s="22">
        <f t="shared" si="4"/>
        <v>45.833333333333329</v>
      </c>
      <c r="N143" s="22"/>
      <c r="O143" s="406" t="s">
        <v>879</v>
      </c>
    </row>
    <row r="144" spans="1:15" s="28" customFormat="1" ht="21.75" customHeight="1" x14ac:dyDescent="0.25">
      <c r="A144" s="999">
        <v>12</v>
      </c>
      <c r="B144" s="1015" t="s">
        <v>109</v>
      </c>
      <c r="C144" s="374" t="s">
        <v>18</v>
      </c>
      <c r="D144" s="374" t="s">
        <v>33</v>
      </c>
      <c r="E144" s="22"/>
      <c r="F144" s="20"/>
      <c r="G144" s="34"/>
      <c r="H144" s="40"/>
      <c r="I144" s="22"/>
      <c r="J144" s="20"/>
      <c r="K144" s="85"/>
      <c r="L144" s="85"/>
      <c r="M144" s="22"/>
      <c r="N144" s="22"/>
      <c r="O144" s="374" t="s">
        <v>263</v>
      </c>
    </row>
    <row r="145" spans="1:15" s="28" customFormat="1" x14ac:dyDescent="0.25">
      <c r="A145" s="999"/>
      <c r="B145" s="1015"/>
      <c r="C145" s="407"/>
      <c r="D145" s="407" t="s">
        <v>39</v>
      </c>
      <c r="E145" s="22">
        <v>2210</v>
      </c>
      <c r="F145" s="20">
        <v>6700</v>
      </c>
      <c r="G145" s="34">
        <v>6700</v>
      </c>
      <c r="H145" s="40">
        <v>1.2</v>
      </c>
      <c r="I145" s="22">
        <v>2652</v>
      </c>
      <c r="J145" s="20">
        <v>6700</v>
      </c>
      <c r="K145" s="85">
        <v>4500</v>
      </c>
      <c r="L145" s="85">
        <v>4500</v>
      </c>
      <c r="M145" s="22">
        <f t="shared" si="4"/>
        <v>69.68325791855203</v>
      </c>
      <c r="N145" s="22"/>
      <c r="O145" s="406" t="s">
        <v>879</v>
      </c>
    </row>
    <row r="146" spans="1:15" s="28" customFormat="1" x14ac:dyDescent="0.25">
      <c r="A146" s="999"/>
      <c r="B146" s="1015"/>
      <c r="C146" s="407"/>
      <c r="D146" s="407" t="s">
        <v>40</v>
      </c>
      <c r="E146" s="22">
        <v>2210</v>
      </c>
      <c r="F146" s="20">
        <v>6700</v>
      </c>
      <c r="G146" s="34">
        <v>6700</v>
      </c>
      <c r="H146" s="40">
        <v>1.2</v>
      </c>
      <c r="I146" s="22">
        <v>2652</v>
      </c>
      <c r="J146" s="20">
        <v>6700</v>
      </c>
      <c r="K146" s="85">
        <v>4400</v>
      </c>
      <c r="L146" s="85">
        <v>4400</v>
      </c>
      <c r="M146" s="22">
        <f t="shared" si="4"/>
        <v>65.912518853695317</v>
      </c>
      <c r="N146" s="22"/>
      <c r="O146" s="406" t="s">
        <v>879</v>
      </c>
    </row>
    <row r="147" spans="1:15" s="28" customFormat="1" x14ac:dyDescent="0.25">
      <c r="A147" s="999"/>
      <c r="B147" s="1015"/>
      <c r="C147" s="407" t="s">
        <v>114</v>
      </c>
      <c r="D147" s="407" t="s">
        <v>882</v>
      </c>
      <c r="E147" s="22"/>
      <c r="F147" s="20"/>
      <c r="G147" s="34"/>
      <c r="H147" s="40"/>
      <c r="I147" s="22"/>
      <c r="J147" s="20"/>
      <c r="K147" s="85"/>
      <c r="L147" s="85"/>
      <c r="M147" s="22"/>
      <c r="N147" s="22"/>
      <c r="O147" s="406" t="s">
        <v>131</v>
      </c>
    </row>
    <row r="148" spans="1:15" s="28" customFormat="1" x14ac:dyDescent="0.25">
      <c r="A148" s="999"/>
      <c r="B148" s="1015"/>
      <c r="C148" s="407"/>
      <c r="D148" s="407" t="s">
        <v>39</v>
      </c>
      <c r="E148" s="22"/>
      <c r="F148" s="20"/>
      <c r="G148" s="34"/>
      <c r="H148" s="40"/>
      <c r="I148" s="22"/>
      <c r="J148" s="20"/>
      <c r="K148" s="85">
        <v>4200</v>
      </c>
      <c r="L148" s="85">
        <v>4200</v>
      </c>
      <c r="M148" s="22"/>
      <c r="N148" s="22"/>
      <c r="O148" s="406" t="s">
        <v>879</v>
      </c>
    </row>
    <row r="149" spans="1:15" s="28" customFormat="1" x14ac:dyDescent="0.25">
      <c r="A149" s="999"/>
      <c r="B149" s="1015"/>
      <c r="C149" s="407"/>
      <c r="D149" s="407" t="s">
        <v>40</v>
      </c>
      <c r="E149" s="22"/>
      <c r="F149" s="20"/>
      <c r="G149" s="34"/>
      <c r="H149" s="40"/>
      <c r="I149" s="22"/>
      <c r="J149" s="20"/>
      <c r="K149" s="85">
        <v>4000</v>
      </c>
      <c r="L149" s="85">
        <v>4000</v>
      </c>
      <c r="M149" s="22"/>
      <c r="N149" s="22"/>
      <c r="O149" s="406" t="s">
        <v>879</v>
      </c>
    </row>
    <row r="150" spans="1:15" s="28" customFormat="1" ht="21.75" customHeight="1" x14ac:dyDescent="0.25">
      <c r="A150" s="999"/>
      <c r="B150" s="1015"/>
      <c r="C150" s="374" t="s">
        <v>33</v>
      </c>
      <c r="D150" s="374" t="s">
        <v>430</v>
      </c>
      <c r="E150" s="22"/>
      <c r="F150" s="20">
        <v>4000</v>
      </c>
      <c r="G150" s="34">
        <v>6000</v>
      </c>
      <c r="H150" s="40"/>
      <c r="I150" s="22"/>
      <c r="J150" s="20"/>
      <c r="K150" s="85"/>
      <c r="L150" s="85"/>
      <c r="M150" s="22"/>
      <c r="N150" s="22"/>
      <c r="O150" s="374" t="s">
        <v>131</v>
      </c>
    </row>
    <row r="151" spans="1:15" s="28" customFormat="1" x14ac:dyDescent="0.25">
      <c r="A151" s="370"/>
      <c r="B151" s="406"/>
      <c r="C151" s="407"/>
      <c r="D151" s="407" t="s">
        <v>39</v>
      </c>
      <c r="E151" s="22"/>
      <c r="F151" s="20"/>
      <c r="G151" s="34"/>
      <c r="H151" s="36"/>
      <c r="I151" s="22"/>
      <c r="J151" s="20">
        <v>4000</v>
      </c>
      <c r="K151" s="85">
        <v>3000</v>
      </c>
      <c r="L151" s="85">
        <v>3000</v>
      </c>
      <c r="M151" s="22"/>
      <c r="N151" s="22"/>
      <c r="O151" s="406" t="s">
        <v>879</v>
      </c>
    </row>
    <row r="152" spans="1:15" s="28" customFormat="1" x14ac:dyDescent="0.25">
      <c r="A152" s="370"/>
      <c r="B152" s="406"/>
      <c r="C152" s="407"/>
      <c r="D152" s="407" t="s">
        <v>40</v>
      </c>
      <c r="E152" s="22"/>
      <c r="F152" s="20"/>
      <c r="G152" s="34"/>
      <c r="H152" s="36"/>
      <c r="I152" s="22"/>
      <c r="J152" s="20">
        <v>4000</v>
      </c>
      <c r="K152" s="85">
        <v>2900</v>
      </c>
      <c r="L152" s="85">
        <v>2900</v>
      </c>
      <c r="M152" s="22"/>
      <c r="N152" s="22"/>
      <c r="O152" s="406" t="s">
        <v>879</v>
      </c>
    </row>
    <row r="153" spans="1:15" s="53" customFormat="1" ht="42.75" customHeight="1" x14ac:dyDescent="0.25">
      <c r="A153" s="48">
        <v>13</v>
      </c>
      <c r="B153" s="406" t="s">
        <v>110</v>
      </c>
      <c r="C153" s="406" t="s">
        <v>18</v>
      </c>
      <c r="D153" s="406" t="s">
        <v>329</v>
      </c>
      <c r="E153" s="49"/>
      <c r="F153" s="50"/>
      <c r="G153" s="51"/>
      <c r="H153" s="52"/>
      <c r="I153" s="49"/>
      <c r="J153" s="20"/>
      <c r="K153" s="87"/>
      <c r="L153" s="87"/>
      <c r="M153" s="22"/>
      <c r="N153" s="22"/>
      <c r="O153" s="406" t="s">
        <v>263</v>
      </c>
    </row>
    <row r="154" spans="1:15" s="53" customFormat="1" x14ac:dyDescent="0.25">
      <c r="A154" s="48"/>
      <c r="B154" s="406"/>
      <c r="C154" s="406"/>
      <c r="D154" s="374" t="s">
        <v>39</v>
      </c>
      <c r="E154" s="49">
        <v>2080</v>
      </c>
      <c r="F154" s="50">
        <v>6000</v>
      </c>
      <c r="G154" s="51">
        <v>6000</v>
      </c>
      <c r="H154" s="52">
        <v>1.5</v>
      </c>
      <c r="I154" s="49">
        <v>3120</v>
      </c>
      <c r="J154" s="20">
        <v>6000</v>
      </c>
      <c r="K154" s="87">
        <v>4000</v>
      </c>
      <c r="L154" s="87">
        <v>4000</v>
      </c>
      <c r="M154" s="22">
        <f t="shared" si="4"/>
        <v>28.205128205128204</v>
      </c>
      <c r="N154" s="22"/>
      <c r="O154" s="406" t="s">
        <v>879</v>
      </c>
    </row>
    <row r="155" spans="1:15" s="53" customFormat="1" x14ac:dyDescent="0.25">
      <c r="A155" s="48"/>
      <c r="B155" s="406"/>
      <c r="C155" s="406"/>
      <c r="D155" s="374" t="s">
        <v>40</v>
      </c>
      <c r="E155" s="49">
        <v>2080</v>
      </c>
      <c r="F155" s="50">
        <v>6000</v>
      </c>
      <c r="G155" s="51">
        <v>6000</v>
      </c>
      <c r="H155" s="52">
        <v>1.5</v>
      </c>
      <c r="I155" s="49">
        <v>3120</v>
      </c>
      <c r="J155" s="20">
        <v>6000</v>
      </c>
      <c r="K155" s="87">
        <v>3900</v>
      </c>
      <c r="L155" s="87">
        <v>3900</v>
      </c>
      <c r="M155" s="22">
        <f t="shared" si="4"/>
        <v>25</v>
      </c>
      <c r="N155" s="22"/>
      <c r="O155" s="406" t="s">
        <v>879</v>
      </c>
    </row>
    <row r="156" spans="1:15" s="53" customFormat="1" ht="42.75" customHeight="1" x14ac:dyDescent="0.25">
      <c r="A156" s="48">
        <v>14</v>
      </c>
      <c r="B156" s="406" t="s">
        <v>111</v>
      </c>
      <c r="C156" s="406" t="s">
        <v>404</v>
      </c>
      <c r="D156" s="406" t="s">
        <v>112</v>
      </c>
      <c r="E156" s="49">
        <v>1040</v>
      </c>
      <c r="F156" s="50">
        <v>3000</v>
      </c>
      <c r="G156" s="51">
        <v>3000</v>
      </c>
      <c r="H156" s="52">
        <v>1.6</v>
      </c>
      <c r="I156" s="49">
        <v>1664</v>
      </c>
      <c r="J156" s="20">
        <v>3000</v>
      </c>
      <c r="K156" s="86">
        <v>1900</v>
      </c>
      <c r="L156" s="86">
        <v>1900</v>
      </c>
      <c r="M156" s="22">
        <f t="shared" si="4"/>
        <v>14.182692307692307</v>
      </c>
      <c r="N156" s="22">
        <f t="shared" si="5"/>
        <v>-36.666666666666664</v>
      </c>
      <c r="O156" s="406" t="s">
        <v>263</v>
      </c>
    </row>
    <row r="157" spans="1:15" s="28" customFormat="1" ht="23.25" customHeight="1" x14ac:dyDescent="0.25">
      <c r="A157" s="370">
        <v>15</v>
      </c>
      <c r="B157" s="374" t="s">
        <v>113</v>
      </c>
      <c r="C157" s="374" t="s">
        <v>330</v>
      </c>
      <c r="D157" s="374" t="s">
        <v>114</v>
      </c>
      <c r="E157" s="22">
        <v>2200</v>
      </c>
      <c r="F157" s="20">
        <v>4700</v>
      </c>
      <c r="G157" s="34">
        <v>4700</v>
      </c>
      <c r="H157" s="40">
        <v>2.8</v>
      </c>
      <c r="I157" s="22">
        <v>6160</v>
      </c>
      <c r="J157" s="20">
        <v>4700</v>
      </c>
      <c r="K157" s="85">
        <v>4700</v>
      </c>
      <c r="L157" s="85">
        <v>4700</v>
      </c>
      <c r="M157" s="22">
        <f t="shared" si="4"/>
        <v>-23.7012987012987</v>
      </c>
      <c r="N157" s="22">
        <f t="shared" si="5"/>
        <v>0</v>
      </c>
      <c r="O157" s="374" t="s">
        <v>263</v>
      </c>
    </row>
    <row r="158" spans="1:15" s="28" customFormat="1" x14ac:dyDescent="0.25">
      <c r="A158" s="370">
        <v>16</v>
      </c>
      <c r="B158" s="374" t="s">
        <v>114</v>
      </c>
      <c r="C158" s="374" t="s">
        <v>330</v>
      </c>
      <c r="D158" s="374" t="s">
        <v>115</v>
      </c>
      <c r="E158" s="22"/>
      <c r="F158" s="20"/>
      <c r="G158" s="34"/>
      <c r="H158" s="40"/>
      <c r="I158" s="22"/>
      <c r="J158" s="20"/>
      <c r="K158" s="85"/>
      <c r="L158" s="85"/>
      <c r="M158" s="22"/>
      <c r="N158" s="22"/>
      <c r="O158" s="374" t="s">
        <v>263</v>
      </c>
    </row>
    <row r="159" spans="1:15" s="28" customFormat="1" x14ac:dyDescent="0.25">
      <c r="A159" s="370"/>
      <c r="B159" s="406"/>
      <c r="C159" s="407"/>
      <c r="D159" s="407" t="s">
        <v>39</v>
      </c>
      <c r="E159" s="22">
        <v>1900</v>
      </c>
      <c r="F159" s="20">
        <v>3600</v>
      </c>
      <c r="G159" s="34">
        <v>3600</v>
      </c>
      <c r="H159" s="40">
        <v>2.9</v>
      </c>
      <c r="I159" s="22">
        <v>5510</v>
      </c>
      <c r="J159" s="20">
        <v>3600</v>
      </c>
      <c r="K159" s="85">
        <v>3600</v>
      </c>
      <c r="L159" s="85">
        <v>3600</v>
      </c>
      <c r="M159" s="22">
        <f t="shared" si="4"/>
        <v>-34.664246823956439</v>
      </c>
      <c r="N159" s="22"/>
      <c r="O159" s="406" t="s">
        <v>879</v>
      </c>
    </row>
    <row r="160" spans="1:15" s="28" customFormat="1" x14ac:dyDescent="0.25">
      <c r="A160" s="370"/>
      <c r="B160" s="406"/>
      <c r="C160" s="407"/>
      <c r="D160" s="407" t="s">
        <v>40</v>
      </c>
      <c r="E160" s="22">
        <v>1900</v>
      </c>
      <c r="F160" s="20">
        <v>3600</v>
      </c>
      <c r="G160" s="34">
        <v>3600</v>
      </c>
      <c r="H160" s="40">
        <v>2.9</v>
      </c>
      <c r="I160" s="22">
        <v>5510</v>
      </c>
      <c r="J160" s="20">
        <v>3600</v>
      </c>
      <c r="K160" s="85">
        <v>3500</v>
      </c>
      <c r="L160" s="85">
        <v>3500</v>
      </c>
      <c r="M160" s="22">
        <f t="shared" si="4"/>
        <v>-36.479128856624321</v>
      </c>
      <c r="N160" s="22"/>
      <c r="O160" s="406" t="s">
        <v>879</v>
      </c>
    </row>
    <row r="161" spans="1:15" s="28" customFormat="1" x14ac:dyDescent="0.25">
      <c r="A161" s="370">
        <v>17</v>
      </c>
      <c r="B161" s="374" t="s">
        <v>95</v>
      </c>
      <c r="C161" s="374" t="s">
        <v>254</v>
      </c>
      <c r="D161" s="374" t="s">
        <v>116</v>
      </c>
      <c r="E161" s="22">
        <v>1560</v>
      </c>
      <c r="F161" s="20">
        <v>6700</v>
      </c>
      <c r="G161" s="34">
        <v>4000</v>
      </c>
      <c r="H161" s="40">
        <v>2</v>
      </c>
      <c r="I161" s="22">
        <v>3120</v>
      </c>
      <c r="J161" s="20">
        <v>6700</v>
      </c>
      <c r="K161" s="86">
        <v>5000</v>
      </c>
      <c r="L161" s="86">
        <v>5000</v>
      </c>
      <c r="M161" s="22">
        <f t="shared" si="4"/>
        <v>60.256410256410255</v>
      </c>
      <c r="N161" s="22">
        <f t="shared" si="5"/>
        <v>-25.373134328358208</v>
      </c>
      <c r="O161" s="374" t="s">
        <v>263</v>
      </c>
    </row>
    <row r="162" spans="1:15" s="28" customFormat="1" x14ac:dyDescent="0.25">
      <c r="A162" s="370">
        <v>18</v>
      </c>
      <c r="B162" s="374" t="s">
        <v>273</v>
      </c>
      <c r="C162" s="374" t="s">
        <v>117</v>
      </c>
      <c r="D162" s="374" t="s">
        <v>118</v>
      </c>
      <c r="E162" s="22">
        <v>1560</v>
      </c>
      <c r="F162" s="20">
        <v>3000</v>
      </c>
      <c r="G162" s="34">
        <v>3000</v>
      </c>
      <c r="H162" s="40">
        <v>2</v>
      </c>
      <c r="I162" s="22">
        <v>3120</v>
      </c>
      <c r="J162" s="20">
        <v>3000</v>
      </c>
      <c r="K162" s="85">
        <v>3000</v>
      </c>
      <c r="L162" s="85">
        <v>3000</v>
      </c>
      <c r="M162" s="22">
        <f t="shared" si="4"/>
        <v>-3.8461538461538463</v>
      </c>
      <c r="N162" s="22">
        <f t="shared" si="5"/>
        <v>0</v>
      </c>
      <c r="O162" s="374" t="s">
        <v>263</v>
      </c>
    </row>
    <row r="163" spans="1:15" s="28" customFormat="1" x14ac:dyDescent="0.25">
      <c r="A163" s="370">
        <v>19</v>
      </c>
      <c r="B163" s="374" t="s">
        <v>116</v>
      </c>
      <c r="C163" s="374" t="s">
        <v>95</v>
      </c>
      <c r="D163" s="374" t="s">
        <v>118</v>
      </c>
      <c r="E163" s="22">
        <v>1560</v>
      </c>
      <c r="F163" s="20">
        <v>4000</v>
      </c>
      <c r="G163" s="34">
        <v>4000</v>
      </c>
      <c r="H163" s="40">
        <v>2</v>
      </c>
      <c r="I163" s="22">
        <v>3120</v>
      </c>
      <c r="J163" s="20">
        <v>4000</v>
      </c>
      <c r="K163" s="86">
        <v>3500</v>
      </c>
      <c r="L163" s="86">
        <v>3500</v>
      </c>
      <c r="M163" s="22">
        <f t="shared" si="4"/>
        <v>12.179487179487179</v>
      </c>
      <c r="N163" s="22">
        <f t="shared" si="5"/>
        <v>-12.5</v>
      </c>
      <c r="O163" s="374" t="s">
        <v>263</v>
      </c>
    </row>
    <row r="164" spans="1:15" s="28" customFormat="1" x14ac:dyDescent="0.25">
      <c r="A164" s="370">
        <v>20</v>
      </c>
      <c r="B164" s="374" t="s">
        <v>119</v>
      </c>
      <c r="C164" s="374" t="s">
        <v>116</v>
      </c>
      <c r="D164" s="374" t="s">
        <v>120</v>
      </c>
      <c r="E164" s="22">
        <v>1300</v>
      </c>
      <c r="F164" s="20">
        <v>4000</v>
      </c>
      <c r="G164" s="34">
        <v>3300</v>
      </c>
      <c r="H164" s="40">
        <v>1.2</v>
      </c>
      <c r="I164" s="22">
        <v>1560</v>
      </c>
      <c r="J164" s="20">
        <v>4000</v>
      </c>
      <c r="K164" s="86">
        <v>2500</v>
      </c>
      <c r="L164" s="86">
        <v>2500</v>
      </c>
      <c r="M164" s="22">
        <f t="shared" si="4"/>
        <v>60.256410256410255</v>
      </c>
      <c r="N164" s="22">
        <f t="shared" si="5"/>
        <v>-37.5</v>
      </c>
      <c r="O164" s="374" t="s">
        <v>263</v>
      </c>
    </row>
    <row r="165" spans="1:15" s="28" customFormat="1" x14ac:dyDescent="0.25">
      <c r="A165" s="370">
        <v>21</v>
      </c>
      <c r="B165" s="374" t="s">
        <v>331</v>
      </c>
      <c r="C165" s="374" t="s">
        <v>116</v>
      </c>
      <c r="D165" s="374" t="s">
        <v>120</v>
      </c>
      <c r="E165" s="22">
        <v>1300</v>
      </c>
      <c r="F165" s="20">
        <v>4000</v>
      </c>
      <c r="G165" s="34">
        <v>3300</v>
      </c>
      <c r="H165" s="40">
        <v>1.1000000000000001</v>
      </c>
      <c r="I165" s="22">
        <v>1430.0000000000002</v>
      </c>
      <c r="J165" s="20">
        <v>4000</v>
      </c>
      <c r="K165" s="86">
        <v>2500</v>
      </c>
      <c r="L165" s="86">
        <v>2500</v>
      </c>
      <c r="M165" s="22">
        <f t="shared" si="4"/>
        <v>74.825174825174798</v>
      </c>
      <c r="N165" s="22">
        <f t="shared" si="5"/>
        <v>-37.5</v>
      </c>
      <c r="O165" s="374" t="s">
        <v>263</v>
      </c>
    </row>
    <row r="166" spans="1:15" s="28" customFormat="1" x14ac:dyDescent="0.25">
      <c r="A166" s="370">
        <v>22</v>
      </c>
      <c r="B166" s="374" t="s">
        <v>121</v>
      </c>
      <c r="C166" s="374" t="s">
        <v>116</v>
      </c>
      <c r="D166" s="374" t="s">
        <v>120</v>
      </c>
      <c r="E166" s="22">
        <v>1300</v>
      </c>
      <c r="F166" s="20">
        <v>4000</v>
      </c>
      <c r="G166" s="34">
        <v>3300</v>
      </c>
      <c r="H166" s="40">
        <v>1.1000000000000001</v>
      </c>
      <c r="I166" s="22">
        <v>1430.0000000000002</v>
      </c>
      <c r="J166" s="20">
        <v>4000</v>
      </c>
      <c r="K166" s="86">
        <v>2500</v>
      </c>
      <c r="L166" s="86">
        <v>2500</v>
      </c>
      <c r="M166" s="22">
        <f t="shared" si="4"/>
        <v>74.825174825174798</v>
      </c>
      <c r="N166" s="22">
        <f t="shared" si="5"/>
        <v>-37.5</v>
      </c>
      <c r="O166" s="374" t="s">
        <v>263</v>
      </c>
    </row>
    <row r="167" spans="1:15" s="28" customFormat="1" x14ac:dyDescent="0.25">
      <c r="A167" s="370">
        <v>23</v>
      </c>
      <c r="B167" s="374" t="s">
        <v>122</v>
      </c>
      <c r="C167" s="374" t="s">
        <v>120</v>
      </c>
      <c r="D167" s="374" t="s">
        <v>123</v>
      </c>
      <c r="E167" s="22">
        <v>1300</v>
      </c>
      <c r="F167" s="20">
        <v>4000</v>
      </c>
      <c r="G167" s="34">
        <v>3300</v>
      </c>
      <c r="H167" s="40">
        <v>1.1000000000000001</v>
      </c>
      <c r="I167" s="22">
        <v>1430.0000000000002</v>
      </c>
      <c r="J167" s="20">
        <v>4000</v>
      </c>
      <c r="K167" s="86">
        <v>2500</v>
      </c>
      <c r="L167" s="86">
        <v>2500</v>
      </c>
      <c r="M167" s="22">
        <f t="shared" si="4"/>
        <v>74.825174825174798</v>
      </c>
      <c r="N167" s="22">
        <f t="shared" si="5"/>
        <v>-37.5</v>
      </c>
      <c r="O167" s="374" t="s">
        <v>263</v>
      </c>
    </row>
    <row r="168" spans="1:15" s="28" customFormat="1" ht="42.75" customHeight="1" x14ac:dyDescent="0.25">
      <c r="A168" s="370">
        <v>24</v>
      </c>
      <c r="B168" s="374" t="s">
        <v>124</v>
      </c>
      <c r="C168" s="374" t="s">
        <v>390</v>
      </c>
      <c r="D168" s="374" t="s">
        <v>125</v>
      </c>
      <c r="E168" s="22">
        <v>1300</v>
      </c>
      <c r="F168" s="20">
        <v>4000</v>
      </c>
      <c r="G168" s="34">
        <v>3300</v>
      </c>
      <c r="H168" s="40">
        <v>1.2</v>
      </c>
      <c r="I168" s="22">
        <v>1560</v>
      </c>
      <c r="J168" s="20">
        <v>4000</v>
      </c>
      <c r="K168" s="86">
        <v>2000</v>
      </c>
      <c r="L168" s="86">
        <v>2000</v>
      </c>
      <c r="M168" s="22">
        <f t="shared" si="4"/>
        <v>28.205128205128204</v>
      </c>
      <c r="N168" s="22">
        <f t="shared" si="5"/>
        <v>-50</v>
      </c>
      <c r="O168" s="374" t="s">
        <v>263</v>
      </c>
    </row>
    <row r="169" spans="1:15" s="28" customFormat="1" ht="42" customHeight="1" x14ac:dyDescent="0.25">
      <c r="A169" s="370">
        <v>25</v>
      </c>
      <c r="B169" s="374" t="s">
        <v>125</v>
      </c>
      <c r="C169" s="374" t="s">
        <v>391</v>
      </c>
      <c r="D169" s="374" t="s">
        <v>126</v>
      </c>
      <c r="E169" s="22">
        <v>1300</v>
      </c>
      <c r="F169" s="20">
        <v>3200</v>
      </c>
      <c r="G169" s="34">
        <v>3000</v>
      </c>
      <c r="H169" s="40">
        <v>1.2</v>
      </c>
      <c r="I169" s="22">
        <v>1560</v>
      </c>
      <c r="J169" s="20">
        <v>3200</v>
      </c>
      <c r="K169" s="86">
        <v>2000</v>
      </c>
      <c r="L169" s="86">
        <v>2000</v>
      </c>
      <c r="M169" s="22">
        <f t="shared" si="4"/>
        <v>28.205128205128204</v>
      </c>
      <c r="N169" s="22">
        <f t="shared" si="5"/>
        <v>-37.5</v>
      </c>
      <c r="O169" s="374" t="s">
        <v>263</v>
      </c>
    </row>
    <row r="170" spans="1:15" s="28" customFormat="1" x14ac:dyDescent="0.25">
      <c r="A170" s="370">
        <v>26</v>
      </c>
      <c r="B170" s="374" t="s">
        <v>127</v>
      </c>
      <c r="C170" s="374" t="s">
        <v>128</v>
      </c>
      <c r="D170" s="374"/>
      <c r="E170" s="47"/>
      <c r="F170" s="20"/>
      <c r="G170" s="34"/>
      <c r="H170" s="40"/>
      <c r="I170" s="22"/>
      <c r="J170" s="20"/>
      <c r="K170" s="85"/>
      <c r="L170" s="85"/>
      <c r="M170" s="22"/>
      <c r="N170" s="22"/>
      <c r="O170" s="374" t="s">
        <v>263</v>
      </c>
    </row>
    <row r="171" spans="1:15" s="28" customFormat="1" x14ac:dyDescent="0.25">
      <c r="A171" s="370"/>
      <c r="B171" s="374"/>
      <c r="C171" s="374" t="s">
        <v>39</v>
      </c>
      <c r="D171" s="374"/>
      <c r="E171" s="47">
        <v>850</v>
      </c>
      <c r="F171" s="20">
        <v>3700</v>
      </c>
      <c r="G171" s="34">
        <v>2700</v>
      </c>
      <c r="H171" s="40">
        <v>2.1</v>
      </c>
      <c r="I171" s="22">
        <v>1785</v>
      </c>
      <c r="J171" s="20">
        <v>3700</v>
      </c>
      <c r="K171" s="86">
        <v>2000</v>
      </c>
      <c r="L171" s="86">
        <v>2000</v>
      </c>
      <c r="M171" s="22">
        <f t="shared" si="4"/>
        <v>12.044817927170868</v>
      </c>
      <c r="N171" s="22">
        <f t="shared" si="5"/>
        <v>-45.945945945945951</v>
      </c>
      <c r="O171" s="374" t="s">
        <v>263</v>
      </c>
    </row>
    <row r="172" spans="1:15" s="28" customFormat="1" x14ac:dyDescent="0.25">
      <c r="A172" s="370"/>
      <c r="B172" s="374"/>
      <c r="C172" s="374" t="s">
        <v>40</v>
      </c>
      <c r="D172" s="374"/>
      <c r="E172" s="47">
        <v>800</v>
      </c>
      <c r="F172" s="20">
        <v>3500</v>
      </c>
      <c r="G172" s="34">
        <v>2300</v>
      </c>
      <c r="H172" s="40">
        <v>2</v>
      </c>
      <c r="I172" s="22">
        <v>1600</v>
      </c>
      <c r="J172" s="20">
        <v>3500</v>
      </c>
      <c r="K172" s="86">
        <v>1900</v>
      </c>
      <c r="L172" s="86">
        <v>1900</v>
      </c>
      <c r="M172" s="22">
        <f t="shared" si="4"/>
        <v>18.75</v>
      </c>
      <c r="N172" s="22">
        <f t="shared" si="5"/>
        <v>-45.714285714285715</v>
      </c>
      <c r="O172" s="374" t="s">
        <v>263</v>
      </c>
    </row>
    <row r="173" spans="1:15" s="28" customFormat="1" x14ac:dyDescent="0.25">
      <c r="A173" s="370">
        <v>27</v>
      </c>
      <c r="B173" s="374" t="s">
        <v>45</v>
      </c>
      <c r="C173" s="374"/>
      <c r="D173" s="374"/>
      <c r="E173" s="47"/>
      <c r="F173" s="20"/>
      <c r="G173" s="34"/>
      <c r="H173" s="40"/>
      <c r="I173" s="22"/>
      <c r="J173" s="20"/>
      <c r="K173" s="20"/>
      <c r="L173" s="20"/>
      <c r="M173" s="22"/>
      <c r="N173" s="22"/>
      <c r="O173" s="374" t="s">
        <v>263</v>
      </c>
    </row>
    <row r="174" spans="1:15" s="28" customFormat="1" x14ac:dyDescent="0.25">
      <c r="A174" s="1003" t="s">
        <v>363</v>
      </c>
      <c r="B174" s="1000" t="s">
        <v>47</v>
      </c>
      <c r="C174" s="374" t="s">
        <v>48</v>
      </c>
      <c r="D174" s="374"/>
      <c r="E174" s="47">
        <v>460</v>
      </c>
      <c r="F174" s="20">
        <v>1300</v>
      </c>
      <c r="G174" s="34">
        <v>1300</v>
      </c>
      <c r="H174" s="40">
        <v>1.8</v>
      </c>
      <c r="I174" s="22">
        <v>828</v>
      </c>
      <c r="J174" s="20">
        <v>1300</v>
      </c>
      <c r="K174" s="86">
        <v>1000</v>
      </c>
      <c r="L174" s="86">
        <v>1000</v>
      </c>
      <c r="M174" s="22">
        <f t="shared" si="4"/>
        <v>20.772946859903382</v>
      </c>
      <c r="N174" s="22">
        <f t="shared" si="5"/>
        <v>-23.076923076923077</v>
      </c>
      <c r="O174" s="374" t="s">
        <v>263</v>
      </c>
    </row>
    <row r="175" spans="1:15" s="28" customFormat="1" ht="45" customHeight="1" x14ac:dyDescent="0.25">
      <c r="A175" s="1004"/>
      <c r="B175" s="1002"/>
      <c r="C175" s="374" t="s">
        <v>49</v>
      </c>
      <c r="D175" s="374"/>
      <c r="E175" s="47">
        <v>455</v>
      </c>
      <c r="F175" s="20">
        <v>1000</v>
      </c>
      <c r="G175" s="34">
        <v>1000</v>
      </c>
      <c r="H175" s="40">
        <v>1.6</v>
      </c>
      <c r="I175" s="22">
        <v>728</v>
      </c>
      <c r="J175" s="20">
        <v>1000</v>
      </c>
      <c r="K175" s="86">
        <v>800</v>
      </c>
      <c r="L175" s="86">
        <v>800</v>
      </c>
      <c r="M175" s="22">
        <f t="shared" si="4"/>
        <v>9.8901098901098905</v>
      </c>
      <c r="N175" s="22">
        <f t="shared" si="5"/>
        <v>-20</v>
      </c>
      <c r="O175" s="374" t="s">
        <v>263</v>
      </c>
    </row>
    <row r="176" spans="1:15" s="28" customFormat="1" x14ac:dyDescent="0.25">
      <c r="A176" s="1003" t="s">
        <v>364</v>
      </c>
      <c r="B176" s="1000" t="s">
        <v>51</v>
      </c>
      <c r="C176" s="374" t="s">
        <v>48</v>
      </c>
      <c r="D176" s="374"/>
      <c r="E176" s="47">
        <v>350</v>
      </c>
      <c r="F176" s="20">
        <v>950</v>
      </c>
      <c r="G176" s="34">
        <v>1300</v>
      </c>
      <c r="H176" s="40">
        <v>2.2000000000000002</v>
      </c>
      <c r="I176" s="22">
        <v>770.00000000000011</v>
      </c>
      <c r="J176" s="20">
        <v>950</v>
      </c>
      <c r="K176" s="86">
        <v>800</v>
      </c>
      <c r="L176" s="86">
        <v>800</v>
      </c>
      <c r="M176" s="22">
        <f t="shared" si="4"/>
        <v>3.896103896103881</v>
      </c>
      <c r="N176" s="22">
        <f t="shared" si="5"/>
        <v>-15.789473684210526</v>
      </c>
      <c r="O176" s="374" t="s">
        <v>263</v>
      </c>
    </row>
    <row r="177" spans="1:15" s="28" customFormat="1" ht="42.75" customHeight="1" x14ac:dyDescent="0.25">
      <c r="A177" s="1004"/>
      <c r="B177" s="1002"/>
      <c r="C177" s="374" t="s">
        <v>49</v>
      </c>
      <c r="D177" s="374"/>
      <c r="E177" s="47">
        <v>330</v>
      </c>
      <c r="F177" s="20">
        <v>900</v>
      </c>
      <c r="G177" s="34">
        <v>1100</v>
      </c>
      <c r="H177" s="40">
        <v>1.6</v>
      </c>
      <c r="I177" s="22">
        <v>528</v>
      </c>
      <c r="J177" s="20">
        <v>900</v>
      </c>
      <c r="K177" s="86">
        <v>650</v>
      </c>
      <c r="L177" s="86">
        <v>650</v>
      </c>
      <c r="M177" s="22">
        <f t="shared" si="4"/>
        <v>23.106060606060606</v>
      </c>
      <c r="N177" s="22">
        <f t="shared" si="5"/>
        <v>-27.777777777777779</v>
      </c>
      <c r="O177" s="374" t="s">
        <v>263</v>
      </c>
    </row>
    <row r="178" spans="1:15" s="28" customFormat="1" x14ac:dyDescent="0.25">
      <c r="A178" s="1003" t="s">
        <v>365</v>
      </c>
      <c r="B178" s="1000" t="s">
        <v>251</v>
      </c>
      <c r="C178" s="374" t="s">
        <v>48</v>
      </c>
      <c r="D178" s="374"/>
      <c r="E178" s="47">
        <v>300</v>
      </c>
      <c r="F178" s="20">
        <v>800</v>
      </c>
      <c r="G178" s="34">
        <v>1300</v>
      </c>
      <c r="H178" s="40">
        <v>2.1</v>
      </c>
      <c r="I178" s="22">
        <v>630</v>
      </c>
      <c r="J178" s="20">
        <v>800</v>
      </c>
      <c r="K178" s="86">
        <v>650</v>
      </c>
      <c r="L178" s="86">
        <v>650</v>
      </c>
      <c r="M178" s="22">
        <f t="shared" si="4"/>
        <v>3.1746031746031744</v>
      </c>
      <c r="N178" s="22">
        <f t="shared" si="5"/>
        <v>-18.75</v>
      </c>
      <c r="O178" s="374" t="s">
        <v>263</v>
      </c>
    </row>
    <row r="179" spans="1:15" s="28" customFormat="1" ht="44.25" customHeight="1" x14ac:dyDescent="0.25">
      <c r="A179" s="1004"/>
      <c r="B179" s="1002"/>
      <c r="C179" s="374" t="s">
        <v>49</v>
      </c>
      <c r="D179" s="374"/>
      <c r="E179" s="47">
        <v>300</v>
      </c>
      <c r="F179" s="20">
        <v>750</v>
      </c>
      <c r="G179" s="34">
        <v>1100</v>
      </c>
      <c r="H179" s="40">
        <v>2.1</v>
      </c>
      <c r="I179" s="22">
        <v>630</v>
      </c>
      <c r="J179" s="20">
        <v>750</v>
      </c>
      <c r="K179" s="86">
        <v>600</v>
      </c>
      <c r="L179" s="86">
        <v>600</v>
      </c>
      <c r="M179" s="22">
        <f t="shared" si="4"/>
        <v>-4.7619047619047619</v>
      </c>
      <c r="N179" s="22">
        <f t="shared" si="5"/>
        <v>-20</v>
      </c>
      <c r="O179" s="374" t="s">
        <v>263</v>
      </c>
    </row>
    <row r="180" spans="1:15" s="28" customFormat="1" x14ac:dyDescent="0.25">
      <c r="A180" s="1003">
        <v>28</v>
      </c>
      <c r="B180" s="1000" t="s">
        <v>435</v>
      </c>
      <c r="C180" s="1000" t="s">
        <v>129</v>
      </c>
      <c r="D180" s="374" t="s">
        <v>39</v>
      </c>
      <c r="E180" s="22">
        <v>1000</v>
      </c>
      <c r="F180" s="20">
        <v>2000</v>
      </c>
      <c r="G180" s="34">
        <v>3500</v>
      </c>
      <c r="H180" s="40">
        <v>1.8</v>
      </c>
      <c r="I180" s="22">
        <v>1800</v>
      </c>
      <c r="J180" s="20">
        <v>2000</v>
      </c>
      <c r="K180" s="86">
        <v>1250</v>
      </c>
      <c r="L180" s="86">
        <v>1250</v>
      </c>
      <c r="M180" s="22">
        <f t="shared" si="4"/>
        <v>-30.555555555555557</v>
      </c>
      <c r="N180" s="22">
        <f t="shared" si="5"/>
        <v>-37.5</v>
      </c>
      <c r="O180" s="374" t="s">
        <v>263</v>
      </c>
    </row>
    <row r="181" spans="1:15" s="28" customFormat="1" x14ac:dyDescent="0.25">
      <c r="A181" s="1004"/>
      <c r="B181" s="1002"/>
      <c r="C181" s="1002"/>
      <c r="D181" s="374" t="s">
        <v>40</v>
      </c>
      <c r="E181" s="47">
        <v>900</v>
      </c>
      <c r="F181" s="20">
        <v>1700</v>
      </c>
      <c r="G181" s="34">
        <v>3000</v>
      </c>
      <c r="H181" s="40">
        <v>1.8</v>
      </c>
      <c r="I181" s="22">
        <v>1620</v>
      </c>
      <c r="J181" s="20">
        <v>1700</v>
      </c>
      <c r="K181" s="86">
        <v>1000</v>
      </c>
      <c r="L181" s="86">
        <v>1000</v>
      </c>
      <c r="M181" s="22">
        <f t="shared" si="4"/>
        <v>-38.271604938271601</v>
      </c>
      <c r="N181" s="22">
        <f t="shared" si="5"/>
        <v>-41.17647058823529</v>
      </c>
      <c r="O181" s="374" t="s">
        <v>263</v>
      </c>
    </row>
    <row r="182" spans="1:15" s="28" customFormat="1" x14ac:dyDescent="0.25">
      <c r="A182" s="1003">
        <v>29</v>
      </c>
      <c r="B182" s="1000" t="s">
        <v>436</v>
      </c>
      <c r="C182" s="1000" t="s">
        <v>130</v>
      </c>
      <c r="D182" s="374" t="s">
        <v>39</v>
      </c>
      <c r="E182" s="22">
        <v>1000</v>
      </c>
      <c r="F182" s="20">
        <v>2500</v>
      </c>
      <c r="G182" s="34">
        <v>4000</v>
      </c>
      <c r="H182" s="40">
        <v>2</v>
      </c>
      <c r="I182" s="22">
        <v>2000</v>
      </c>
      <c r="J182" s="20">
        <v>2500</v>
      </c>
      <c r="K182" s="86">
        <v>2000</v>
      </c>
      <c r="L182" s="86">
        <v>2000</v>
      </c>
      <c r="M182" s="22">
        <f t="shared" si="4"/>
        <v>0</v>
      </c>
      <c r="N182" s="22">
        <f t="shared" si="5"/>
        <v>-20</v>
      </c>
      <c r="O182" s="374" t="s">
        <v>263</v>
      </c>
    </row>
    <row r="183" spans="1:15" s="28" customFormat="1" ht="21.75" customHeight="1" x14ac:dyDescent="0.25">
      <c r="A183" s="1004"/>
      <c r="B183" s="1002"/>
      <c r="C183" s="1002"/>
      <c r="D183" s="374" t="s">
        <v>40</v>
      </c>
      <c r="E183" s="47">
        <v>900</v>
      </c>
      <c r="F183" s="20">
        <v>2000</v>
      </c>
      <c r="G183" s="34">
        <v>3200</v>
      </c>
      <c r="H183" s="40">
        <v>2</v>
      </c>
      <c r="I183" s="22">
        <v>1800</v>
      </c>
      <c r="J183" s="20">
        <v>2000</v>
      </c>
      <c r="K183" s="86">
        <v>1800</v>
      </c>
      <c r="L183" s="86">
        <v>1800</v>
      </c>
      <c r="M183" s="22">
        <f t="shared" si="4"/>
        <v>0</v>
      </c>
      <c r="N183" s="22">
        <f t="shared" si="5"/>
        <v>-10</v>
      </c>
      <c r="O183" s="374" t="s">
        <v>263</v>
      </c>
    </row>
    <row r="184" spans="1:15" s="28" customFormat="1" x14ac:dyDescent="0.25">
      <c r="A184" s="1003">
        <v>30</v>
      </c>
      <c r="B184" s="1000" t="s">
        <v>265</v>
      </c>
      <c r="C184" s="1000" t="s">
        <v>129</v>
      </c>
      <c r="D184" s="374" t="s">
        <v>39</v>
      </c>
      <c r="E184" s="47">
        <v>850</v>
      </c>
      <c r="F184" s="20">
        <v>1700</v>
      </c>
      <c r="G184" s="34">
        <v>3000</v>
      </c>
      <c r="H184" s="40">
        <v>2</v>
      </c>
      <c r="I184" s="22">
        <v>1700</v>
      </c>
      <c r="J184" s="20">
        <v>1700</v>
      </c>
      <c r="K184" s="85">
        <v>1700</v>
      </c>
      <c r="L184" s="85">
        <v>1700</v>
      </c>
      <c r="M184" s="22">
        <f t="shared" si="4"/>
        <v>0</v>
      </c>
      <c r="N184" s="22">
        <f t="shared" si="5"/>
        <v>0</v>
      </c>
      <c r="O184" s="374" t="s">
        <v>263</v>
      </c>
    </row>
    <row r="185" spans="1:15" s="28" customFormat="1" x14ac:dyDescent="0.25">
      <c r="A185" s="1004"/>
      <c r="B185" s="1002"/>
      <c r="C185" s="1002"/>
      <c r="D185" s="374" t="s">
        <v>40</v>
      </c>
      <c r="E185" s="47">
        <v>800</v>
      </c>
      <c r="F185" s="20">
        <v>1350</v>
      </c>
      <c r="G185" s="34">
        <v>2300</v>
      </c>
      <c r="H185" s="40">
        <v>2</v>
      </c>
      <c r="I185" s="22">
        <v>1600</v>
      </c>
      <c r="J185" s="20">
        <v>1350</v>
      </c>
      <c r="K185" s="87">
        <v>1500</v>
      </c>
      <c r="L185" s="87">
        <v>1500</v>
      </c>
      <c r="M185" s="22">
        <f t="shared" si="4"/>
        <v>-6.25</v>
      </c>
      <c r="N185" s="22">
        <f t="shared" si="5"/>
        <v>11.111111111111111</v>
      </c>
      <c r="O185" s="374" t="s">
        <v>263</v>
      </c>
    </row>
    <row r="186" spans="1:15" s="28" customFormat="1" x14ac:dyDescent="0.25">
      <c r="A186" s="380" t="s">
        <v>260</v>
      </c>
      <c r="B186" s="44" t="s">
        <v>132</v>
      </c>
      <c r="C186" s="411"/>
      <c r="D186" s="411"/>
      <c r="E186" s="33"/>
      <c r="F186" s="25"/>
      <c r="G186" s="34"/>
      <c r="H186" s="69"/>
      <c r="I186" s="69"/>
      <c r="J186" s="69"/>
      <c r="K186" s="69"/>
      <c r="L186" s="69"/>
      <c r="M186" s="22"/>
      <c r="N186" s="22"/>
      <c r="O186" s="374"/>
    </row>
    <row r="187" spans="1:15" s="28" customFormat="1" x14ac:dyDescent="0.25">
      <c r="A187" s="1003">
        <v>1</v>
      </c>
      <c r="B187" s="1000" t="s">
        <v>8</v>
      </c>
      <c r="C187" s="407" t="s">
        <v>63</v>
      </c>
      <c r="D187" s="407" t="s">
        <v>133</v>
      </c>
      <c r="E187" s="47">
        <v>975</v>
      </c>
      <c r="F187" s="23">
        <v>3000</v>
      </c>
      <c r="G187" s="39">
        <v>4500</v>
      </c>
      <c r="H187" s="40">
        <v>1.8</v>
      </c>
      <c r="I187" s="22">
        <v>1755</v>
      </c>
      <c r="J187" s="23">
        <v>3000</v>
      </c>
      <c r="K187" s="86">
        <v>2600</v>
      </c>
      <c r="L187" s="86">
        <v>2600</v>
      </c>
      <c r="M187" s="22">
        <f t="shared" si="4"/>
        <v>48.148148148148145</v>
      </c>
      <c r="N187" s="22">
        <f t="shared" si="5"/>
        <v>-13.333333333333334</v>
      </c>
      <c r="O187" s="374" t="s">
        <v>263</v>
      </c>
    </row>
    <row r="188" spans="1:15" s="28" customFormat="1" x14ac:dyDescent="0.25">
      <c r="A188" s="1009"/>
      <c r="B188" s="1001"/>
      <c r="C188" s="407" t="s">
        <v>133</v>
      </c>
      <c r="D188" s="407" t="s">
        <v>65</v>
      </c>
      <c r="E188" s="22">
        <v>1600</v>
      </c>
      <c r="F188" s="23">
        <v>3500</v>
      </c>
      <c r="G188" s="45">
        <v>5000</v>
      </c>
      <c r="H188" s="40">
        <v>2.2000000000000002</v>
      </c>
      <c r="I188" s="22">
        <v>3520.0000000000005</v>
      </c>
      <c r="J188" s="23">
        <v>3500</v>
      </c>
      <c r="K188" s="86">
        <v>3000</v>
      </c>
      <c r="L188" s="86">
        <v>3000</v>
      </c>
      <c r="M188" s="22">
        <f t="shared" si="4"/>
        <v>-14.772727272727284</v>
      </c>
      <c r="N188" s="22">
        <f t="shared" si="5"/>
        <v>-14.285714285714285</v>
      </c>
      <c r="O188" s="374" t="s">
        <v>263</v>
      </c>
    </row>
    <row r="189" spans="1:15" s="28" customFormat="1" x14ac:dyDescent="0.25">
      <c r="A189" s="1004"/>
      <c r="B189" s="1002"/>
      <c r="C189" s="407" t="s">
        <v>65</v>
      </c>
      <c r="D189" s="407" t="s">
        <v>310</v>
      </c>
      <c r="E189" s="22">
        <v>1900</v>
      </c>
      <c r="F189" s="23">
        <v>3060</v>
      </c>
      <c r="G189" s="45">
        <v>4600</v>
      </c>
      <c r="H189" s="40">
        <v>1.9</v>
      </c>
      <c r="I189" s="22">
        <v>3610</v>
      </c>
      <c r="J189" s="23">
        <v>3060</v>
      </c>
      <c r="K189" s="87">
        <v>3200</v>
      </c>
      <c r="L189" s="87">
        <v>3200</v>
      </c>
      <c r="M189" s="22">
        <f t="shared" si="4"/>
        <v>-11.357340720221606</v>
      </c>
      <c r="N189" s="22">
        <f t="shared" si="5"/>
        <v>4.5751633986928102</v>
      </c>
      <c r="O189" s="374" t="s">
        <v>263</v>
      </c>
    </row>
    <row r="190" spans="1:15" s="28" customFormat="1" x14ac:dyDescent="0.25">
      <c r="A190" s="1003">
        <v>2</v>
      </c>
      <c r="B190" s="1000" t="s">
        <v>65</v>
      </c>
      <c r="C190" s="407" t="s">
        <v>8</v>
      </c>
      <c r="D190" s="407" t="s">
        <v>134</v>
      </c>
      <c r="E190" s="22">
        <v>1950</v>
      </c>
      <c r="F190" s="23">
        <v>10000</v>
      </c>
      <c r="G190" s="34">
        <v>10000</v>
      </c>
      <c r="H190" s="40">
        <v>1.8</v>
      </c>
      <c r="I190" s="22">
        <v>3960</v>
      </c>
      <c r="J190" s="23">
        <v>10000</v>
      </c>
      <c r="K190" s="86">
        <v>7000</v>
      </c>
      <c r="L190" s="86">
        <v>7000</v>
      </c>
      <c r="M190" s="22">
        <f t="shared" si="4"/>
        <v>76.767676767676761</v>
      </c>
      <c r="N190" s="22">
        <f t="shared" si="5"/>
        <v>-30</v>
      </c>
      <c r="O190" s="374" t="s">
        <v>263</v>
      </c>
    </row>
    <row r="191" spans="1:15" s="28" customFormat="1" x14ac:dyDescent="0.25">
      <c r="A191" s="1004"/>
      <c r="B191" s="1002"/>
      <c r="C191" s="407" t="s">
        <v>134</v>
      </c>
      <c r="D191" s="407" t="s">
        <v>18</v>
      </c>
      <c r="E191" s="22">
        <v>2340</v>
      </c>
      <c r="F191" s="23">
        <v>12500</v>
      </c>
      <c r="G191" s="34">
        <v>12500</v>
      </c>
      <c r="H191" s="40">
        <v>1.9</v>
      </c>
      <c r="I191" s="22">
        <v>5700</v>
      </c>
      <c r="J191" s="23">
        <v>12500</v>
      </c>
      <c r="K191" s="86">
        <v>9000</v>
      </c>
      <c r="L191" s="86">
        <v>9000</v>
      </c>
      <c r="M191" s="22">
        <f t="shared" si="4"/>
        <v>57.894736842105267</v>
      </c>
      <c r="N191" s="22">
        <f t="shared" si="5"/>
        <v>-28.000000000000004</v>
      </c>
      <c r="O191" s="374" t="s">
        <v>263</v>
      </c>
    </row>
    <row r="192" spans="1:15" s="28" customFormat="1" ht="45.75" customHeight="1" x14ac:dyDescent="0.25">
      <c r="A192" s="1003">
        <v>3</v>
      </c>
      <c r="B192" s="1000" t="s">
        <v>18</v>
      </c>
      <c r="C192" s="407" t="s">
        <v>135</v>
      </c>
      <c r="D192" s="407" t="s">
        <v>395</v>
      </c>
      <c r="E192" s="22">
        <v>2500</v>
      </c>
      <c r="F192" s="23">
        <v>12500</v>
      </c>
      <c r="G192" s="45">
        <v>12500</v>
      </c>
      <c r="H192" s="40">
        <v>1.4</v>
      </c>
      <c r="I192" s="22">
        <v>3500</v>
      </c>
      <c r="J192" s="23">
        <v>12500</v>
      </c>
      <c r="K192" s="86">
        <v>10500</v>
      </c>
      <c r="L192" s="86">
        <v>10500</v>
      </c>
      <c r="M192" s="22">
        <f t="shared" si="4"/>
        <v>200</v>
      </c>
      <c r="N192" s="22">
        <f t="shared" si="5"/>
        <v>-16</v>
      </c>
      <c r="O192" s="374" t="s">
        <v>263</v>
      </c>
    </row>
    <row r="193" spans="1:15" s="28" customFormat="1" ht="44.25" customHeight="1" x14ac:dyDescent="0.25">
      <c r="A193" s="1004"/>
      <c r="B193" s="1002"/>
      <c r="C193" s="407" t="s">
        <v>396</v>
      </c>
      <c r="D193" s="407" t="s">
        <v>13</v>
      </c>
      <c r="E193" s="22">
        <v>4500</v>
      </c>
      <c r="F193" s="23">
        <v>20000</v>
      </c>
      <c r="G193" s="45">
        <v>25000</v>
      </c>
      <c r="H193" s="40">
        <v>1.6</v>
      </c>
      <c r="I193" s="22">
        <v>7200</v>
      </c>
      <c r="J193" s="23">
        <v>20000</v>
      </c>
      <c r="K193" s="86">
        <v>12500</v>
      </c>
      <c r="L193" s="86">
        <v>12500</v>
      </c>
      <c r="M193" s="22">
        <f t="shared" si="4"/>
        <v>73.611111111111114</v>
      </c>
      <c r="N193" s="22">
        <f t="shared" si="5"/>
        <v>-37.5</v>
      </c>
      <c r="O193" s="374" t="s">
        <v>263</v>
      </c>
    </row>
    <row r="194" spans="1:15" s="28" customFormat="1" ht="21.75" customHeight="1" x14ac:dyDescent="0.25">
      <c r="A194" s="1003">
        <v>4</v>
      </c>
      <c r="B194" s="1013" t="s">
        <v>136</v>
      </c>
      <c r="C194" s="407" t="s">
        <v>137</v>
      </c>
      <c r="D194" s="407" t="s">
        <v>443</v>
      </c>
      <c r="E194" s="22">
        <v>1600</v>
      </c>
      <c r="F194" s="23">
        <v>12000</v>
      </c>
      <c r="G194" s="45">
        <v>16000</v>
      </c>
      <c r="H194" s="40">
        <v>1.5</v>
      </c>
      <c r="I194" s="22">
        <v>2400</v>
      </c>
      <c r="J194" s="23">
        <v>12000</v>
      </c>
      <c r="K194" s="86">
        <v>7000</v>
      </c>
      <c r="L194" s="86">
        <v>7000</v>
      </c>
      <c r="M194" s="22">
        <f t="shared" si="4"/>
        <v>191.66666666666669</v>
      </c>
      <c r="N194" s="22">
        <f t="shared" si="5"/>
        <v>-41.666666666666671</v>
      </c>
      <c r="O194" s="374" t="s">
        <v>263</v>
      </c>
    </row>
    <row r="195" spans="1:15" s="28" customFormat="1" ht="25.5" customHeight="1" x14ac:dyDescent="0.25">
      <c r="A195" s="1004"/>
      <c r="B195" s="1014"/>
      <c r="C195" s="407" t="s">
        <v>138</v>
      </c>
      <c r="D195" s="407" t="s">
        <v>443</v>
      </c>
      <c r="E195" s="22">
        <v>1500</v>
      </c>
      <c r="F195" s="23">
        <v>10000</v>
      </c>
      <c r="G195" s="45">
        <v>16000</v>
      </c>
      <c r="H195" s="40">
        <v>2.4</v>
      </c>
      <c r="I195" s="22">
        <v>3600</v>
      </c>
      <c r="J195" s="23">
        <v>10000</v>
      </c>
      <c r="K195" s="86">
        <v>6000</v>
      </c>
      <c r="L195" s="86">
        <v>6000</v>
      </c>
      <c r="M195" s="22">
        <f t="shared" si="4"/>
        <v>66.666666666666657</v>
      </c>
      <c r="N195" s="22">
        <f t="shared" si="5"/>
        <v>-40</v>
      </c>
      <c r="O195" s="374" t="s">
        <v>263</v>
      </c>
    </row>
    <row r="196" spans="1:15" s="28" customFormat="1" ht="47.25" customHeight="1" x14ac:dyDescent="0.25">
      <c r="A196" s="370">
        <v>5</v>
      </c>
      <c r="B196" s="374" t="s">
        <v>138</v>
      </c>
      <c r="C196" s="407" t="s">
        <v>422</v>
      </c>
      <c r="D196" s="407" t="s">
        <v>139</v>
      </c>
      <c r="E196" s="22"/>
      <c r="F196" s="23"/>
      <c r="G196" s="45"/>
      <c r="H196" s="40"/>
      <c r="I196" s="22"/>
      <c r="J196" s="23"/>
      <c r="K196" s="85"/>
      <c r="L196" s="85"/>
      <c r="M196" s="22"/>
      <c r="N196" s="22"/>
      <c r="O196" s="374" t="s">
        <v>263</v>
      </c>
    </row>
    <row r="197" spans="1:15" s="28" customFormat="1" x14ac:dyDescent="0.25">
      <c r="A197" s="370"/>
      <c r="B197" s="374"/>
      <c r="C197" s="407"/>
      <c r="D197" s="374" t="s">
        <v>39</v>
      </c>
      <c r="E197" s="22">
        <v>2100</v>
      </c>
      <c r="F197" s="23">
        <v>8000</v>
      </c>
      <c r="G197" s="45">
        <v>19000</v>
      </c>
      <c r="H197" s="40">
        <v>1.8</v>
      </c>
      <c r="I197" s="22">
        <v>3780</v>
      </c>
      <c r="J197" s="23">
        <v>8000</v>
      </c>
      <c r="K197" s="85">
        <v>7000</v>
      </c>
      <c r="L197" s="85">
        <v>7000</v>
      </c>
      <c r="M197" s="22">
        <f t="shared" si="4"/>
        <v>85.18518518518519</v>
      </c>
      <c r="N197" s="22"/>
      <c r="O197" s="406" t="s">
        <v>879</v>
      </c>
    </row>
    <row r="198" spans="1:15" s="28" customFormat="1" x14ac:dyDescent="0.25">
      <c r="A198" s="370"/>
      <c r="B198" s="374"/>
      <c r="C198" s="407"/>
      <c r="D198" s="374" t="s">
        <v>40</v>
      </c>
      <c r="E198" s="22">
        <v>2100</v>
      </c>
      <c r="F198" s="23">
        <v>8000</v>
      </c>
      <c r="G198" s="45">
        <v>19000</v>
      </c>
      <c r="H198" s="40">
        <v>1.8</v>
      </c>
      <c r="I198" s="22">
        <v>3780</v>
      </c>
      <c r="J198" s="23">
        <v>8000</v>
      </c>
      <c r="K198" s="85">
        <v>6800</v>
      </c>
      <c r="L198" s="85">
        <v>6800</v>
      </c>
      <c r="M198" s="22">
        <f t="shared" si="4"/>
        <v>79.894179894179899</v>
      </c>
      <c r="N198" s="22"/>
      <c r="O198" s="406" t="s">
        <v>879</v>
      </c>
    </row>
    <row r="199" spans="1:15" s="28" customFormat="1" ht="45.75" customHeight="1" x14ac:dyDescent="0.25">
      <c r="A199" s="370">
        <v>6</v>
      </c>
      <c r="B199" s="374" t="s">
        <v>140</v>
      </c>
      <c r="C199" s="407" t="s">
        <v>141</v>
      </c>
      <c r="D199" s="407" t="s">
        <v>18</v>
      </c>
      <c r="E199" s="22"/>
      <c r="F199" s="23"/>
      <c r="G199" s="34"/>
      <c r="H199" s="40"/>
      <c r="I199" s="22"/>
      <c r="J199" s="23"/>
      <c r="K199" s="23"/>
      <c r="L199" s="23"/>
      <c r="M199" s="22"/>
      <c r="N199" s="22"/>
      <c r="O199" s="374" t="s">
        <v>263</v>
      </c>
    </row>
    <row r="200" spans="1:15" s="28" customFormat="1" x14ac:dyDescent="0.25">
      <c r="A200" s="370"/>
      <c r="B200" s="374"/>
      <c r="C200" s="407"/>
      <c r="D200" s="374" t="s">
        <v>39</v>
      </c>
      <c r="E200" s="22">
        <v>2500</v>
      </c>
      <c r="F200" s="23">
        <v>16000</v>
      </c>
      <c r="G200" s="34">
        <v>21500</v>
      </c>
      <c r="H200" s="40">
        <v>1.4</v>
      </c>
      <c r="I200" s="22">
        <v>4200</v>
      </c>
      <c r="J200" s="23">
        <v>16000</v>
      </c>
      <c r="K200" s="85">
        <v>15000</v>
      </c>
      <c r="L200" s="85">
        <v>15000</v>
      </c>
      <c r="M200" s="22">
        <f t="shared" si="4"/>
        <v>257.14285714285717</v>
      </c>
      <c r="N200" s="22"/>
      <c r="O200" s="406" t="s">
        <v>879</v>
      </c>
    </row>
    <row r="201" spans="1:15" s="28" customFormat="1" x14ac:dyDescent="0.25">
      <c r="A201" s="370"/>
      <c r="B201" s="374"/>
      <c r="C201" s="407"/>
      <c r="D201" s="374" t="s">
        <v>40</v>
      </c>
      <c r="E201" s="22">
        <v>2500</v>
      </c>
      <c r="F201" s="23">
        <v>16000</v>
      </c>
      <c r="G201" s="34">
        <v>21500</v>
      </c>
      <c r="H201" s="40">
        <v>1.4</v>
      </c>
      <c r="I201" s="22">
        <v>4200</v>
      </c>
      <c r="J201" s="23">
        <v>16000</v>
      </c>
      <c r="K201" s="85">
        <v>14800</v>
      </c>
      <c r="L201" s="85">
        <v>14800</v>
      </c>
      <c r="M201" s="22">
        <f t="shared" si="4"/>
        <v>252.38095238095238</v>
      </c>
      <c r="N201" s="22"/>
      <c r="O201" s="406" t="s">
        <v>879</v>
      </c>
    </row>
    <row r="202" spans="1:15" s="28" customFormat="1" ht="45" customHeight="1" x14ac:dyDescent="0.25">
      <c r="A202" s="370">
        <v>7</v>
      </c>
      <c r="B202" s="374" t="s">
        <v>142</v>
      </c>
      <c r="C202" s="407" t="s">
        <v>143</v>
      </c>
      <c r="D202" s="407" t="s">
        <v>144</v>
      </c>
      <c r="E202" s="22">
        <v>4500</v>
      </c>
      <c r="F202" s="23">
        <v>23000</v>
      </c>
      <c r="G202" s="45">
        <v>30000</v>
      </c>
      <c r="H202" s="40">
        <v>2.8</v>
      </c>
      <c r="I202" s="22">
        <v>12600</v>
      </c>
      <c r="J202" s="23">
        <v>23000</v>
      </c>
      <c r="K202" s="86">
        <v>15000</v>
      </c>
      <c r="L202" s="86">
        <v>15000</v>
      </c>
      <c r="M202" s="22">
        <f t="shared" si="4"/>
        <v>19.047619047619047</v>
      </c>
      <c r="N202" s="22">
        <f t="shared" si="5"/>
        <v>-34.782608695652172</v>
      </c>
      <c r="O202" s="374" t="s">
        <v>263</v>
      </c>
    </row>
    <row r="203" spans="1:15" s="28" customFormat="1" ht="42.75" customHeight="1" x14ac:dyDescent="0.25">
      <c r="A203" s="1003">
        <v>8</v>
      </c>
      <c r="B203" s="1000" t="s">
        <v>145</v>
      </c>
      <c r="C203" s="407" t="s">
        <v>146</v>
      </c>
      <c r="D203" s="407" t="s">
        <v>147</v>
      </c>
      <c r="E203" s="22">
        <v>3250</v>
      </c>
      <c r="F203" s="23">
        <v>17000</v>
      </c>
      <c r="G203" s="45">
        <v>60000</v>
      </c>
      <c r="H203" s="40">
        <v>1.5</v>
      </c>
      <c r="I203" s="22">
        <v>4875</v>
      </c>
      <c r="J203" s="23">
        <v>17000</v>
      </c>
      <c r="K203" s="86">
        <v>15000</v>
      </c>
      <c r="L203" s="86">
        <v>15000</v>
      </c>
      <c r="M203" s="22">
        <f t="shared" ref="M203:M266" si="6">(K203-I203)/I203*100</f>
        <v>207.69230769230771</v>
      </c>
      <c r="N203" s="22">
        <f t="shared" ref="N203:N263" si="7">(K203-J203)/J203*100</f>
        <v>-11.76470588235294</v>
      </c>
      <c r="O203" s="374" t="s">
        <v>263</v>
      </c>
    </row>
    <row r="204" spans="1:15" s="28" customFormat="1" ht="47.25" customHeight="1" x14ac:dyDescent="0.25">
      <c r="A204" s="1009"/>
      <c r="B204" s="1001"/>
      <c r="C204" s="407" t="s">
        <v>147</v>
      </c>
      <c r="D204" s="407" t="s">
        <v>148</v>
      </c>
      <c r="E204" s="22">
        <v>10000</v>
      </c>
      <c r="F204" s="23">
        <v>41000</v>
      </c>
      <c r="G204" s="45">
        <v>75000</v>
      </c>
      <c r="H204" s="40">
        <v>4.0999999999999996</v>
      </c>
      <c r="I204" s="22">
        <v>41000</v>
      </c>
      <c r="J204" s="23">
        <v>41000</v>
      </c>
      <c r="K204" s="86">
        <v>37200</v>
      </c>
      <c r="L204" s="86">
        <v>26000</v>
      </c>
      <c r="M204" s="22">
        <v>-37</v>
      </c>
      <c r="N204" s="22">
        <v>-37</v>
      </c>
      <c r="O204" s="374" t="s">
        <v>263</v>
      </c>
    </row>
    <row r="205" spans="1:15" s="28" customFormat="1" ht="44.25" customHeight="1" x14ac:dyDescent="0.25">
      <c r="A205" s="1004"/>
      <c r="B205" s="1002"/>
      <c r="C205" s="407" t="s">
        <v>432</v>
      </c>
      <c r="D205" s="407" t="s">
        <v>149</v>
      </c>
      <c r="E205" s="22">
        <v>1500</v>
      </c>
      <c r="F205" s="23">
        <v>5000</v>
      </c>
      <c r="G205" s="45">
        <v>10000</v>
      </c>
      <c r="H205" s="40">
        <v>3.1</v>
      </c>
      <c r="I205" s="22">
        <v>4650</v>
      </c>
      <c r="J205" s="23">
        <v>5000</v>
      </c>
      <c r="K205" s="85">
        <v>5000</v>
      </c>
      <c r="L205" s="85">
        <v>5000</v>
      </c>
      <c r="M205" s="22">
        <f t="shared" si="6"/>
        <v>7.5268817204301079</v>
      </c>
      <c r="N205" s="22">
        <f t="shared" si="7"/>
        <v>0</v>
      </c>
      <c r="O205" s="374" t="s">
        <v>263</v>
      </c>
    </row>
    <row r="206" spans="1:15" s="28" customFormat="1" ht="50.25" customHeight="1" x14ac:dyDescent="0.25">
      <c r="A206" s="370">
        <v>9</v>
      </c>
      <c r="B206" s="374" t="s">
        <v>150</v>
      </c>
      <c r="C206" s="407" t="s">
        <v>405</v>
      </c>
      <c r="D206" s="407" t="s">
        <v>144</v>
      </c>
      <c r="E206" s="22">
        <v>1500</v>
      </c>
      <c r="F206" s="23">
        <v>8000</v>
      </c>
      <c r="G206" s="45">
        <v>8000</v>
      </c>
      <c r="H206" s="40">
        <v>2.2999999999999998</v>
      </c>
      <c r="I206" s="22">
        <v>3449.9999999999995</v>
      </c>
      <c r="J206" s="23">
        <v>8000</v>
      </c>
      <c r="K206" s="87">
        <v>10000</v>
      </c>
      <c r="L206" s="87">
        <v>10000</v>
      </c>
      <c r="M206" s="22">
        <f t="shared" si="6"/>
        <v>189.85507246376812</v>
      </c>
      <c r="N206" s="22">
        <f t="shared" si="7"/>
        <v>25</v>
      </c>
      <c r="O206" s="374" t="s">
        <v>263</v>
      </c>
    </row>
    <row r="207" spans="1:15" s="28" customFormat="1" ht="32.25" customHeight="1" x14ac:dyDescent="0.25">
      <c r="A207" s="370">
        <v>10</v>
      </c>
      <c r="B207" s="406" t="s">
        <v>137</v>
      </c>
      <c r="C207" s="407" t="s">
        <v>141</v>
      </c>
      <c r="D207" s="407" t="s">
        <v>151</v>
      </c>
      <c r="E207" s="22">
        <v>1500</v>
      </c>
      <c r="F207" s="23">
        <v>6700</v>
      </c>
      <c r="G207" s="45">
        <v>20000</v>
      </c>
      <c r="H207" s="40">
        <v>2</v>
      </c>
      <c r="I207" s="22">
        <v>3000</v>
      </c>
      <c r="J207" s="23">
        <v>6700</v>
      </c>
      <c r="K207" s="87">
        <v>7000</v>
      </c>
      <c r="L207" s="87">
        <v>7000</v>
      </c>
      <c r="M207" s="22">
        <f t="shared" si="6"/>
        <v>133.33333333333331</v>
      </c>
      <c r="N207" s="22">
        <f t="shared" si="7"/>
        <v>4.4776119402985071</v>
      </c>
      <c r="O207" s="374" t="s">
        <v>263</v>
      </c>
    </row>
    <row r="208" spans="1:15" s="28" customFormat="1" ht="42.75" customHeight="1" x14ac:dyDescent="0.25">
      <c r="A208" s="370">
        <v>11</v>
      </c>
      <c r="B208" s="374" t="s">
        <v>152</v>
      </c>
      <c r="C208" s="407" t="s">
        <v>145</v>
      </c>
      <c r="D208" s="407" t="s">
        <v>139</v>
      </c>
      <c r="E208" s="22">
        <v>10000</v>
      </c>
      <c r="F208" s="23">
        <v>53000</v>
      </c>
      <c r="G208" s="45">
        <v>80000</v>
      </c>
      <c r="H208" s="40">
        <v>5.3</v>
      </c>
      <c r="I208" s="22">
        <v>53000</v>
      </c>
      <c r="J208" s="23">
        <v>53000</v>
      </c>
      <c r="K208" s="86">
        <v>40500</v>
      </c>
      <c r="L208" s="86">
        <v>26000</v>
      </c>
      <c r="M208" s="22">
        <v>-51</v>
      </c>
      <c r="N208" s="22">
        <v>-51</v>
      </c>
      <c r="O208" s="374" t="s">
        <v>263</v>
      </c>
    </row>
    <row r="209" spans="1:15" s="28" customFormat="1" ht="23.25" customHeight="1" x14ac:dyDescent="0.25">
      <c r="A209" s="370">
        <v>12</v>
      </c>
      <c r="B209" s="374" t="s">
        <v>151</v>
      </c>
      <c r="C209" s="407" t="s">
        <v>139</v>
      </c>
      <c r="D209" s="407" t="s">
        <v>136</v>
      </c>
      <c r="E209" s="47">
        <v>720</v>
      </c>
      <c r="F209" s="23">
        <v>5000</v>
      </c>
      <c r="G209" s="45">
        <v>5700</v>
      </c>
      <c r="H209" s="40">
        <v>2.2999999999999998</v>
      </c>
      <c r="I209" s="22">
        <v>1655.9999999999998</v>
      </c>
      <c r="J209" s="23">
        <v>5000</v>
      </c>
      <c r="K209" s="87">
        <v>7000</v>
      </c>
      <c r="L209" s="87">
        <v>7000</v>
      </c>
      <c r="M209" s="22">
        <f t="shared" si="6"/>
        <v>322.70531400966189</v>
      </c>
      <c r="N209" s="22">
        <f t="shared" si="7"/>
        <v>40</v>
      </c>
      <c r="O209" s="374" t="s">
        <v>263</v>
      </c>
    </row>
    <row r="210" spans="1:15" s="28" customFormat="1" ht="23.25" customHeight="1" x14ac:dyDescent="0.25">
      <c r="A210" s="1003">
        <v>13</v>
      </c>
      <c r="B210" s="1000" t="s">
        <v>141</v>
      </c>
      <c r="C210" s="407" t="s">
        <v>139</v>
      </c>
      <c r="D210" s="407" t="s">
        <v>153</v>
      </c>
      <c r="E210" s="22">
        <v>3250</v>
      </c>
      <c r="F210" s="23">
        <v>31500</v>
      </c>
      <c r="G210" s="34">
        <v>35000</v>
      </c>
      <c r="H210" s="40">
        <v>9.6999999999999993</v>
      </c>
      <c r="I210" s="22">
        <v>33950</v>
      </c>
      <c r="J210" s="23">
        <v>31500</v>
      </c>
      <c r="K210" s="86">
        <v>20000</v>
      </c>
      <c r="L210" s="86">
        <v>20000</v>
      </c>
      <c r="M210" s="22">
        <f t="shared" si="6"/>
        <v>-41.089837997054488</v>
      </c>
      <c r="N210" s="22">
        <f t="shared" si="7"/>
        <v>-36.507936507936506</v>
      </c>
      <c r="O210" s="374" t="s">
        <v>263</v>
      </c>
    </row>
    <row r="211" spans="1:15" s="28" customFormat="1" ht="27" customHeight="1" x14ac:dyDescent="0.25">
      <c r="A211" s="1004"/>
      <c r="B211" s="1002"/>
      <c r="C211" s="407" t="s">
        <v>153</v>
      </c>
      <c r="D211" s="407" t="s">
        <v>154</v>
      </c>
      <c r="E211" s="22">
        <v>3250</v>
      </c>
      <c r="F211" s="23">
        <v>31500</v>
      </c>
      <c r="G211" s="34">
        <v>34000</v>
      </c>
      <c r="H211" s="40">
        <v>9.6999999999999993</v>
      </c>
      <c r="I211" s="22">
        <v>33950</v>
      </c>
      <c r="J211" s="23">
        <v>31500</v>
      </c>
      <c r="K211" s="86">
        <v>20000</v>
      </c>
      <c r="L211" s="86">
        <v>20000</v>
      </c>
      <c r="M211" s="22">
        <f t="shared" si="6"/>
        <v>-41.089837997054488</v>
      </c>
      <c r="N211" s="22">
        <f t="shared" si="7"/>
        <v>-36.507936507936506</v>
      </c>
      <c r="O211" s="374" t="s">
        <v>263</v>
      </c>
    </row>
    <row r="212" spans="1:15" s="28" customFormat="1" ht="42" customHeight="1" x14ac:dyDescent="0.25">
      <c r="A212" s="1003">
        <v>14</v>
      </c>
      <c r="B212" s="1000" t="s">
        <v>155</v>
      </c>
      <c r="C212" s="407" t="s">
        <v>156</v>
      </c>
      <c r="D212" s="407" t="s">
        <v>332</v>
      </c>
      <c r="E212" s="22"/>
      <c r="F212" s="23"/>
      <c r="G212" s="45"/>
      <c r="H212" s="40"/>
      <c r="I212" s="22"/>
      <c r="J212" s="23"/>
      <c r="K212" s="85"/>
      <c r="L212" s="85"/>
      <c r="M212" s="22"/>
      <c r="N212" s="22"/>
      <c r="O212" s="374" t="s">
        <v>263</v>
      </c>
    </row>
    <row r="213" spans="1:15" s="28" customFormat="1" ht="42" customHeight="1" x14ac:dyDescent="0.25">
      <c r="A213" s="1009"/>
      <c r="B213" s="1001"/>
      <c r="C213" s="407"/>
      <c r="D213" s="374" t="s">
        <v>39</v>
      </c>
      <c r="E213" s="22">
        <v>1500</v>
      </c>
      <c r="F213" s="23">
        <v>16000</v>
      </c>
      <c r="G213" s="45">
        <v>28000</v>
      </c>
      <c r="H213" s="40">
        <v>6.5</v>
      </c>
      <c r="I213" s="22">
        <f t="shared" ref="I213:I214" si="8">E213*H213</f>
        <v>9750</v>
      </c>
      <c r="J213" s="23">
        <v>16000</v>
      </c>
      <c r="K213" s="87">
        <v>10000</v>
      </c>
      <c r="L213" s="87">
        <v>10000</v>
      </c>
      <c r="M213" s="22">
        <f t="shared" si="6"/>
        <v>2.5641025641025639</v>
      </c>
      <c r="N213" s="22"/>
      <c r="O213" s="406" t="s">
        <v>879</v>
      </c>
    </row>
    <row r="214" spans="1:15" s="28" customFormat="1" ht="42" customHeight="1" x14ac:dyDescent="0.25">
      <c r="A214" s="1009"/>
      <c r="B214" s="1001"/>
      <c r="C214" s="407"/>
      <c r="D214" s="374" t="s">
        <v>40</v>
      </c>
      <c r="E214" s="22">
        <v>1500</v>
      </c>
      <c r="F214" s="23">
        <v>16000</v>
      </c>
      <c r="G214" s="45">
        <v>28000</v>
      </c>
      <c r="H214" s="40">
        <v>6.5</v>
      </c>
      <c r="I214" s="22">
        <f t="shared" si="8"/>
        <v>9750</v>
      </c>
      <c r="J214" s="23">
        <v>16000</v>
      </c>
      <c r="K214" s="87">
        <v>9800</v>
      </c>
      <c r="L214" s="87">
        <v>9800</v>
      </c>
      <c r="M214" s="22">
        <f t="shared" si="6"/>
        <v>0.51282051282051277</v>
      </c>
      <c r="N214" s="22"/>
      <c r="O214" s="406" t="s">
        <v>879</v>
      </c>
    </row>
    <row r="215" spans="1:15" s="28" customFormat="1" ht="40.5" customHeight="1" x14ac:dyDescent="0.25">
      <c r="A215" s="1004"/>
      <c r="B215" s="1002"/>
      <c r="C215" s="407" t="s">
        <v>332</v>
      </c>
      <c r="D215" s="407" t="s">
        <v>413</v>
      </c>
      <c r="E215" s="22"/>
      <c r="F215" s="23"/>
      <c r="G215" s="45"/>
      <c r="H215" s="40"/>
      <c r="I215" s="22"/>
      <c r="J215" s="23"/>
      <c r="K215" s="23"/>
      <c r="L215" s="23"/>
      <c r="M215" s="22"/>
      <c r="N215" s="22"/>
      <c r="O215" s="374" t="s">
        <v>263</v>
      </c>
    </row>
    <row r="216" spans="1:15" s="28" customFormat="1" x14ac:dyDescent="0.25">
      <c r="A216" s="376"/>
      <c r="B216" s="373"/>
      <c r="C216" s="407"/>
      <c r="D216" s="374" t="s">
        <v>39</v>
      </c>
      <c r="E216" s="22">
        <v>1500</v>
      </c>
      <c r="F216" s="23">
        <v>11000</v>
      </c>
      <c r="G216" s="45">
        <v>20000</v>
      </c>
      <c r="H216" s="40">
        <v>6.5</v>
      </c>
      <c r="I216" s="22">
        <f t="shared" ref="I216:I217" si="9">E216*H216</f>
        <v>9750</v>
      </c>
      <c r="J216" s="23">
        <v>11000</v>
      </c>
      <c r="K216" s="85">
        <v>9000</v>
      </c>
      <c r="L216" s="85">
        <v>9000</v>
      </c>
      <c r="M216" s="22">
        <f t="shared" si="6"/>
        <v>-7.6923076923076925</v>
      </c>
      <c r="N216" s="22"/>
      <c r="O216" s="406" t="s">
        <v>879</v>
      </c>
    </row>
    <row r="217" spans="1:15" s="28" customFormat="1" x14ac:dyDescent="0.25">
      <c r="A217" s="376"/>
      <c r="B217" s="373"/>
      <c r="C217" s="407"/>
      <c r="D217" s="374" t="s">
        <v>40</v>
      </c>
      <c r="E217" s="22">
        <v>1500</v>
      </c>
      <c r="F217" s="23">
        <v>11000</v>
      </c>
      <c r="G217" s="45">
        <v>20000</v>
      </c>
      <c r="H217" s="40">
        <v>6.5</v>
      </c>
      <c r="I217" s="22">
        <f t="shared" si="9"/>
        <v>9750</v>
      </c>
      <c r="J217" s="23">
        <v>11000</v>
      </c>
      <c r="K217" s="85">
        <v>8800</v>
      </c>
      <c r="L217" s="85">
        <v>8800</v>
      </c>
      <c r="M217" s="22">
        <f t="shared" si="6"/>
        <v>-9.7435897435897445</v>
      </c>
      <c r="N217" s="22"/>
      <c r="O217" s="406" t="s">
        <v>879</v>
      </c>
    </row>
    <row r="218" spans="1:15" s="28" customFormat="1" ht="44.25" customHeight="1" x14ac:dyDescent="0.25">
      <c r="A218" s="370">
        <v>15</v>
      </c>
      <c r="B218" s="374" t="s">
        <v>157</v>
      </c>
      <c r="C218" s="407" t="s">
        <v>145</v>
      </c>
      <c r="D218" s="407" t="s">
        <v>152</v>
      </c>
      <c r="E218" s="22">
        <v>7500</v>
      </c>
      <c r="F218" s="23">
        <v>45700</v>
      </c>
      <c r="G218" s="45">
        <v>60000</v>
      </c>
      <c r="H218" s="40">
        <v>6.1</v>
      </c>
      <c r="I218" s="22">
        <v>45750</v>
      </c>
      <c r="J218" s="23">
        <v>45700</v>
      </c>
      <c r="K218" s="86">
        <v>38750</v>
      </c>
      <c r="L218" s="86">
        <v>26000</v>
      </c>
      <c r="M218" s="22">
        <v>-43</v>
      </c>
      <c r="N218" s="22">
        <v>-43</v>
      </c>
      <c r="O218" s="374" t="s">
        <v>263</v>
      </c>
    </row>
    <row r="219" spans="1:15" s="28" customFormat="1" ht="48" customHeight="1" x14ac:dyDescent="0.25">
      <c r="A219" s="370">
        <v>16</v>
      </c>
      <c r="B219" s="374" t="s">
        <v>158</v>
      </c>
      <c r="C219" s="407" t="s">
        <v>139</v>
      </c>
      <c r="D219" s="407" t="s">
        <v>414</v>
      </c>
      <c r="E219" s="22"/>
      <c r="F219" s="23"/>
      <c r="G219" s="45"/>
      <c r="H219" s="40"/>
      <c r="I219" s="22"/>
      <c r="J219" s="23"/>
      <c r="K219" s="85"/>
      <c r="L219" s="85"/>
      <c r="M219" s="22"/>
      <c r="N219" s="22"/>
      <c r="O219" s="374" t="s">
        <v>263</v>
      </c>
    </row>
    <row r="220" spans="1:15" s="28" customFormat="1" x14ac:dyDescent="0.25">
      <c r="A220" s="375"/>
      <c r="B220" s="371"/>
      <c r="C220" s="407"/>
      <c r="D220" s="374" t="s">
        <v>39</v>
      </c>
      <c r="E220" s="22">
        <v>1200</v>
      </c>
      <c r="F220" s="23">
        <v>10000</v>
      </c>
      <c r="G220" s="45">
        <v>13000</v>
      </c>
      <c r="H220" s="40">
        <v>4.9000000000000004</v>
      </c>
      <c r="I220" s="22">
        <v>5880</v>
      </c>
      <c r="J220" s="23">
        <v>10000</v>
      </c>
      <c r="K220" s="85">
        <v>7000</v>
      </c>
      <c r="L220" s="85">
        <v>7000</v>
      </c>
      <c r="M220" s="22">
        <f t="shared" si="6"/>
        <v>19.047619047619047</v>
      </c>
      <c r="N220" s="22"/>
      <c r="O220" s="406" t="s">
        <v>879</v>
      </c>
    </row>
    <row r="221" spans="1:15" s="28" customFormat="1" x14ac:dyDescent="0.25">
      <c r="A221" s="375"/>
      <c r="B221" s="371"/>
      <c r="C221" s="407"/>
      <c r="D221" s="374" t="s">
        <v>40</v>
      </c>
      <c r="E221" s="22">
        <v>1200</v>
      </c>
      <c r="F221" s="23">
        <v>10000</v>
      </c>
      <c r="G221" s="45">
        <v>13000</v>
      </c>
      <c r="H221" s="40">
        <v>4.9000000000000004</v>
      </c>
      <c r="I221" s="22">
        <v>5880</v>
      </c>
      <c r="J221" s="23">
        <v>10000</v>
      </c>
      <c r="K221" s="85">
        <v>6900</v>
      </c>
      <c r="L221" s="85">
        <v>6900</v>
      </c>
      <c r="M221" s="22">
        <f t="shared" si="6"/>
        <v>17.346938775510203</v>
      </c>
      <c r="N221" s="22"/>
      <c r="O221" s="406" t="s">
        <v>879</v>
      </c>
    </row>
    <row r="222" spans="1:15" s="28" customFormat="1" ht="44.25" customHeight="1" x14ac:dyDescent="0.25">
      <c r="A222" s="1003">
        <v>17</v>
      </c>
      <c r="B222" s="1000" t="s">
        <v>159</v>
      </c>
      <c r="C222" s="407" t="s">
        <v>456</v>
      </c>
      <c r="D222" s="407" t="s">
        <v>160</v>
      </c>
      <c r="E222" s="22">
        <v>1500</v>
      </c>
      <c r="F222" s="23">
        <v>8000</v>
      </c>
      <c r="G222" s="45">
        <v>8700</v>
      </c>
      <c r="H222" s="40">
        <v>1.6</v>
      </c>
      <c r="I222" s="22">
        <v>2400</v>
      </c>
      <c r="J222" s="23">
        <v>8000</v>
      </c>
      <c r="K222" s="86">
        <v>4000</v>
      </c>
      <c r="L222" s="86">
        <v>4000</v>
      </c>
      <c r="M222" s="22">
        <f t="shared" si="6"/>
        <v>66.666666666666657</v>
      </c>
      <c r="N222" s="22">
        <f t="shared" si="7"/>
        <v>-50</v>
      </c>
      <c r="O222" s="374" t="s">
        <v>263</v>
      </c>
    </row>
    <row r="223" spans="1:15" s="28" customFormat="1" ht="28.5" customHeight="1" x14ac:dyDescent="0.25">
      <c r="A223" s="1004"/>
      <c r="B223" s="1002"/>
      <c r="C223" s="407" t="s">
        <v>160</v>
      </c>
      <c r="D223" s="407" t="s">
        <v>22</v>
      </c>
      <c r="E223" s="22"/>
      <c r="F223" s="23"/>
      <c r="G223" s="45"/>
      <c r="H223" s="40"/>
      <c r="I223" s="22"/>
      <c r="J223" s="23"/>
      <c r="K223" s="85"/>
      <c r="L223" s="85"/>
      <c r="M223" s="22"/>
      <c r="N223" s="22"/>
      <c r="O223" s="374" t="s">
        <v>263</v>
      </c>
    </row>
    <row r="224" spans="1:15" s="28" customFormat="1" x14ac:dyDescent="0.25">
      <c r="A224" s="376"/>
      <c r="B224" s="373"/>
      <c r="C224" s="407"/>
      <c r="D224" s="374" t="s">
        <v>39</v>
      </c>
      <c r="E224" s="22">
        <v>1300</v>
      </c>
      <c r="F224" s="23">
        <v>4500</v>
      </c>
      <c r="G224" s="45">
        <v>6500</v>
      </c>
      <c r="H224" s="40">
        <v>1.6</v>
      </c>
      <c r="I224" s="22">
        <v>2080</v>
      </c>
      <c r="J224" s="23">
        <v>4500</v>
      </c>
      <c r="K224" s="85">
        <v>3500</v>
      </c>
      <c r="L224" s="85">
        <v>3500</v>
      </c>
      <c r="M224" s="22">
        <f t="shared" si="6"/>
        <v>68.269230769230774</v>
      </c>
      <c r="N224" s="22"/>
      <c r="O224" s="406" t="s">
        <v>879</v>
      </c>
    </row>
    <row r="225" spans="1:15" s="28" customFormat="1" x14ac:dyDescent="0.25">
      <c r="A225" s="376"/>
      <c r="B225" s="373"/>
      <c r="C225" s="407"/>
      <c r="D225" s="374" t="s">
        <v>40</v>
      </c>
      <c r="E225" s="22">
        <v>1300</v>
      </c>
      <c r="F225" s="23">
        <v>4500</v>
      </c>
      <c r="G225" s="45">
        <v>6500</v>
      </c>
      <c r="H225" s="40">
        <v>1.6</v>
      </c>
      <c r="I225" s="22">
        <v>2080</v>
      </c>
      <c r="J225" s="23">
        <v>4500</v>
      </c>
      <c r="K225" s="85">
        <v>3400</v>
      </c>
      <c r="L225" s="85">
        <v>3400</v>
      </c>
      <c r="M225" s="22">
        <f t="shared" si="6"/>
        <v>63.46153846153846</v>
      </c>
      <c r="N225" s="22"/>
      <c r="O225" s="406" t="s">
        <v>879</v>
      </c>
    </row>
    <row r="226" spans="1:15" s="28" customFormat="1" ht="40.5" customHeight="1" x14ac:dyDescent="0.25">
      <c r="A226" s="370">
        <v>18</v>
      </c>
      <c r="B226" s="374" t="s">
        <v>434</v>
      </c>
      <c r="C226" s="407" t="s">
        <v>159</v>
      </c>
      <c r="D226" s="407" t="s">
        <v>33</v>
      </c>
      <c r="E226" s="22">
        <v>1200</v>
      </c>
      <c r="F226" s="23">
        <v>2500</v>
      </c>
      <c r="G226" s="45">
        <v>2500</v>
      </c>
      <c r="H226" s="40">
        <v>2.1</v>
      </c>
      <c r="I226" s="22">
        <v>2520</v>
      </c>
      <c r="J226" s="23">
        <v>2500</v>
      </c>
      <c r="K226" s="87">
        <v>3000</v>
      </c>
      <c r="L226" s="87">
        <v>3000</v>
      </c>
      <c r="M226" s="22">
        <f t="shared" si="6"/>
        <v>19.047619047619047</v>
      </c>
      <c r="N226" s="22">
        <f t="shared" si="7"/>
        <v>20</v>
      </c>
      <c r="O226" s="374" t="s">
        <v>263</v>
      </c>
    </row>
    <row r="227" spans="1:15" s="28" customFormat="1" ht="42.75" customHeight="1" x14ac:dyDescent="0.25">
      <c r="A227" s="370">
        <v>19</v>
      </c>
      <c r="B227" s="374" t="s">
        <v>333</v>
      </c>
      <c r="C227" s="407" t="s">
        <v>415</v>
      </c>
      <c r="D227" s="407" t="s">
        <v>444</v>
      </c>
      <c r="E227" s="47">
        <v>620</v>
      </c>
      <c r="F227" s="23">
        <v>1600</v>
      </c>
      <c r="G227" s="45">
        <v>1600</v>
      </c>
      <c r="H227" s="40">
        <v>2</v>
      </c>
      <c r="I227" s="22">
        <v>1240</v>
      </c>
      <c r="J227" s="23">
        <v>1600</v>
      </c>
      <c r="K227" s="85">
        <v>1600</v>
      </c>
      <c r="L227" s="85">
        <v>1600</v>
      </c>
      <c r="M227" s="22">
        <f t="shared" si="6"/>
        <v>29.032258064516132</v>
      </c>
      <c r="N227" s="22">
        <f t="shared" si="7"/>
        <v>0</v>
      </c>
      <c r="O227" s="374" t="s">
        <v>263</v>
      </c>
    </row>
    <row r="228" spans="1:15" s="28" customFormat="1" ht="47.25" customHeight="1" x14ac:dyDescent="0.25">
      <c r="A228" s="370">
        <v>20</v>
      </c>
      <c r="B228" s="374" t="s">
        <v>366</v>
      </c>
      <c r="C228" s="407" t="s">
        <v>425</v>
      </c>
      <c r="D228" s="407" t="s">
        <v>406</v>
      </c>
      <c r="E228" s="47">
        <v>630</v>
      </c>
      <c r="F228" s="23">
        <v>6700</v>
      </c>
      <c r="G228" s="45">
        <v>7500</v>
      </c>
      <c r="H228" s="40">
        <v>2</v>
      </c>
      <c r="I228" s="22">
        <v>1260</v>
      </c>
      <c r="J228" s="23">
        <v>6700</v>
      </c>
      <c r="K228" s="86">
        <v>2000</v>
      </c>
      <c r="L228" s="86">
        <v>2000</v>
      </c>
      <c r="M228" s="22">
        <f t="shared" si="6"/>
        <v>58.730158730158735</v>
      </c>
      <c r="N228" s="22">
        <f t="shared" si="7"/>
        <v>-70.149253731343293</v>
      </c>
      <c r="O228" s="374" t="s">
        <v>263</v>
      </c>
    </row>
    <row r="229" spans="1:15" s="28" customFormat="1" ht="43.5" customHeight="1" x14ac:dyDescent="0.25">
      <c r="A229" s="1003">
        <v>21</v>
      </c>
      <c r="B229" s="1000" t="s">
        <v>334</v>
      </c>
      <c r="C229" s="407" t="s">
        <v>133</v>
      </c>
      <c r="D229" s="407" t="s">
        <v>161</v>
      </c>
      <c r="E229" s="47"/>
      <c r="F229" s="23"/>
      <c r="G229" s="45"/>
      <c r="H229" s="40"/>
      <c r="I229" s="22"/>
      <c r="J229" s="22"/>
      <c r="K229" s="22"/>
      <c r="L229" s="22"/>
      <c r="M229" s="22"/>
      <c r="N229" s="22"/>
      <c r="O229" s="374"/>
    </row>
    <row r="230" spans="1:15" s="28" customFormat="1" x14ac:dyDescent="0.25">
      <c r="A230" s="1009"/>
      <c r="B230" s="1001"/>
      <c r="C230" s="407" t="s">
        <v>39</v>
      </c>
      <c r="D230" s="408"/>
      <c r="E230" s="22">
        <v>1800</v>
      </c>
      <c r="F230" s="23">
        <v>12000</v>
      </c>
      <c r="G230" s="45">
        <v>16000</v>
      </c>
      <c r="H230" s="40">
        <v>2.1</v>
      </c>
      <c r="I230" s="22">
        <v>3780</v>
      </c>
      <c r="J230" s="23">
        <v>12000</v>
      </c>
      <c r="K230" s="86">
        <v>8000</v>
      </c>
      <c r="L230" s="86">
        <v>8000</v>
      </c>
      <c r="M230" s="22">
        <f t="shared" si="6"/>
        <v>111.64021164021165</v>
      </c>
      <c r="N230" s="22">
        <f t="shared" si="7"/>
        <v>-33.333333333333329</v>
      </c>
      <c r="O230" s="374" t="s">
        <v>263</v>
      </c>
    </row>
    <row r="231" spans="1:15" s="28" customFormat="1" x14ac:dyDescent="0.25">
      <c r="A231" s="1009"/>
      <c r="B231" s="1001"/>
      <c r="C231" s="407" t="s">
        <v>40</v>
      </c>
      <c r="D231" s="408"/>
      <c r="E231" s="22">
        <v>1800</v>
      </c>
      <c r="F231" s="23">
        <v>10000</v>
      </c>
      <c r="G231" s="45">
        <v>14000</v>
      </c>
      <c r="H231" s="40">
        <v>2.1</v>
      </c>
      <c r="I231" s="22">
        <v>3780</v>
      </c>
      <c r="J231" s="23">
        <v>10000</v>
      </c>
      <c r="K231" s="86">
        <v>7000</v>
      </c>
      <c r="L231" s="86">
        <v>7000</v>
      </c>
      <c r="M231" s="22">
        <f t="shared" si="6"/>
        <v>85.18518518518519</v>
      </c>
      <c r="N231" s="22">
        <f t="shared" si="7"/>
        <v>-30</v>
      </c>
      <c r="O231" s="374" t="s">
        <v>263</v>
      </c>
    </row>
    <row r="232" spans="1:15" s="28" customFormat="1" ht="47.25" customHeight="1" x14ac:dyDescent="0.25">
      <c r="A232" s="1009"/>
      <c r="B232" s="1001"/>
      <c r="C232" s="407" t="s">
        <v>161</v>
      </c>
      <c r="D232" s="374" t="s">
        <v>162</v>
      </c>
      <c r="E232" s="22"/>
      <c r="F232" s="23"/>
      <c r="G232" s="45"/>
      <c r="H232" s="40"/>
      <c r="I232" s="22"/>
      <c r="J232" s="23"/>
      <c r="K232" s="85"/>
      <c r="L232" s="85"/>
      <c r="M232" s="22"/>
      <c r="N232" s="22"/>
      <c r="O232" s="374" t="s">
        <v>263</v>
      </c>
    </row>
    <row r="233" spans="1:15" s="28" customFormat="1" x14ac:dyDescent="0.25">
      <c r="A233" s="1009"/>
      <c r="B233" s="1001"/>
      <c r="C233" s="407"/>
      <c r="D233" s="374" t="s">
        <v>39</v>
      </c>
      <c r="E233" s="22">
        <v>2500</v>
      </c>
      <c r="F233" s="23">
        <v>14000</v>
      </c>
      <c r="G233" s="45">
        <v>18000</v>
      </c>
      <c r="H233" s="40">
        <v>2.4</v>
      </c>
      <c r="I233" s="22">
        <v>6000</v>
      </c>
      <c r="J233" s="23">
        <v>14000</v>
      </c>
      <c r="K233" s="85">
        <v>10000</v>
      </c>
      <c r="L233" s="85">
        <v>10000</v>
      </c>
      <c r="M233" s="22">
        <f t="shared" si="6"/>
        <v>66.666666666666657</v>
      </c>
      <c r="N233" s="22"/>
      <c r="O233" s="406" t="s">
        <v>879</v>
      </c>
    </row>
    <row r="234" spans="1:15" s="28" customFormat="1" x14ac:dyDescent="0.25">
      <c r="A234" s="1009"/>
      <c r="B234" s="1001"/>
      <c r="C234" s="407"/>
      <c r="D234" s="374" t="s">
        <v>40</v>
      </c>
      <c r="E234" s="22">
        <v>2500</v>
      </c>
      <c r="F234" s="23">
        <v>14000</v>
      </c>
      <c r="G234" s="45">
        <v>18000</v>
      </c>
      <c r="H234" s="40">
        <v>2.4</v>
      </c>
      <c r="I234" s="22">
        <v>6000</v>
      </c>
      <c r="J234" s="23">
        <v>14000</v>
      </c>
      <c r="K234" s="85">
        <v>9800</v>
      </c>
      <c r="L234" s="85">
        <v>9800</v>
      </c>
      <c r="M234" s="22">
        <f t="shared" si="6"/>
        <v>63.333333333333329</v>
      </c>
      <c r="N234" s="22"/>
      <c r="O234" s="406" t="s">
        <v>879</v>
      </c>
    </row>
    <row r="235" spans="1:15" s="28" customFormat="1" x14ac:dyDescent="0.25">
      <c r="A235" s="1009"/>
      <c r="B235" s="1002"/>
      <c r="C235" s="407" t="s">
        <v>162</v>
      </c>
      <c r="D235" s="374" t="s">
        <v>880</v>
      </c>
      <c r="E235" s="22">
        <v>2730</v>
      </c>
      <c r="F235" s="23">
        <v>16000</v>
      </c>
      <c r="G235" s="34">
        <v>20000</v>
      </c>
      <c r="H235" s="40">
        <v>2.2000000000000002</v>
      </c>
      <c r="I235" s="22">
        <v>7040.0000000000009</v>
      </c>
      <c r="J235" s="23">
        <v>16000</v>
      </c>
      <c r="K235" s="87">
        <v>17000</v>
      </c>
      <c r="L235" s="87">
        <v>17000</v>
      </c>
      <c r="M235" s="22">
        <f t="shared" si="6"/>
        <v>141.47727272727272</v>
      </c>
      <c r="N235" s="22">
        <f t="shared" si="7"/>
        <v>6.25</v>
      </c>
      <c r="O235" s="374" t="s">
        <v>263</v>
      </c>
    </row>
    <row r="236" spans="1:15" s="28" customFormat="1" x14ac:dyDescent="0.25">
      <c r="A236" s="1009"/>
      <c r="B236" s="372"/>
      <c r="C236" s="406" t="s">
        <v>880</v>
      </c>
      <c r="D236" s="406" t="s">
        <v>141</v>
      </c>
      <c r="E236" s="22"/>
      <c r="F236" s="23"/>
      <c r="G236" s="34"/>
      <c r="H236" s="40"/>
      <c r="I236" s="22"/>
      <c r="J236" s="23"/>
      <c r="K236" s="85"/>
      <c r="L236" s="85"/>
      <c r="M236" s="22"/>
      <c r="N236" s="22"/>
      <c r="O236" s="374"/>
    </row>
    <row r="237" spans="1:15" s="28" customFormat="1" x14ac:dyDescent="0.25">
      <c r="A237" s="1009"/>
      <c r="B237" s="372"/>
      <c r="C237" s="54"/>
      <c r="D237" s="406" t="s">
        <v>39</v>
      </c>
      <c r="E237" s="49">
        <v>2730</v>
      </c>
      <c r="F237" s="421">
        <v>16000</v>
      </c>
      <c r="G237" s="51">
        <v>20000</v>
      </c>
      <c r="H237" s="52">
        <v>2.2000000000000002</v>
      </c>
      <c r="I237" s="49">
        <v>7040.0000000000009</v>
      </c>
      <c r="J237" s="421">
        <v>16000</v>
      </c>
      <c r="K237" s="87">
        <v>20000</v>
      </c>
      <c r="L237" s="87">
        <v>20000</v>
      </c>
      <c r="M237" s="49">
        <f t="shared" si="6"/>
        <v>184.09090909090907</v>
      </c>
      <c r="N237" s="49"/>
      <c r="O237" s="406" t="s">
        <v>879</v>
      </c>
    </row>
    <row r="238" spans="1:15" s="28" customFormat="1" x14ac:dyDescent="0.25">
      <c r="A238" s="1009"/>
      <c r="B238" s="372"/>
      <c r="C238" s="54"/>
      <c r="D238" s="406" t="s">
        <v>40</v>
      </c>
      <c r="E238" s="49">
        <v>2730</v>
      </c>
      <c r="F238" s="421">
        <v>16000</v>
      </c>
      <c r="G238" s="51">
        <v>20000</v>
      </c>
      <c r="H238" s="52">
        <v>2.2000000000000002</v>
      </c>
      <c r="I238" s="49">
        <v>7040.0000000000009</v>
      </c>
      <c r="J238" s="421">
        <v>16000</v>
      </c>
      <c r="K238" s="87">
        <v>19800</v>
      </c>
      <c r="L238" s="87">
        <v>19800</v>
      </c>
      <c r="M238" s="49">
        <f t="shared" si="6"/>
        <v>181.24999999999997</v>
      </c>
      <c r="N238" s="49"/>
      <c r="O238" s="406" t="s">
        <v>879</v>
      </c>
    </row>
    <row r="239" spans="1:15" s="28" customFormat="1" ht="42.75" customHeight="1" x14ac:dyDescent="0.25">
      <c r="A239" s="1009"/>
      <c r="B239" s="1000" t="s">
        <v>156</v>
      </c>
      <c r="C239" s="407" t="s">
        <v>450</v>
      </c>
      <c r="D239" s="374" t="s">
        <v>155</v>
      </c>
      <c r="E239" s="22">
        <v>2900</v>
      </c>
      <c r="F239" s="23">
        <v>20000</v>
      </c>
      <c r="G239" s="45">
        <v>35000</v>
      </c>
      <c r="H239" s="40">
        <v>3.2</v>
      </c>
      <c r="I239" s="22">
        <v>9280</v>
      </c>
      <c r="J239" s="23">
        <v>20000</v>
      </c>
      <c r="K239" s="86">
        <v>10000</v>
      </c>
      <c r="L239" s="86">
        <v>10000</v>
      </c>
      <c r="M239" s="22">
        <f t="shared" si="6"/>
        <v>7.7586206896551726</v>
      </c>
      <c r="N239" s="22">
        <f t="shared" si="7"/>
        <v>-50</v>
      </c>
      <c r="O239" s="374" t="s">
        <v>263</v>
      </c>
    </row>
    <row r="240" spans="1:15" s="28" customFormat="1" ht="47.25" customHeight="1" x14ac:dyDescent="0.25">
      <c r="A240" s="1009"/>
      <c r="B240" s="1001"/>
      <c r="C240" s="407" t="s">
        <v>155</v>
      </c>
      <c r="D240" s="374" t="s">
        <v>163</v>
      </c>
      <c r="E240" s="22">
        <v>3500</v>
      </c>
      <c r="F240" s="23">
        <v>20000</v>
      </c>
      <c r="G240" s="34">
        <v>33000</v>
      </c>
      <c r="H240" s="40">
        <v>2.7</v>
      </c>
      <c r="I240" s="22">
        <v>11340</v>
      </c>
      <c r="J240" s="23">
        <v>20000</v>
      </c>
      <c r="K240" s="87">
        <v>25000</v>
      </c>
      <c r="L240" s="87">
        <v>25000</v>
      </c>
      <c r="M240" s="22">
        <f t="shared" si="6"/>
        <v>120.45855379188713</v>
      </c>
      <c r="N240" s="22">
        <f t="shared" si="7"/>
        <v>25</v>
      </c>
      <c r="O240" s="374" t="s">
        <v>263</v>
      </c>
    </row>
    <row r="241" spans="1:15" s="28" customFormat="1" ht="45" customHeight="1" x14ac:dyDescent="0.25">
      <c r="A241" s="1004"/>
      <c r="B241" s="1002"/>
      <c r="C241" s="407" t="s">
        <v>163</v>
      </c>
      <c r="D241" s="374" t="s">
        <v>18</v>
      </c>
      <c r="E241" s="22"/>
      <c r="F241" s="23"/>
      <c r="G241" s="34"/>
      <c r="H241" s="40"/>
      <c r="I241" s="22"/>
      <c r="J241" s="23"/>
      <c r="K241" s="85"/>
      <c r="L241" s="85"/>
      <c r="M241" s="22"/>
      <c r="N241" s="22"/>
      <c r="O241" s="374" t="s">
        <v>263</v>
      </c>
    </row>
    <row r="242" spans="1:15" s="28" customFormat="1" x14ac:dyDescent="0.25">
      <c r="A242" s="376"/>
      <c r="B242" s="373"/>
      <c r="C242" s="407"/>
      <c r="D242" s="374" t="s">
        <v>39</v>
      </c>
      <c r="E242" s="22">
        <v>4500</v>
      </c>
      <c r="F242" s="23">
        <v>30000</v>
      </c>
      <c r="G242" s="34">
        <v>40000</v>
      </c>
      <c r="H242" s="40">
        <v>2.7</v>
      </c>
      <c r="I242" s="22">
        <v>11340</v>
      </c>
      <c r="J242" s="23">
        <v>30000</v>
      </c>
      <c r="K242" s="85">
        <v>20000</v>
      </c>
      <c r="L242" s="85">
        <v>20000</v>
      </c>
      <c r="M242" s="22">
        <f t="shared" si="6"/>
        <v>76.366843033509696</v>
      </c>
      <c r="N242" s="22"/>
      <c r="O242" s="406" t="s">
        <v>879</v>
      </c>
    </row>
    <row r="243" spans="1:15" s="28" customFormat="1" x14ac:dyDescent="0.25">
      <c r="A243" s="376"/>
      <c r="B243" s="373"/>
      <c r="C243" s="407"/>
      <c r="D243" s="374" t="s">
        <v>40</v>
      </c>
      <c r="E243" s="22">
        <v>4500</v>
      </c>
      <c r="F243" s="23">
        <v>30000</v>
      </c>
      <c r="G243" s="34">
        <v>40000</v>
      </c>
      <c r="H243" s="40">
        <v>2.7</v>
      </c>
      <c r="I243" s="22">
        <v>11340</v>
      </c>
      <c r="J243" s="23">
        <v>30000</v>
      </c>
      <c r="K243" s="85">
        <v>19700</v>
      </c>
      <c r="L243" s="85">
        <v>19700</v>
      </c>
      <c r="M243" s="22">
        <f t="shared" si="6"/>
        <v>73.72134038800705</v>
      </c>
      <c r="N243" s="22"/>
      <c r="O243" s="406" t="s">
        <v>879</v>
      </c>
    </row>
    <row r="244" spans="1:15" s="28" customFormat="1" ht="24" customHeight="1" x14ac:dyDescent="0.25">
      <c r="A244" s="370">
        <v>22</v>
      </c>
      <c r="B244" s="374" t="s">
        <v>222</v>
      </c>
      <c r="C244" s="407" t="s">
        <v>141</v>
      </c>
      <c r="D244" s="374" t="s">
        <v>137</v>
      </c>
      <c r="E244" s="22">
        <v>1100</v>
      </c>
      <c r="F244" s="23">
        <v>6700</v>
      </c>
      <c r="G244" s="45">
        <v>6500</v>
      </c>
      <c r="H244" s="40">
        <v>2.2999999999999998</v>
      </c>
      <c r="I244" s="22">
        <v>2530</v>
      </c>
      <c r="J244" s="23">
        <v>6700</v>
      </c>
      <c r="K244" s="86">
        <v>6000</v>
      </c>
      <c r="L244" s="86">
        <v>6000</v>
      </c>
      <c r="M244" s="22">
        <f t="shared" si="6"/>
        <v>137.15415019762847</v>
      </c>
      <c r="N244" s="22">
        <f t="shared" si="7"/>
        <v>-10.44776119402985</v>
      </c>
      <c r="O244" s="374" t="s">
        <v>263</v>
      </c>
    </row>
    <row r="245" spans="1:15" s="28" customFormat="1" ht="23.25" customHeight="1" x14ac:dyDescent="0.25">
      <c r="A245" s="370">
        <v>23</v>
      </c>
      <c r="B245" s="1010" t="s">
        <v>164</v>
      </c>
      <c r="C245" s="1012"/>
      <c r="D245" s="408"/>
      <c r="E245" s="47">
        <v>720</v>
      </c>
      <c r="F245" s="23">
        <v>3500</v>
      </c>
      <c r="G245" s="45">
        <v>3500</v>
      </c>
      <c r="H245" s="40">
        <v>2.5</v>
      </c>
      <c r="I245" s="22">
        <v>1800</v>
      </c>
      <c r="J245" s="23">
        <v>3500</v>
      </c>
      <c r="K245" s="86">
        <v>2500</v>
      </c>
      <c r="L245" s="86">
        <v>2500</v>
      </c>
      <c r="M245" s="22">
        <f t="shared" si="6"/>
        <v>38.888888888888893</v>
      </c>
      <c r="N245" s="22">
        <f t="shared" si="7"/>
        <v>-28.571428571428569</v>
      </c>
      <c r="O245" s="374" t="s">
        <v>263</v>
      </c>
    </row>
    <row r="246" spans="1:15" s="28" customFormat="1" ht="23.25" customHeight="1" x14ac:dyDescent="0.25">
      <c r="A246" s="1003">
        <v>24</v>
      </c>
      <c r="B246" s="1000" t="s">
        <v>165</v>
      </c>
      <c r="C246" s="407" t="s">
        <v>335</v>
      </c>
      <c r="D246" s="407" t="s">
        <v>166</v>
      </c>
      <c r="E246" s="47">
        <v>560</v>
      </c>
      <c r="F246" s="23">
        <v>1700</v>
      </c>
      <c r="G246" s="45">
        <v>1500</v>
      </c>
      <c r="H246" s="40">
        <v>2.6</v>
      </c>
      <c r="I246" s="22">
        <v>1456</v>
      </c>
      <c r="J246" s="23">
        <v>1700</v>
      </c>
      <c r="K246" s="85">
        <v>1700</v>
      </c>
      <c r="L246" s="85">
        <v>1700</v>
      </c>
      <c r="M246" s="22">
        <f t="shared" si="6"/>
        <v>16.758241758241756</v>
      </c>
      <c r="N246" s="22">
        <f t="shared" si="7"/>
        <v>0</v>
      </c>
      <c r="O246" s="374" t="s">
        <v>263</v>
      </c>
    </row>
    <row r="247" spans="1:15" s="28" customFormat="1" ht="23.25" customHeight="1" x14ac:dyDescent="0.25">
      <c r="A247" s="1009"/>
      <c r="B247" s="1001"/>
      <c r="C247" s="407" t="s">
        <v>335</v>
      </c>
      <c r="D247" s="407" t="s">
        <v>167</v>
      </c>
      <c r="E247" s="47">
        <v>570</v>
      </c>
      <c r="F247" s="23">
        <v>1700</v>
      </c>
      <c r="G247" s="45">
        <v>1500</v>
      </c>
      <c r="H247" s="40">
        <v>2.6</v>
      </c>
      <c r="I247" s="22">
        <v>1482</v>
      </c>
      <c r="J247" s="23">
        <v>1700</v>
      </c>
      <c r="K247" s="85">
        <v>1700</v>
      </c>
      <c r="L247" s="85">
        <v>1700</v>
      </c>
      <c r="M247" s="22">
        <f t="shared" si="6"/>
        <v>14.709851551956815</v>
      </c>
      <c r="N247" s="22">
        <f t="shared" si="7"/>
        <v>0</v>
      </c>
      <c r="O247" s="374" t="s">
        <v>263</v>
      </c>
    </row>
    <row r="248" spans="1:15" s="28" customFormat="1" ht="40.5" customHeight="1" x14ac:dyDescent="0.25">
      <c r="A248" s="1009"/>
      <c r="B248" s="1001"/>
      <c r="C248" s="407" t="s">
        <v>407</v>
      </c>
      <c r="D248" s="407" t="s">
        <v>168</v>
      </c>
      <c r="E248" s="47">
        <v>510</v>
      </c>
      <c r="F248" s="23">
        <v>1600</v>
      </c>
      <c r="G248" s="45">
        <v>1400</v>
      </c>
      <c r="H248" s="40">
        <v>2.1</v>
      </c>
      <c r="I248" s="22">
        <v>1071</v>
      </c>
      <c r="J248" s="23">
        <v>1600</v>
      </c>
      <c r="K248" s="85">
        <v>1600</v>
      </c>
      <c r="L248" s="85">
        <v>1600</v>
      </c>
      <c r="M248" s="22">
        <f t="shared" si="6"/>
        <v>49.39309056956116</v>
      </c>
      <c r="N248" s="22">
        <f t="shared" si="7"/>
        <v>0</v>
      </c>
      <c r="O248" s="374" t="s">
        <v>263</v>
      </c>
    </row>
    <row r="249" spans="1:15" s="28" customFormat="1" ht="43.5" customHeight="1" x14ac:dyDescent="0.25">
      <c r="A249" s="1009"/>
      <c r="B249" s="1001"/>
      <c r="C249" s="407" t="s">
        <v>336</v>
      </c>
      <c r="D249" s="407" t="s">
        <v>169</v>
      </c>
      <c r="E249" s="47">
        <v>550</v>
      </c>
      <c r="F249" s="23">
        <v>1700</v>
      </c>
      <c r="G249" s="45">
        <v>1500</v>
      </c>
      <c r="H249" s="40">
        <v>2.4</v>
      </c>
      <c r="I249" s="22">
        <v>1320</v>
      </c>
      <c r="J249" s="23">
        <v>1700</v>
      </c>
      <c r="K249" s="85">
        <v>1700</v>
      </c>
      <c r="L249" s="85">
        <v>1700</v>
      </c>
      <c r="M249" s="22">
        <f t="shared" si="6"/>
        <v>28.787878787878789</v>
      </c>
      <c r="N249" s="22">
        <f t="shared" si="7"/>
        <v>0</v>
      </c>
      <c r="O249" s="374" t="s">
        <v>263</v>
      </c>
    </row>
    <row r="250" spans="1:15" s="28" customFormat="1" ht="42.75" customHeight="1" x14ac:dyDescent="0.25">
      <c r="A250" s="1009"/>
      <c r="B250" s="1001"/>
      <c r="C250" s="407" t="s">
        <v>170</v>
      </c>
      <c r="D250" s="407" t="s">
        <v>171</v>
      </c>
      <c r="E250" s="47">
        <v>550</v>
      </c>
      <c r="F250" s="23">
        <v>1600</v>
      </c>
      <c r="G250" s="45">
        <v>1400</v>
      </c>
      <c r="H250" s="40">
        <v>2.5</v>
      </c>
      <c r="I250" s="22">
        <v>1375</v>
      </c>
      <c r="J250" s="23">
        <v>1600</v>
      </c>
      <c r="K250" s="85">
        <v>1600</v>
      </c>
      <c r="L250" s="85">
        <v>1600</v>
      </c>
      <c r="M250" s="22">
        <f t="shared" si="6"/>
        <v>16.363636363636363</v>
      </c>
      <c r="N250" s="22">
        <f t="shared" si="7"/>
        <v>0</v>
      </c>
      <c r="O250" s="374" t="s">
        <v>263</v>
      </c>
    </row>
    <row r="251" spans="1:15" s="28" customFormat="1" x14ac:dyDescent="0.25">
      <c r="A251" s="1004"/>
      <c r="B251" s="1002"/>
      <c r="C251" s="407" t="s">
        <v>172</v>
      </c>
      <c r="D251" s="407" t="s">
        <v>173</v>
      </c>
      <c r="E251" s="47">
        <v>540</v>
      </c>
      <c r="F251" s="23">
        <v>1600</v>
      </c>
      <c r="G251" s="45">
        <v>1400</v>
      </c>
      <c r="H251" s="40">
        <v>2.2999999999999998</v>
      </c>
      <c r="I251" s="22">
        <v>1242</v>
      </c>
      <c r="J251" s="23">
        <v>1600</v>
      </c>
      <c r="K251" s="85">
        <v>1600</v>
      </c>
      <c r="L251" s="85">
        <v>1600</v>
      </c>
      <c r="M251" s="22">
        <f t="shared" si="6"/>
        <v>28.824476650563607</v>
      </c>
      <c r="N251" s="22">
        <f t="shared" si="7"/>
        <v>0</v>
      </c>
      <c r="O251" s="374" t="s">
        <v>263</v>
      </c>
    </row>
    <row r="252" spans="1:15" s="28" customFormat="1" x14ac:dyDescent="0.25">
      <c r="A252" s="370">
        <v>25</v>
      </c>
      <c r="B252" s="1010" t="s">
        <v>45</v>
      </c>
      <c r="C252" s="1012"/>
      <c r="D252" s="408"/>
      <c r="E252" s="47"/>
      <c r="F252" s="23"/>
      <c r="G252" s="45"/>
      <c r="H252" s="40"/>
      <c r="I252" s="22"/>
      <c r="J252" s="22"/>
      <c r="K252" s="22"/>
      <c r="L252" s="22"/>
      <c r="M252" s="22"/>
      <c r="N252" s="22"/>
      <c r="O252" s="374"/>
    </row>
    <row r="253" spans="1:15" s="28" customFormat="1" x14ac:dyDescent="0.25">
      <c r="A253" s="999" t="s">
        <v>174</v>
      </c>
      <c r="B253" s="1000" t="s">
        <v>47</v>
      </c>
      <c r="C253" s="46" t="s">
        <v>175</v>
      </c>
      <c r="D253" s="374"/>
      <c r="E253" s="47">
        <v>560</v>
      </c>
      <c r="F253" s="23">
        <v>1700</v>
      </c>
      <c r="G253" s="45">
        <v>1700</v>
      </c>
      <c r="H253" s="40">
        <v>3</v>
      </c>
      <c r="I253" s="22">
        <v>1680</v>
      </c>
      <c r="J253" s="23">
        <v>1700</v>
      </c>
      <c r="K253" s="86">
        <v>1500</v>
      </c>
      <c r="L253" s="86">
        <v>1500</v>
      </c>
      <c r="M253" s="22">
        <f t="shared" si="6"/>
        <v>-10.714285714285714</v>
      </c>
      <c r="N253" s="22">
        <f t="shared" si="7"/>
        <v>-11.76470588235294</v>
      </c>
      <c r="O253" s="374" t="s">
        <v>263</v>
      </c>
    </row>
    <row r="254" spans="1:15" s="28" customFormat="1" x14ac:dyDescent="0.25">
      <c r="A254" s="999"/>
      <c r="B254" s="1002"/>
      <c r="C254" s="1010" t="s">
        <v>49</v>
      </c>
      <c r="D254" s="1011"/>
      <c r="E254" s="47">
        <v>490</v>
      </c>
      <c r="F254" s="23">
        <v>1600</v>
      </c>
      <c r="G254" s="45">
        <v>1400</v>
      </c>
      <c r="H254" s="40">
        <v>2</v>
      </c>
      <c r="I254" s="22">
        <v>980</v>
      </c>
      <c r="J254" s="23">
        <v>1600</v>
      </c>
      <c r="K254" s="86">
        <v>1300</v>
      </c>
      <c r="L254" s="86">
        <v>1300</v>
      </c>
      <c r="M254" s="22">
        <f t="shared" si="6"/>
        <v>32.653061224489797</v>
      </c>
      <c r="N254" s="22">
        <f t="shared" si="7"/>
        <v>-18.75</v>
      </c>
      <c r="O254" s="374" t="s">
        <v>263</v>
      </c>
    </row>
    <row r="255" spans="1:15" s="28" customFormat="1" x14ac:dyDescent="0.25">
      <c r="A255" s="1003" t="s">
        <v>176</v>
      </c>
      <c r="B255" s="1000" t="s">
        <v>320</v>
      </c>
      <c r="C255" s="407" t="s">
        <v>175</v>
      </c>
      <c r="D255" s="408"/>
      <c r="E255" s="47">
        <v>410</v>
      </c>
      <c r="F255" s="23">
        <v>1300</v>
      </c>
      <c r="G255" s="45">
        <v>1300</v>
      </c>
      <c r="H255" s="40">
        <v>2.6</v>
      </c>
      <c r="I255" s="22">
        <v>1066</v>
      </c>
      <c r="J255" s="23">
        <v>1300</v>
      </c>
      <c r="K255" s="85">
        <v>1300</v>
      </c>
      <c r="L255" s="85">
        <v>1300</v>
      </c>
      <c r="M255" s="22">
        <f t="shared" si="6"/>
        <v>21.951219512195124</v>
      </c>
      <c r="N255" s="22">
        <f t="shared" si="7"/>
        <v>0</v>
      </c>
      <c r="O255" s="374" t="s">
        <v>263</v>
      </c>
    </row>
    <row r="256" spans="1:15" s="28" customFormat="1" x14ac:dyDescent="0.25">
      <c r="A256" s="1004"/>
      <c r="B256" s="1002"/>
      <c r="C256" s="1010" t="s">
        <v>49</v>
      </c>
      <c r="D256" s="1011"/>
      <c r="E256" s="47">
        <v>400</v>
      </c>
      <c r="F256" s="23">
        <v>1200</v>
      </c>
      <c r="G256" s="45">
        <v>1300</v>
      </c>
      <c r="H256" s="40">
        <v>2.6</v>
      </c>
      <c r="I256" s="22">
        <v>1040</v>
      </c>
      <c r="J256" s="23">
        <v>1200</v>
      </c>
      <c r="K256" s="85">
        <v>1200</v>
      </c>
      <c r="L256" s="85">
        <v>1200</v>
      </c>
      <c r="M256" s="22">
        <f t="shared" si="6"/>
        <v>15.384615384615385</v>
      </c>
      <c r="N256" s="22">
        <f t="shared" si="7"/>
        <v>0</v>
      </c>
      <c r="O256" s="374" t="s">
        <v>263</v>
      </c>
    </row>
    <row r="257" spans="1:16" s="28" customFormat="1" x14ac:dyDescent="0.25">
      <c r="A257" s="1009" t="s">
        <v>177</v>
      </c>
      <c r="B257" s="1000" t="s">
        <v>53</v>
      </c>
      <c r="C257" s="407" t="s">
        <v>175</v>
      </c>
      <c r="D257" s="408"/>
      <c r="E257" s="47">
        <v>380</v>
      </c>
      <c r="F257" s="23">
        <v>1100</v>
      </c>
      <c r="G257" s="45">
        <v>1300</v>
      </c>
      <c r="H257" s="40">
        <v>2.4</v>
      </c>
      <c r="I257" s="22">
        <v>912</v>
      </c>
      <c r="J257" s="23">
        <v>1100</v>
      </c>
      <c r="K257" s="87">
        <v>1200</v>
      </c>
      <c r="L257" s="87">
        <v>1200</v>
      </c>
      <c r="M257" s="22">
        <f t="shared" si="6"/>
        <v>31.578947368421051</v>
      </c>
      <c r="N257" s="22">
        <f t="shared" si="7"/>
        <v>9.0909090909090917</v>
      </c>
      <c r="O257" s="374" t="s">
        <v>263</v>
      </c>
    </row>
    <row r="258" spans="1:16" s="28" customFormat="1" x14ac:dyDescent="0.25">
      <c r="A258" s="1004"/>
      <c r="B258" s="1002"/>
      <c r="C258" s="1010" t="s">
        <v>49</v>
      </c>
      <c r="D258" s="1011"/>
      <c r="E258" s="47">
        <v>290</v>
      </c>
      <c r="F258" s="23">
        <v>1000</v>
      </c>
      <c r="G258" s="45">
        <v>1200</v>
      </c>
      <c r="H258" s="40">
        <v>2.1</v>
      </c>
      <c r="I258" s="22">
        <v>609</v>
      </c>
      <c r="J258" s="23">
        <v>1000</v>
      </c>
      <c r="K258" s="85">
        <v>1000</v>
      </c>
      <c r="L258" s="85">
        <v>1000</v>
      </c>
      <c r="M258" s="22">
        <f t="shared" si="6"/>
        <v>64.203612479474543</v>
      </c>
      <c r="N258" s="22">
        <f t="shared" si="7"/>
        <v>0</v>
      </c>
      <c r="O258" s="374" t="s">
        <v>263</v>
      </c>
    </row>
    <row r="259" spans="1:16" s="28" customFormat="1" x14ac:dyDescent="0.25">
      <c r="A259" s="380" t="s">
        <v>261</v>
      </c>
      <c r="B259" s="411" t="s">
        <v>178</v>
      </c>
      <c r="C259" s="411"/>
      <c r="D259" s="412"/>
      <c r="E259" s="33"/>
      <c r="F259" s="33"/>
      <c r="G259" s="68"/>
      <c r="H259" s="69"/>
      <c r="I259" s="69"/>
      <c r="J259" s="69"/>
      <c r="K259" s="69"/>
      <c r="L259" s="69"/>
      <c r="M259" s="22"/>
      <c r="N259" s="22"/>
      <c r="O259" s="374"/>
    </row>
    <row r="260" spans="1:16" s="28" customFormat="1" ht="21.75" customHeight="1" x14ac:dyDescent="0.25">
      <c r="A260" s="1003">
        <v>1</v>
      </c>
      <c r="B260" s="1000" t="s">
        <v>18</v>
      </c>
      <c r="C260" s="407" t="s">
        <v>13</v>
      </c>
      <c r="D260" s="407" t="s">
        <v>179</v>
      </c>
      <c r="E260" s="22">
        <v>3900</v>
      </c>
      <c r="F260" s="24">
        <v>20000</v>
      </c>
      <c r="G260" s="45">
        <v>26000</v>
      </c>
      <c r="H260" s="40">
        <v>3</v>
      </c>
      <c r="I260" s="22">
        <v>11700</v>
      </c>
      <c r="J260" s="24">
        <v>20000</v>
      </c>
      <c r="K260" s="86">
        <v>12500</v>
      </c>
      <c r="L260" s="86">
        <v>12500</v>
      </c>
      <c r="M260" s="22">
        <f t="shared" si="6"/>
        <v>6.8376068376068382</v>
      </c>
      <c r="N260" s="22">
        <f t="shared" si="7"/>
        <v>-37.5</v>
      </c>
      <c r="O260" s="374" t="s">
        <v>263</v>
      </c>
    </row>
    <row r="261" spans="1:16" s="28" customFormat="1" ht="24" customHeight="1" x14ac:dyDescent="0.25">
      <c r="A261" s="1004"/>
      <c r="B261" s="1002"/>
      <c r="C261" s="407" t="s">
        <v>179</v>
      </c>
      <c r="D261" s="407" t="s">
        <v>93</v>
      </c>
      <c r="E261" s="22">
        <v>3000</v>
      </c>
      <c r="F261" s="24">
        <v>18000</v>
      </c>
      <c r="G261" s="45">
        <v>20000</v>
      </c>
      <c r="H261" s="40">
        <v>3.6</v>
      </c>
      <c r="I261" s="22">
        <v>10800</v>
      </c>
      <c r="J261" s="24">
        <v>18000</v>
      </c>
      <c r="K261" s="86">
        <v>12500</v>
      </c>
      <c r="L261" s="86">
        <v>12500</v>
      </c>
      <c r="M261" s="22">
        <f t="shared" si="6"/>
        <v>15.74074074074074</v>
      </c>
      <c r="N261" s="22">
        <f t="shared" si="7"/>
        <v>-30.555555555555557</v>
      </c>
      <c r="O261" s="374" t="s">
        <v>263</v>
      </c>
    </row>
    <row r="262" spans="1:16" s="28" customFormat="1" ht="34.15" customHeight="1" x14ac:dyDescent="0.25">
      <c r="A262" s="370">
        <v>2</v>
      </c>
      <c r="B262" s="407" t="s">
        <v>94</v>
      </c>
      <c r="C262" s="407" t="s">
        <v>18</v>
      </c>
      <c r="D262" s="407" t="s">
        <v>254</v>
      </c>
      <c r="E262" s="22">
        <v>2340</v>
      </c>
      <c r="F262" s="24">
        <v>12000</v>
      </c>
      <c r="G262" s="45">
        <v>26000</v>
      </c>
      <c r="H262" s="40">
        <v>2.5</v>
      </c>
      <c r="I262" s="22">
        <v>6250</v>
      </c>
      <c r="J262" s="24">
        <v>12000</v>
      </c>
      <c r="K262" s="86">
        <v>6500</v>
      </c>
      <c r="L262" s="86">
        <v>6500</v>
      </c>
      <c r="M262" s="22">
        <f t="shared" si="6"/>
        <v>4</v>
      </c>
      <c r="N262" s="22">
        <f t="shared" si="7"/>
        <v>-45.833333333333329</v>
      </c>
      <c r="O262" s="374" t="s">
        <v>263</v>
      </c>
      <c r="P262" s="28">
        <f>COUNTIF(L260:L361,"=0")</f>
        <v>0</v>
      </c>
    </row>
    <row r="263" spans="1:16" s="28" customFormat="1" ht="25.5" customHeight="1" x14ac:dyDescent="0.25">
      <c r="A263" s="1003">
        <v>3</v>
      </c>
      <c r="B263" s="1000" t="s">
        <v>180</v>
      </c>
      <c r="C263" s="407" t="s">
        <v>18</v>
      </c>
      <c r="D263" s="407" t="s">
        <v>27</v>
      </c>
      <c r="E263" s="22">
        <v>1200</v>
      </c>
      <c r="F263" s="24">
        <v>11600</v>
      </c>
      <c r="G263" s="45">
        <v>16500</v>
      </c>
      <c r="H263" s="40">
        <v>2.1</v>
      </c>
      <c r="I263" s="22">
        <v>3570</v>
      </c>
      <c r="J263" s="24">
        <v>11600</v>
      </c>
      <c r="K263" s="86">
        <v>4500</v>
      </c>
      <c r="L263" s="86">
        <v>4500</v>
      </c>
      <c r="M263" s="22">
        <f t="shared" si="6"/>
        <v>26.05042016806723</v>
      </c>
      <c r="N263" s="22">
        <f t="shared" si="7"/>
        <v>-61.206896551724135</v>
      </c>
      <c r="O263" s="374" t="s">
        <v>263</v>
      </c>
    </row>
    <row r="264" spans="1:16" s="28" customFormat="1" x14ac:dyDescent="0.25">
      <c r="A264" s="1004"/>
      <c r="B264" s="1002"/>
      <c r="C264" s="407" t="s">
        <v>27</v>
      </c>
      <c r="D264" s="407" t="s">
        <v>181</v>
      </c>
      <c r="E264" s="22"/>
      <c r="F264" s="24"/>
      <c r="G264" s="45"/>
      <c r="H264" s="40"/>
      <c r="I264" s="22"/>
      <c r="J264" s="24"/>
      <c r="K264" s="85"/>
      <c r="L264" s="85"/>
      <c r="M264" s="22"/>
      <c r="N264" s="22"/>
      <c r="O264" s="374" t="s">
        <v>263</v>
      </c>
    </row>
    <row r="265" spans="1:16" s="28" customFormat="1" x14ac:dyDescent="0.25">
      <c r="A265" s="376"/>
      <c r="B265" s="89"/>
      <c r="C265" s="407"/>
      <c r="D265" s="374" t="s">
        <v>39</v>
      </c>
      <c r="E265" s="22">
        <v>1560</v>
      </c>
      <c r="F265" s="24">
        <v>7000</v>
      </c>
      <c r="G265" s="45">
        <v>6500</v>
      </c>
      <c r="H265" s="40">
        <v>1.9</v>
      </c>
      <c r="I265" s="22">
        <v>3230</v>
      </c>
      <c r="J265" s="24">
        <v>7000</v>
      </c>
      <c r="K265" s="85">
        <v>4000</v>
      </c>
      <c r="L265" s="85">
        <v>4000</v>
      </c>
      <c r="M265" s="22">
        <f t="shared" si="6"/>
        <v>23.839009287925698</v>
      </c>
      <c r="N265" s="22"/>
      <c r="O265" s="406" t="s">
        <v>879</v>
      </c>
    </row>
    <row r="266" spans="1:16" s="28" customFormat="1" x14ac:dyDescent="0.25">
      <c r="A266" s="376"/>
      <c r="B266" s="89"/>
      <c r="C266" s="407"/>
      <c r="D266" s="374" t="s">
        <v>40</v>
      </c>
      <c r="E266" s="22">
        <v>1560</v>
      </c>
      <c r="F266" s="24">
        <v>7000</v>
      </c>
      <c r="G266" s="45">
        <v>6500</v>
      </c>
      <c r="H266" s="40">
        <v>1.9</v>
      </c>
      <c r="I266" s="22">
        <v>3230</v>
      </c>
      <c r="J266" s="24">
        <v>7000</v>
      </c>
      <c r="K266" s="85">
        <v>3900</v>
      </c>
      <c r="L266" s="85">
        <v>3900</v>
      </c>
      <c r="M266" s="22">
        <f t="shared" si="6"/>
        <v>20.743034055727556</v>
      </c>
      <c r="N266" s="22"/>
      <c r="O266" s="406" t="s">
        <v>879</v>
      </c>
    </row>
    <row r="267" spans="1:16" s="28" customFormat="1" ht="42.75" customHeight="1" x14ac:dyDescent="0.25">
      <c r="A267" s="370">
        <v>4</v>
      </c>
      <c r="B267" s="407" t="s">
        <v>182</v>
      </c>
      <c r="C267" s="407" t="s">
        <v>337</v>
      </c>
      <c r="D267" s="407" t="s">
        <v>408</v>
      </c>
      <c r="E267" s="22"/>
      <c r="F267" s="24"/>
      <c r="G267" s="45"/>
      <c r="H267" s="40"/>
      <c r="I267" s="22"/>
      <c r="J267" s="24"/>
      <c r="K267" s="24"/>
      <c r="L267" s="24"/>
      <c r="M267" s="22"/>
      <c r="N267" s="22"/>
      <c r="O267" s="374" t="s">
        <v>263</v>
      </c>
    </row>
    <row r="268" spans="1:16" s="28" customFormat="1" x14ac:dyDescent="0.25">
      <c r="A268" s="375"/>
      <c r="B268" s="90"/>
      <c r="C268" s="407"/>
      <c r="D268" s="374" t="s">
        <v>39</v>
      </c>
      <c r="E268" s="22">
        <v>2200</v>
      </c>
      <c r="F268" s="24">
        <v>13000</v>
      </c>
      <c r="G268" s="45">
        <v>20000</v>
      </c>
      <c r="H268" s="40">
        <v>2.1</v>
      </c>
      <c r="I268" s="22">
        <v>5250</v>
      </c>
      <c r="J268" s="24">
        <v>13000</v>
      </c>
      <c r="K268" s="85">
        <v>6500</v>
      </c>
      <c r="L268" s="85">
        <v>6500</v>
      </c>
      <c r="M268" s="22">
        <f t="shared" ref="M268:M331" si="10">(K268-I268)/I268*100</f>
        <v>23.809523809523807</v>
      </c>
      <c r="N268" s="22"/>
      <c r="O268" s="406" t="s">
        <v>879</v>
      </c>
    </row>
    <row r="269" spans="1:16" s="28" customFormat="1" x14ac:dyDescent="0.25">
      <c r="A269" s="375"/>
      <c r="B269" s="90"/>
      <c r="C269" s="407"/>
      <c r="D269" s="374" t="s">
        <v>40</v>
      </c>
      <c r="E269" s="22">
        <v>2200</v>
      </c>
      <c r="F269" s="24">
        <v>13000</v>
      </c>
      <c r="G269" s="45">
        <v>20000</v>
      </c>
      <c r="H269" s="40">
        <v>2.1</v>
      </c>
      <c r="I269" s="22">
        <v>5250</v>
      </c>
      <c r="J269" s="24">
        <v>13000</v>
      </c>
      <c r="K269" s="85">
        <v>6400</v>
      </c>
      <c r="L269" s="85">
        <v>6400</v>
      </c>
      <c r="M269" s="22">
        <f t="shared" si="10"/>
        <v>21.904761904761905</v>
      </c>
      <c r="N269" s="22"/>
      <c r="O269" s="406" t="s">
        <v>879</v>
      </c>
    </row>
    <row r="270" spans="1:16" s="28" customFormat="1" ht="39.75" customHeight="1" x14ac:dyDescent="0.25">
      <c r="A270" s="1003">
        <v>5</v>
      </c>
      <c r="B270" s="1000" t="s">
        <v>183</v>
      </c>
      <c r="C270" s="407" t="s">
        <v>94</v>
      </c>
      <c r="D270" s="407" t="s">
        <v>338</v>
      </c>
      <c r="E270" s="22">
        <v>1040</v>
      </c>
      <c r="F270" s="24">
        <v>5000</v>
      </c>
      <c r="G270" s="45">
        <v>4500</v>
      </c>
      <c r="H270" s="40">
        <v>2.4</v>
      </c>
      <c r="I270" s="22">
        <v>2880</v>
      </c>
      <c r="J270" s="24">
        <v>5000</v>
      </c>
      <c r="K270" s="86">
        <v>3500</v>
      </c>
      <c r="L270" s="86">
        <v>3500</v>
      </c>
      <c r="M270" s="22">
        <f t="shared" si="10"/>
        <v>21.527777777777779</v>
      </c>
      <c r="N270" s="22">
        <f t="shared" ref="N270:N333" si="11">(K270-J270)/J270*100</f>
        <v>-30</v>
      </c>
      <c r="O270" s="374" t="s">
        <v>263</v>
      </c>
    </row>
    <row r="271" spans="1:16" s="28" customFormat="1" x14ac:dyDescent="0.25">
      <c r="A271" s="1004"/>
      <c r="B271" s="1002"/>
      <c r="C271" s="407" t="s">
        <v>338</v>
      </c>
      <c r="D271" s="407" t="s">
        <v>409</v>
      </c>
      <c r="E271" s="47">
        <v>600</v>
      </c>
      <c r="F271" s="24">
        <v>2500</v>
      </c>
      <c r="G271" s="45">
        <v>2500</v>
      </c>
      <c r="H271" s="40">
        <v>1.5</v>
      </c>
      <c r="I271" s="22">
        <v>900</v>
      </c>
      <c r="J271" s="24">
        <v>2500</v>
      </c>
      <c r="K271" s="86">
        <v>1800</v>
      </c>
      <c r="L271" s="86">
        <v>1800</v>
      </c>
      <c r="M271" s="22">
        <f t="shared" si="10"/>
        <v>100</v>
      </c>
      <c r="N271" s="22">
        <f t="shared" si="11"/>
        <v>-28.000000000000004</v>
      </c>
      <c r="O271" s="374" t="s">
        <v>263</v>
      </c>
    </row>
    <row r="272" spans="1:16" s="28" customFormat="1" ht="65.25" customHeight="1" x14ac:dyDescent="0.25">
      <c r="A272" s="1003">
        <v>6</v>
      </c>
      <c r="B272" s="1000" t="s">
        <v>185</v>
      </c>
      <c r="C272" s="407" t="s">
        <v>186</v>
      </c>
      <c r="D272" s="407" t="s">
        <v>339</v>
      </c>
      <c r="E272" s="22"/>
      <c r="F272" s="24"/>
      <c r="G272" s="45"/>
      <c r="H272" s="40"/>
      <c r="I272" s="22"/>
      <c r="J272" s="24"/>
      <c r="K272" s="85"/>
      <c r="L272" s="85"/>
      <c r="M272" s="22"/>
      <c r="N272" s="22"/>
      <c r="O272" s="374" t="s">
        <v>263</v>
      </c>
    </row>
    <row r="273" spans="1:15" s="28" customFormat="1" x14ac:dyDescent="0.25">
      <c r="A273" s="1009"/>
      <c r="B273" s="1001"/>
      <c r="C273" s="407"/>
      <c r="D273" s="374" t="s">
        <v>39</v>
      </c>
      <c r="E273" s="22">
        <v>1040</v>
      </c>
      <c r="F273" s="24">
        <v>7500</v>
      </c>
      <c r="G273" s="45">
        <v>7000</v>
      </c>
      <c r="H273" s="40">
        <v>2</v>
      </c>
      <c r="I273" s="22">
        <v>3000</v>
      </c>
      <c r="J273" s="24">
        <v>7500</v>
      </c>
      <c r="K273" s="85">
        <v>5000</v>
      </c>
      <c r="L273" s="85">
        <v>5000</v>
      </c>
      <c r="M273" s="22">
        <f t="shared" si="10"/>
        <v>66.666666666666657</v>
      </c>
      <c r="N273" s="22"/>
      <c r="O273" s="406" t="s">
        <v>879</v>
      </c>
    </row>
    <row r="274" spans="1:15" s="28" customFormat="1" x14ac:dyDescent="0.25">
      <c r="A274" s="1009"/>
      <c r="B274" s="1001"/>
      <c r="C274" s="407"/>
      <c r="D274" s="374" t="s">
        <v>40</v>
      </c>
      <c r="E274" s="22">
        <v>1040</v>
      </c>
      <c r="F274" s="24">
        <v>7500</v>
      </c>
      <c r="G274" s="45">
        <v>7000</v>
      </c>
      <c r="H274" s="40">
        <v>2</v>
      </c>
      <c r="I274" s="22">
        <v>3000</v>
      </c>
      <c r="J274" s="24">
        <v>7500</v>
      </c>
      <c r="K274" s="85">
        <v>4900</v>
      </c>
      <c r="L274" s="85">
        <v>4900</v>
      </c>
      <c r="M274" s="22">
        <f t="shared" si="10"/>
        <v>63.333333333333329</v>
      </c>
      <c r="N274" s="22"/>
      <c r="O274" s="406" t="s">
        <v>879</v>
      </c>
    </row>
    <row r="275" spans="1:15" s="28" customFormat="1" ht="61.5" customHeight="1" x14ac:dyDescent="0.25">
      <c r="A275" s="1009"/>
      <c r="B275" s="1001"/>
      <c r="C275" s="407" t="s">
        <v>339</v>
      </c>
      <c r="D275" s="407" t="s">
        <v>424</v>
      </c>
      <c r="E275" s="47"/>
      <c r="F275" s="24"/>
      <c r="G275" s="45"/>
      <c r="H275" s="40"/>
      <c r="I275" s="22"/>
      <c r="J275" s="24"/>
      <c r="K275" s="24"/>
      <c r="L275" s="24"/>
      <c r="M275" s="22"/>
      <c r="N275" s="22"/>
      <c r="O275" s="374" t="s">
        <v>340</v>
      </c>
    </row>
    <row r="276" spans="1:15" s="28" customFormat="1" x14ac:dyDescent="0.25">
      <c r="A276" s="1009"/>
      <c r="B276" s="1001"/>
      <c r="C276" s="407"/>
      <c r="D276" s="374" t="s">
        <v>39</v>
      </c>
      <c r="E276" s="47">
        <v>600</v>
      </c>
      <c r="F276" s="24">
        <v>6000</v>
      </c>
      <c r="G276" s="45">
        <v>6500</v>
      </c>
      <c r="H276" s="40">
        <v>1.5</v>
      </c>
      <c r="I276" s="22">
        <v>1500</v>
      </c>
      <c r="J276" s="24">
        <v>6000</v>
      </c>
      <c r="K276" s="85">
        <v>4000</v>
      </c>
      <c r="L276" s="85">
        <v>4000</v>
      </c>
      <c r="M276" s="22">
        <f t="shared" si="10"/>
        <v>166.66666666666669</v>
      </c>
      <c r="N276" s="22"/>
      <c r="O276" s="406" t="s">
        <v>879</v>
      </c>
    </row>
    <row r="277" spans="1:15" s="28" customFormat="1" x14ac:dyDescent="0.25">
      <c r="A277" s="1009"/>
      <c r="B277" s="1001"/>
      <c r="C277" s="407"/>
      <c r="D277" s="374" t="s">
        <v>40</v>
      </c>
      <c r="E277" s="47">
        <v>600</v>
      </c>
      <c r="F277" s="24">
        <v>6000</v>
      </c>
      <c r="G277" s="45">
        <v>6500</v>
      </c>
      <c r="H277" s="40">
        <v>1.5</v>
      </c>
      <c r="I277" s="22">
        <v>1500</v>
      </c>
      <c r="J277" s="24">
        <v>6000</v>
      </c>
      <c r="K277" s="85">
        <v>3900</v>
      </c>
      <c r="L277" s="85">
        <v>3900</v>
      </c>
      <c r="M277" s="22">
        <f t="shared" si="10"/>
        <v>160</v>
      </c>
      <c r="N277" s="22"/>
      <c r="O277" s="406" t="s">
        <v>879</v>
      </c>
    </row>
    <row r="278" spans="1:15" s="28" customFormat="1" ht="45.75" customHeight="1" x14ac:dyDescent="0.25">
      <c r="A278" s="1004"/>
      <c r="B278" s="1002"/>
      <c r="C278" s="407" t="s">
        <v>424</v>
      </c>
      <c r="D278" s="407" t="s">
        <v>341</v>
      </c>
      <c r="E278" s="47"/>
      <c r="F278" s="24"/>
      <c r="G278" s="45"/>
      <c r="H278" s="40"/>
      <c r="I278" s="22"/>
      <c r="J278" s="24"/>
      <c r="K278" s="85"/>
      <c r="L278" s="85"/>
      <c r="M278" s="22"/>
      <c r="N278" s="22"/>
      <c r="O278" s="374" t="s">
        <v>340</v>
      </c>
    </row>
    <row r="279" spans="1:15" s="28" customFormat="1" x14ac:dyDescent="0.25">
      <c r="A279" s="378"/>
      <c r="B279" s="372"/>
      <c r="C279" s="407"/>
      <c r="D279" s="374" t="s">
        <v>39</v>
      </c>
      <c r="E279" s="47">
        <v>600</v>
      </c>
      <c r="F279" s="24">
        <v>5000</v>
      </c>
      <c r="G279" s="45">
        <v>5300</v>
      </c>
      <c r="H279" s="40">
        <v>1.5</v>
      </c>
      <c r="I279" s="22">
        <v>1500</v>
      </c>
      <c r="J279" s="24">
        <v>5000</v>
      </c>
      <c r="K279" s="85">
        <v>4000</v>
      </c>
      <c r="L279" s="85">
        <v>4000</v>
      </c>
      <c r="M279" s="22">
        <f t="shared" si="10"/>
        <v>166.66666666666669</v>
      </c>
      <c r="N279" s="22"/>
      <c r="O279" s="406" t="s">
        <v>879</v>
      </c>
    </row>
    <row r="280" spans="1:15" s="28" customFormat="1" x14ac:dyDescent="0.25">
      <c r="A280" s="378"/>
      <c r="B280" s="372"/>
      <c r="C280" s="407"/>
      <c r="D280" s="374" t="s">
        <v>40</v>
      </c>
      <c r="E280" s="47">
        <v>600</v>
      </c>
      <c r="F280" s="24">
        <v>5000</v>
      </c>
      <c r="G280" s="45">
        <v>5300</v>
      </c>
      <c r="H280" s="40">
        <v>1.5</v>
      </c>
      <c r="I280" s="22">
        <v>1500</v>
      </c>
      <c r="J280" s="24">
        <v>5000</v>
      </c>
      <c r="K280" s="85">
        <v>3900</v>
      </c>
      <c r="L280" s="85">
        <v>3900</v>
      </c>
      <c r="M280" s="22">
        <f t="shared" si="10"/>
        <v>160</v>
      </c>
      <c r="N280" s="22"/>
      <c r="O280" s="406" t="s">
        <v>879</v>
      </c>
    </row>
    <row r="281" spans="1:15" s="28" customFormat="1" ht="40.5" customHeight="1" x14ac:dyDescent="0.25">
      <c r="A281" s="1003">
        <v>7</v>
      </c>
      <c r="B281" s="1000" t="s">
        <v>253</v>
      </c>
      <c r="C281" s="407" t="s">
        <v>18</v>
      </c>
      <c r="D281" s="407" t="s">
        <v>187</v>
      </c>
      <c r="E281" s="22"/>
      <c r="F281" s="24"/>
      <c r="G281" s="45"/>
      <c r="H281" s="40"/>
      <c r="I281" s="22"/>
      <c r="J281" s="24"/>
      <c r="K281" s="85"/>
      <c r="L281" s="85"/>
      <c r="M281" s="22"/>
      <c r="N281" s="22"/>
      <c r="O281" s="374" t="s">
        <v>263</v>
      </c>
    </row>
    <row r="282" spans="1:15" s="28" customFormat="1" x14ac:dyDescent="0.25">
      <c r="A282" s="1009"/>
      <c r="B282" s="1001"/>
      <c r="C282" s="407"/>
      <c r="D282" s="374" t="s">
        <v>39</v>
      </c>
      <c r="E282" s="22">
        <v>2200</v>
      </c>
      <c r="F282" s="24">
        <v>9000</v>
      </c>
      <c r="G282" s="45">
        <v>9000</v>
      </c>
      <c r="H282" s="40">
        <v>2.9</v>
      </c>
      <c r="I282" s="22">
        <v>6380</v>
      </c>
      <c r="J282" s="24">
        <v>9000</v>
      </c>
      <c r="K282" s="85">
        <v>5000</v>
      </c>
      <c r="L282" s="85">
        <v>5000</v>
      </c>
      <c r="M282" s="22">
        <f t="shared" si="10"/>
        <v>-21.630094043887148</v>
      </c>
      <c r="N282" s="22"/>
      <c r="O282" s="406" t="s">
        <v>879</v>
      </c>
    </row>
    <row r="283" spans="1:15" s="28" customFormat="1" x14ac:dyDescent="0.25">
      <c r="A283" s="1009"/>
      <c r="B283" s="1001"/>
      <c r="C283" s="407"/>
      <c r="D283" s="374" t="s">
        <v>40</v>
      </c>
      <c r="E283" s="22">
        <v>2200</v>
      </c>
      <c r="F283" s="24">
        <v>9000</v>
      </c>
      <c r="G283" s="45">
        <v>9000</v>
      </c>
      <c r="H283" s="40">
        <v>2.9</v>
      </c>
      <c r="I283" s="22">
        <v>6380</v>
      </c>
      <c r="J283" s="24">
        <v>9000</v>
      </c>
      <c r="K283" s="85">
        <v>4800</v>
      </c>
      <c r="L283" s="85">
        <v>4800</v>
      </c>
      <c r="M283" s="22">
        <f t="shared" si="10"/>
        <v>-24.76489028213166</v>
      </c>
      <c r="N283" s="22"/>
      <c r="O283" s="406" t="s">
        <v>879</v>
      </c>
    </row>
    <row r="284" spans="1:15" s="28" customFormat="1" ht="45" customHeight="1" x14ac:dyDescent="0.25">
      <c r="A284" s="1003">
        <v>8</v>
      </c>
      <c r="B284" s="1000" t="s">
        <v>188</v>
      </c>
      <c r="C284" s="407" t="s">
        <v>187</v>
      </c>
      <c r="D284" s="407" t="s">
        <v>189</v>
      </c>
      <c r="E284" s="47">
        <v>975</v>
      </c>
      <c r="F284" s="24">
        <v>3500</v>
      </c>
      <c r="G284" s="45">
        <v>3500</v>
      </c>
      <c r="H284" s="40">
        <v>1.8</v>
      </c>
      <c r="I284" s="22">
        <v>1755</v>
      </c>
      <c r="J284" s="24">
        <v>3500</v>
      </c>
      <c r="K284" s="86">
        <v>2000</v>
      </c>
      <c r="L284" s="86">
        <v>2000</v>
      </c>
      <c r="M284" s="22">
        <f t="shared" si="10"/>
        <v>13.96011396011396</v>
      </c>
      <c r="N284" s="22">
        <f t="shared" si="11"/>
        <v>-42.857142857142854</v>
      </c>
      <c r="O284" s="374" t="s">
        <v>263</v>
      </c>
    </row>
    <row r="285" spans="1:15" s="28" customFormat="1" x14ac:dyDescent="0.25">
      <c r="A285" s="1004"/>
      <c r="B285" s="1002"/>
      <c r="C285" s="407" t="s">
        <v>189</v>
      </c>
      <c r="D285" s="407" t="s">
        <v>410</v>
      </c>
      <c r="E285" s="47">
        <v>520</v>
      </c>
      <c r="F285" s="24">
        <v>3800</v>
      </c>
      <c r="G285" s="45">
        <v>3800</v>
      </c>
      <c r="H285" s="40">
        <v>2.9</v>
      </c>
      <c r="I285" s="22">
        <v>3480</v>
      </c>
      <c r="J285" s="24">
        <v>3800</v>
      </c>
      <c r="K285" s="86">
        <v>1500</v>
      </c>
      <c r="L285" s="86">
        <v>1500</v>
      </c>
      <c r="M285" s="22">
        <f t="shared" si="10"/>
        <v>-56.896551724137936</v>
      </c>
      <c r="N285" s="22">
        <f t="shared" si="11"/>
        <v>-60.526315789473685</v>
      </c>
      <c r="O285" s="374" t="s">
        <v>263</v>
      </c>
    </row>
    <row r="286" spans="1:15" s="28" customFormat="1" x14ac:dyDescent="0.25">
      <c r="A286" s="1003">
        <v>9</v>
      </c>
      <c r="B286" s="1000" t="s">
        <v>190</v>
      </c>
      <c r="C286" s="407" t="s">
        <v>448</v>
      </c>
      <c r="D286" s="407" t="s">
        <v>95</v>
      </c>
      <c r="E286" s="22"/>
      <c r="F286" s="24"/>
      <c r="G286" s="45"/>
      <c r="H286" s="40"/>
      <c r="I286" s="22"/>
      <c r="J286" s="24"/>
      <c r="K286" s="85"/>
      <c r="L286" s="85"/>
      <c r="M286" s="22"/>
      <c r="N286" s="22"/>
      <c r="O286" s="374" t="s">
        <v>263</v>
      </c>
    </row>
    <row r="287" spans="1:15" s="28" customFormat="1" x14ac:dyDescent="0.25">
      <c r="A287" s="1009"/>
      <c r="B287" s="1001"/>
      <c r="C287" s="407"/>
      <c r="D287" s="374" t="s">
        <v>39</v>
      </c>
      <c r="E287" s="22">
        <v>1950</v>
      </c>
      <c r="F287" s="24">
        <v>9000</v>
      </c>
      <c r="G287" s="45">
        <v>9000</v>
      </c>
      <c r="H287" s="40">
        <v>1.4</v>
      </c>
      <c r="I287" s="22">
        <v>3500</v>
      </c>
      <c r="J287" s="24">
        <v>9000</v>
      </c>
      <c r="K287" s="85">
        <v>10000</v>
      </c>
      <c r="L287" s="85">
        <v>10000</v>
      </c>
      <c r="M287" s="22">
        <f t="shared" si="10"/>
        <v>185.71428571428572</v>
      </c>
      <c r="N287" s="22"/>
      <c r="O287" s="406" t="s">
        <v>879</v>
      </c>
    </row>
    <row r="288" spans="1:15" s="28" customFormat="1" x14ac:dyDescent="0.25">
      <c r="A288" s="1009"/>
      <c r="B288" s="1001"/>
      <c r="C288" s="407"/>
      <c r="D288" s="374" t="s">
        <v>40</v>
      </c>
      <c r="E288" s="22">
        <v>1950</v>
      </c>
      <c r="F288" s="24">
        <v>9000</v>
      </c>
      <c r="G288" s="45">
        <v>9000</v>
      </c>
      <c r="H288" s="40">
        <v>1.4</v>
      </c>
      <c r="I288" s="22">
        <v>3500</v>
      </c>
      <c r="J288" s="24">
        <v>9000</v>
      </c>
      <c r="K288" s="85">
        <v>9800</v>
      </c>
      <c r="L288" s="85">
        <v>9800</v>
      </c>
      <c r="M288" s="22">
        <f t="shared" si="10"/>
        <v>180</v>
      </c>
      <c r="N288" s="22"/>
      <c r="O288" s="406" t="s">
        <v>879</v>
      </c>
    </row>
    <row r="289" spans="1:15" s="28" customFormat="1" x14ac:dyDescent="0.25">
      <c r="A289" s="1009"/>
      <c r="B289" s="1001"/>
      <c r="C289" s="407" t="s">
        <v>95</v>
      </c>
      <c r="D289" s="407" t="s">
        <v>191</v>
      </c>
      <c r="E289" s="22"/>
      <c r="F289" s="24"/>
      <c r="G289" s="45"/>
      <c r="H289" s="40"/>
      <c r="I289" s="22"/>
      <c r="J289" s="24"/>
      <c r="K289" s="85"/>
      <c r="L289" s="85"/>
      <c r="M289" s="22"/>
      <c r="N289" s="22"/>
      <c r="O289" s="374"/>
    </row>
    <row r="290" spans="1:15" s="28" customFormat="1" x14ac:dyDescent="0.25">
      <c r="A290" s="1009"/>
      <c r="B290" s="1001"/>
      <c r="C290" s="407"/>
      <c r="D290" s="374" t="s">
        <v>39</v>
      </c>
      <c r="E290" s="22">
        <v>1950</v>
      </c>
      <c r="F290" s="24"/>
      <c r="G290" s="45"/>
      <c r="H290" s="40">
        <v>1.4</v>
      </c>
      <c r="I290" s="22">
        <v>3500</v>
      </c>
      <c r="J290" s="24">
        <v>4000</v>
      </c>
      <c r="K290" s="85">
        <v>7000</v>
      </c>
      <c r="L290" s="85">
        <v>7000</v>
      </c>
      <c r="M290" s="22">
        <f t="shared" si="10"/>
        <v>100</v>
      </c>
      <c r="N290" s="22"/>
      <c r="O290" s="374" t="s">
        <v>879</v>
      </c>
    </row>
    <row r="291" spans="1:15" s="28" customFormat="1" x14ac:dyDescent="0.25">
      <c r="A291" s="1009"/>
      <c r="B291" s="1001"/>
      <c r="C291" s="407"/>
      <c r="D291" s="374" t="s">
        <v>40</v>
      </c>
      <c r="E291" s="22">
        <v>1950</v>
      </c>
      <c r="F291" s="24"/>
      <c r="G291" s="45"/>
      <c r="H291" s="40">
        <v>1.4</v>
      </c>
      <c r="I291" s="22">
        <v>3500</v>
      </c>
      <c r="J291" s="24">
        <v>4000</v>
      </c>
      <c r="K291" s="85">
        <v>6800</v>
      </c>
      <c r="L291" s="85">
        <v>6800</v>
      </c>
      <c r="M291" s="22">
        <f t="shared" si="10"/>
        <v>94.285714285714278</v>
      </c>
      <c r="N291" s="22"/>
      <c r="O291" s="374" t="s">
        <v>879</v>
      </c>
    </row>
    <row r="292" spans="1:15" s="28" customFormat="1" x14ac:dyDescent="0.25">
      <c r="A292" s="1004"/>
      <c r="B292" s="1002"/>
      <c r="C292" s="407" t="s">
        <v>191</v>
      </c>
      <c r="D292" s="407" t="s">
        <v>192</v>
      </c>
      <c r="E292" s="22"/>
      <c r="F292" s="24"/>
      <c r="G292" s="45"/>
      <c r="H292" s="40"/>
      <c r="I292" s="22"/>
      <c r="J292" s="24"/>
      <c r="K292" s="24"/>
      <c r="L292" s="24"/>
      <c r="M292" s="22"/>
      <c r="N292" s="22"/>
      <c r="O292" s="374" t="s">
        <v>263</v>
      </c>
    </row>
    <row r="293" spans="1:15" s="28" customFormat="1" x14ac:dyDescent="0.25">
      <c r="A293" s="376"/>
      <c r="B293" s="89"/>
      <c r="C293" s="407"/>
      <c r="D293" s="374" t="s">
        <v>39</v>
      </c>
      <c r="E293" s="22">
        <v>1400</v>
      </c>
      <c r="F293" s="24">
        <v>3750</v>
      </c>
      <c r="G293" s="45">
        <v>3750</v>
      </c>
      <c r="H293" s="40">
        <v>1.7</v>
      </c>
      <c r="I293" s="22">
        <v>2550</v>
      </c>
      <c r="J293" s="24">
        <v>3750</v>
      </c>
      <c r="K293" s="85">
        <v>5000</v>
      </c>
      <c r="L293" s="85">
        <v>5000</v>
      </c>
      <c r="M293" s="22">
        <f t="shared" si="10"/>
        <v>96.078431372549019</v>
      </c>
      <c r="N293" s="22"/>
      <c r="O293" s="374" t="s">
        <v>879</v>
      </c>
    </row>
    <row r="294" spans="1:15" s="28" customFormat="1" x14ac:dyDescent="0.25">
      <c r="A294" s="376"/>
      <c r="B294" s="89"/>
      <c r="C294" s="407"/>
      <c r="D294" s="374" t="s">
        <v>40</v>
      </c>
      <c r="E294" s="22">
        <v>1400</v>
      </c>
      <c r="F294" s="24">
        <v>3750</v>
      </c>
      <c r="G294" s="45">
        <v>3750</v>
      </c>
      <c r="H294" s="40">
        <v>1.7</v>
      </c>
      <c r="I294" s="22">
        <v>2550</v>
      </c>
      <c r="J294" s="24">
        <v>3750</v>
      </c>
      <c r="K294" s="85">
        <v>4900</v>
      </c>
      <c r="L294" s="85">
        <v>4900</v>
      </c>
      <c r="M294" s="22">
        <f t="shared" si="10"/>
        <v>92.156862745098039</v>
      </c>
      <c r="N294" s="22"/>
      <c r="O294" s="374" t="s">
        <v>879</v>
      </c>
    </row>
    <row r="295" spans="1:15" s="28" customFormat="1" ht="45.75" customHeight="1" x14ac:dyDescent="0.25">
      <c r="A295" s="370">
        <v>10</v>
      </c>
      <c r="B295" s="407" t="s">
        <v>457</v>
      </c>
      <c r="C295" s="407" t="s">
        <v>18</v>
      </c>
      <c r="D295" s="407" t="s">
        <v>193</v>
      </c>
      <c r="E295" s="22">
        <v>2080</v>
      </c>
      <c r="F295" s="24">
        <v>8500</v>
      </c>
      <c r="G295" s="45">
        <v>8500</v>
      </c>
      <c r="H295" s="40">
        <v>1.9</v>
      </c>
      <c r="I295" s="22">
        <v>4370</v>
      </c>
      <c r="J295" s="24">
        <v>8500</v>
      </c>
      <c r="K295" s="86">
        <v>4000</v>
      </c>
      <c r="L295" s="86">
        <v>4000</v>
      </c>
      <c r="M295" s="22">
        <f t="shared" si="10"/>
        <v>-8.4668192219679632</v>
      </c>
      <c r="N295" s="22">
        <f t="shared" si="11"/>
        <v>-52.941176470588239</v>
      </c>
      <c r="O295" s="374" t="s">
        <v>263</v>
      </c>
    </row>
    <row r="296" spans="1:15" s="53" customFormat="1" ht="64.5" customHeight="1" x14ac:dyDescent="0.25">
      <c r="A296" s="48">
        <v>11</v>
      </c>
      <c r="B296" s="54" t="s">
        <v>193</v>
      </c>
      <c r="C296" s="54" t="s">
        <v>411</v>
      </c>
      <c r="D296" s="54" t="s">
        <v>447</v>
      </c>
      <c r="E296" s="49"/>
      <c r="F296" s="55"/>
      <c r="G296" s="56"/>
      <c r="H296" s="52"/>
      <c r="I296" s="49"/>
      <c r="J296" s="24"/>
      <c r="K296" s="87"/>
      <c r="L296" s="87"/>
      <c r="M296" s="22"/>
      <c r="N296" s="22"/>
      <c r="O296" s="406" t="s">
        <v>263</v>
      </c>
    </row>
    <row r="297" spans="1:15" s="53" customFormat="1" x14ac:dyDescent="0.25">
      <c r="A297" s="48"/>
      <c r="B297" s="54"/>
      <c r="C297" s="54"/>
      <c r="D297" s="374" t="s">
        <v>39</v>
      </c>
      <c r="E297" s="49">
        <v>2080</v>
      </c>
      <c r="F297" s="55">
        <v>7000</v>
      </c>
      <c r="G297" s="56">
        <v>7000</v>
      </c>
      <c r="H297" s="52">
        <v>1.2</v>
      </c>
      <c r="I297" s="49">
        <v>2760</v>
      </c>
      <c r="J297" s="24">
        <v>7000</v>
      </c>
      <c r="K297" s="87">
        <v>4000</v>
      </c>
      <c r="L297" s="87">
        <v>4000</v>
      </c>
      <c r="M297" s="22">
        <f t="shared" si="10"/>
        <v>44.927536231884055</v>
      </c>
      <c r="N297" s="22"/>
      <c r="O297" s="374" t="s">
        <v>879</v>
      </c>
    </row>
    <row r="298" spans="1:15" s="53" customFormat="1" x14ac:dyDescent="0.25">
      <c r="A298" s="48"/>
      <c r="B298" s="54"/>
      <c r="C298" s="54"/>
      <c r="D298" s="374" t="s">
        <v>40</v>
      </c>
      <c r="E298" s="49">
        <v>2080</v>
      </c>
      <c r="F298" s="55">
        <v>7000</v>
      </c>
      <c r="G298" s="56">
        <v>7000</v>
      </c>
      <c r="H298" s="52">
        <v>1.2</v>
      </c>
      <c r="I298" s="49">
        <v>2760</v>
      </c>
      <c r="J298" s="24">
        <v>7000</v>
      </c>
      <c r="K298" s="87">
        <v>3900</v>
      </c>
      <c r="L298" s="87">
        <v>3900</v>
      </c>
      <c r="M298" s="22">
        <f t="shared" si="10"/>
        <v>41.304347826086953</v>
      </c>
      <c r="N298" s="22"/>
      <c r="O298" s="374" t="s">
        <v>879</v>
      </c>
    </row>
    <row r="299" spans="1:15" s="28" customFormat="1" ht="44.25" customHeight="1" x14ac:dyDescent="0.25">
      <c r="A299" s="370">
        <v>12</v>
      </c>
      <c r="B299" s="407" t="s">
        <v>194</v>
      </c>
      <c r="C299" s="407" t="s">
        <v>193</v>
      </c>
      <c r="D299" s="407" t="s">
        <v>195</v>
      </c>
      <c r="E299" s="22">
        <v>1820</v>
      </c>
      <c r="F299" s="24">
        <v>6000</v>
      </c>
      <c r="G299" s="45">
        <v>6500</v>
      </c>
      <c r="H299" s="40">
        <v>1.4</v>
      </c>
      <c r="I299" s="22">
        <v>2800</v>
      </c>
      <c r="J299" s="24">
        <v>6000</v>
      </c>
      <c r="K299" s="86">
        <v>4000</v>
      </c>
      <c r="L299" s="86">
        <v>4000</v>
      </c>
      <c r="M299" s="22">
        <f t="shared" si="10"/>
        <v>42.857142857142854</v>
      </c>
      <c r="N299" s="22">
        <f t="shared" si="11"/>
        <v>-33.333333333333329</v>
      </c>
      <c r="O299" s="374" t="s">
        <v>263</v>
      </c>
    </row>
    <row r="300" spans="1:15" s="28" customFormat="1" ht="47.25" customHeight="1" x14ac:dyDescent="0.25">
      <c r="A300" s="370">
        <v>13</v>
      </c>
      <c r="B300" s="407" t="s">
        <v>27</v>
      </c>
      <c r="C300" s="407" t="s">
        <v>196</v>
      </c>
      <c r="D300" s="407" t="s">
        <v>342</v>
      </c>
      <c r="E300" s="22">
        <v>2080</v>
      </c>
      <c r="F300" s="24">
        <v>6000</v>
      </c>
      <c r="G300" s="45">
        <v>7000</v>
      </c>
      <c r="H300" s="40">
        <v>1.2</v>
      </c>
      <c r="I300" s="22">
        <v>2760</v>
      </c>
      <c r="J300" s="24">
        <v>6000</v>
      </c>
      <c r="K300" s="86">
        <v>4000</v>
      </c>
      <c r="L300" s="86">
        <v>4000</v>
      </c>
      <c r="M300" s="22">
        <f t="shared" si="10"/>
        <v>44.927536231884055</v>
      </c>
      <c r="N300" s="22">
        <f t="shared" si="11"/>
        <v>-33.333333333333329</v>
      </c>
      <c r="O300" s="374" t="s">
        <v>263</v>
      </c>
    </row>
    <row r="301" spans="1:15" s="28" customFormat="1" ht="42.75" customHeight="1" x14ac:dyDescent="0.25">
      <c r="A301" s="370">
        <v>14</v>
      </c>
      <c r="B301" s="407" t="s">
        <v>197</v>
      </c>
      <c r="C301" s="407" t="s">
        <v>190</v>
      </c>
      <c r="D301" s="407" t="s">
        <v>343</v>
      </c>
      <c r="E301" s="22"/>
      <c r="F301" s="24"/>
      <c r="G301" s="45"/>
      <c r="H301" s="40"/>
      <c r="I301" s="22"/>
      <c r="J301" s="24"/>
      <c r="K301" s="85"/>
      <c r="L301" s="85"/>
      <c r="M301" s="22"/>
      <c r="N301" s="22"/>
      <c r="O301" s="374" t="s">
        <v>263</v>
      </c>
    </row>
    <row r="302" spans="1:15" s="28" customFormat="1" x14ac:dyDescent="0.25">
      <c r="A302" s="370"/>
      <c r="B302" s="407"/>
      <c r="C302" s="407"/>
      <c r="D302" s="374" t="s">
        <v>39</v>
      </c>
      <c r="E302" s="22">
        <v>1100</v>
      </c>
      <c r="F302" s="24">
        <v>5000</v>
      </c>
      <c r="G302" s="45">
        <v>5000</v>
      </c>
      <c r="H302" s="40">
        <v>1.3</v>
      </c>
      <c r="I302" s="22">
        <v>1100</v>
      </c>
      <c r="J302" s="24">
        <v>5000</v>
      </c>
      <c r="K302" s="85">
        <v>2500</v>
      </c>
      <c r="L302" s="85">
        <v>2500</v>
      </c>
      <c r="M302" s="22">
        <f t="shared" si="10"/>
        <v>127.27272727272727</v>
      </c>
      <c r="N302" s="22"/>
      <c r="O302" s="374" t="s">
        <v>879</v>
      </c>
    </row>
    <row r="303" spans="1:15" s="28" customFormat="1" x14ac:dyDescent="0.25">
      <c r="A303" s="370"/>
      <c r="B303" s="407"/>
      <c r="C303" s="407"/>
      <c r="D303" s="374" t="s">
        <v>40</v>
      </c>
      <c r="E303" s="22">
        <v>1100</v>
      </c>
      <c r="F303" s="24">
        <v>5000</v>
      </c>
      <c r="G303" s="45">
        <v>5000</v>
      </c>
      <c r="H303" s="40">
        <v>1.3</v>
      </c>
      <c r="I303" s="22">
        <v>1100</v>
      </c>
      <c r="J303" s="24">
        <v>5000</v>
      </c>
      <c r="K303" s="85">
        <v>2400</v>
      </c>
      <c r="L303" s="85">
        <v>2400</v>
      </c>
      <c r="M303" s="22">
        <f t="shared" si="10"/>
        <v>118.18181818181819</v>
      </c>
      <c r="N303" s="22"/>
      <c r="O303" s="374" t="s">
        <v>879</v>
      </c>
    </row>
    <row r="304" spans="1:15" s="28" customFormat="1" ht="25.5" customHeight="1" x14ac:dyDescent="0.25">
      <c r="A304" s="370">
        <v>15</v>
      </c>
      <c r="B304" s="407" t="s">
        <v>198</v>
      </c>
      <c r="C304" s="407" t="s">
        <v>95</v>
      </c>
      <c r="D304" s="407" t="s">
        <v>119</v>
      </c>
      <c r="E304" s="22">
        <v>1560</v>
      </c>
      <c r="F304" s="24">
        <v>4000</v>
      </c>
      <c r="G304" s="45">
        <v>4000</v>
      </c>
      <c r="H304" s="40">
        <v>1.6</v>
      </c>
      <c r="I304" s="22">
        <v>2880</v>
      </c>
      <c r="J304" s="24">
        <v>4000</v>
      </c>
      <c r="K304" s="86">
        <v>3500</v>
      </c>
      <c r="L304" s="86">
        <v>3500</v>
      </c>
      <c r="M304" s="22">
        <f t="shared" si="10"/>
        <v>21.527777777777779</v>
      </c>
      <c r="N304" s="22">
        <f t="shared" si="11"/>
        <v>-12.5</v>
      </c>
      <c r="O304" s="374" t="s">
        <v>263</v>
      </c>
    </row>
    <row r="305" spans="1:15" s="28" customFormat="1" ht="31.15" customHeight="1" x14ac:dyDescent="0.25">
      <c r="A305" s="370">
        <v>16</v>
      </c>
      <c r="B305" s="407" t="s">
        <v>344</v>
      </c>
      <c r="C305" s="407" t="s">
        <v>117</v>
      </c>
      <c r="D305" s="407" t="s">
        <v>118</v>
      </c>
      <c r="E305" s="22">
        <v>1560</v>
      </c>
      <c r="F305" s="24">
        <v>3000</v>
      </c>
      <c r="G305" s="45">
        <v>3500</v>
      </c>
      <c r="H305" s="40">
        <v>1.6</v>
      </c>
      <c r="I305" s="22">
        <v>2880</v>
      </c>
      <c r="J305" s="24">
        <v>3000</v>
      </c>
      <c r="K305" s="85">
        <v>3000</v>
      </c>
      <c r="L305" s="85">
        <v>3000</v>
      </c>
      <c r="M305" s="22">
        <f t="shared" si="10"/>
        <v>4.1666666666666661</v>
      </c>
      <c r="N305" s="22">
        <f t="shared" si="11"/>
        <v>0</v>
      </c>
      <c r="O305" s="374" t="s">
        <v>263</v>
      </c>
    </row>
    <row r="306" spans="1:15" s="28" customFormat="1" ht="42" customHeight="1" x14ac:dyDescent="0.25">
      <c r="A306" s="370">
        <v>17</v>
      </c>
      <c r="B306" s="407" t="s">
        <v>345</v>
      </c>
      <c r="C306" s="407" t="s">
        <v>120</v>
      </c>
      <c r="D306" s="407" t="s">
        <v>199</v>
      </c>
      <c r="E306" s="22"/>
      <c r="F306" s="24"/>
      <c r="G306" s="45"/>
      <c r="H306" s="40"/>
      <c r="I306" s="22"/>
      <c r="J306" s="24"/>
      <c r="K306" s="85"/>
      <c r="L306" s="85"/>
      <c r="M306" s="22"/>
      <c r="N306" s="22"/>
      <c r="O306" s="374" t="s">
        <v>263</v>
      </c>
    </row>
    <row r="307" spans="1:15" s="28" customFormat="1" x14ac:dyDescent="0.25">
      <c r="A307" s="375"/>
      <c r="B307" s="90"/>
      <c r="C307" s="407"/>
      <c r="D307" s="374" t="s">
        <v>39</v>
      </c>
      <c r="E307" s="22">
        <v>1430</v>
      </c>
      <c r="F307" s="24">
        <v>4000</v>
      </c>
      <c r="G307" s="45">
        <v>3400</v>
      </c>
      <c r="H307" s="40">
        <v>1.5</v>
      </c>
      <c r="I307" s="22">
        <v>2550</v>
      </c>
      <c r="J307" s="24">
        <v>4000</v>
      </c>
      <c r="K307" s="85">
        <v>2700</v>
      </c>
      <c r="L307" s="85">
        <v>2700</v>
      </c>
      <c r="M307" s="22">
        <f t="shared" si="10"/>
        <v>5.8823529411764701</v>
      </c>
      <c r="N307" s="22"/>
      <c r="O307" s="374" t="s">
        <v>879</v>
      </c>
    </row>
    <row r="308" spans="1:15" s="28" customFormat="1" x14ac:dyDescent="0.25">
      <c r="A308" s="375"/>
      <c r="B308" s="90"/>
      <c r="C308" s="407"/>
      <c r="D308" s="374" t="s">
        <v>40</v>
      </c>
      <c r="E308" s="22">
        <v>1430</v>
      </c>
      <c r="F308" s="24">
        <v>4000</v>
      </c>
      <c r="G308" s="45">
        <v>3400</v>
      </c>
      <c r="H308" s="40">
        <v>1.5</v>
      </c>
      <c r="I308" s="22">
        <v>2550</v>
      </c>
      <c r="J308" s="24">
        <v>4000</v>
      </c>
      <c r="K308" s="85">
        <v>2600</v>
      </c>
      <c r="L308" s="85">
        <v>2600</v>
      </c>
      <c r="M308" s="22">
        <f t="shared" si="10"/>
        <v>1.9607843137254901</v>
      </c>
      <c r="N308" s="22"/>
      <c r="O308" s="374" t="s">
        <v>879</v>
      </c>
    </row>
    <row r="309" spans="1:15" s="28" customFormat="1" ht="25.5" customHeight="1" x14ac:dyDescent="0.25">
      <c r="A309" s="1003">
        <v>18</v>
      </c>
      <c r="B309" s="1000" t="s">
        <v>200</v>
      </c>
      <c r="C309" s="407" t="s">
        <v>95</v>
      </c>
      <c r="D309" s="407" t="s">
        <v>201</v>
      </c>
      <c r="E309" s="22">
        <v>1560</v>
      </c>
      <c r="F309" s="24">
        <v>4800</v>
      </c>
      <c r="G309" s="45">
        <v>4800</v>
      </c>
      <c r="H309" s="40">
        <v>1.6</v>
      </c>
      <c r="I309" s="22">
        <v>2880</v>
      </c>
      <c r="J309" s="24">
        <v>4800</v>
      </c>
      <c r="K309" s="86">
        <v>3500</v>
      </c>
      <c r="L309" s="86">
        <v>3500</v>
      </c>
      <c r="M309" s="22">
        <f t="shared" si="10"/>
        <v>21.527777777777779</v>
      </c>
      <c r="N309" s="22">
        <f t="shared" si="11"/>
        <v>-27.083333333333332</v>
      </c>
      <c r="O309" s="374" t="s">
        <v>263</v>
      </c>
    </row>
    <row r="310" spans="1:15" s="28" customFormat="1" ht="21.75" customHeight="1" x14ac:dyDescent="0.25">
      <c r="A310" s="1004"/>
      <c r="B310" s="1002"/>
      <c r="C310" s="407" t="s">
        <v>201</v>
      </c>
      <c r="D310" s="407" t="s">
        <v>202</v>
      </c>
      <c r="E310" s="22">
        <v>1300</v>
      </c>
      <c r="F310" s="24">
        <v>4000</v>
      </c>
      <c r="G310" s="45">
        <v>4000</v>
      </c>
      <c r="H310" s="40">
        <v>1.2</v>
      </c>
      <c r="I310" s="22">
        <v>1920</v>
      </c>
      <c r="J310" s="24">
        <v>4000</v>
      </c>
      <c r="K310" s="86">
        <v>2000</v>
      </c>
      <c r="L310" s="86">
        <v>2000</v>
      </c>
      <c r="M310" s="22">
        <f t="shared" si="10"/>
        <v>4.1666666666666661</v>
      </c>
      <c r="N310" s="22">
        <f t="shared" si="11"/>
        <v>-50</v>
      </c>
      <c r="O310" s="374" t="s">
        <v>263</v>
      </c>
    </row>
    <row r="311" spans="1:15" s="28" customFormat="1" ht="26.25" customHeight="1" x14ac:dyDescent="0.25">
      <c r="A311" s="370">
        <v>19</v>
      </c>
      <c r="B311" s="407" t="s">
        <v>120</v>
      </c>
      <c r="C311" s="407" t="s">
        <v>200</v>
      </c>
      <c r="D311" s="407" t="s">
        <v>125</v>
      </c>
      <c r="E311" s="22">
        <v>1300</v>
      </c>
      <c r="F311" s="24">
        <v>3500</v>
      </c>
      <c r="G311" s="45">
        <v>3500</v>
      </c>
      <c r="H311" s="40">
        <v>1.2</v>
      </c>
      <c r="I311" s="22">
        <v>1920</v>
      </c>
      <c r="J311" s="24">
        <v>3500</v>
      </c>
      <c r="K311" s="86">
        <v>2000</v>
      </c>
      <c r="L311" s="86">
        <v>2000</v>
      </c>
      <c r="M311" s="22">
        <f t="shared" si="10"/>
        <v>4.1666666666666661</v>
      </c>
      <c r="N311" s="22">
        <f t="shared" si="11"/>
        <v>-42.857142857142854</v>
      </c>
      <c r="O311" s="374" t="s">
        <v>263</v>
      </c>
    </row>
    <row r="312" spans="1:15" s="28" customFormat="1" ht="40.5" customHeight="1" x14ac:dyDescent="0.25">
      <c r="A312" s="370">
        <v>20</v>
      </c>
      <c r="B312" s="407" t="s">
        <v>119</v>
      </c>
      <c r="C312" s="407" t="s">
        <v>116</v>
      </c>
      <c r="D312" s="407" t="s">
        <v>346</v>
      </c>
      <c r="E312" s="22">
        <v>1300</v>
      </c>
      <c r="F312" s="24">
        <v>4000</v>
      </c>
      <c r="G312" s="45">
        <v>3500</v>
      </c>
      <c r="H312" s="40">
        <v>1.5</v>
      </c>
      <c r="I312" s="22">
        <v>2400</v>
      </c>
      <c r="J312" s="24">
        <v>4000</v>
      </c>
      <c r="K312" s="86">
        <v>2000</v>
      </c>
      <c r="L312" s="86">
        <v>2000</v>
      </c>
      <c r="M312" s="22">
        <f t="shared" si="10"/>
        <v>-16.666666666666664</v>
      </c>
      <c r="N312" s="22">
        <f t="shared" si="11"/>
        <v>-50</v>
      </c>
      <c r="O312" s="374" t="s">
        <v>263</v>
      </c>
    </row>
    <row r="313" spans="1:15" s="28" customFormat="1" ht="26.25" customHeight="1" x14ac:dyDescent="0.25">
      <c r="A313" s="370">
        <v>21</v>
      </c>
      <c r="B313" s="407" t="s">
        <v>331</v>
      </c>
      <c r="C313" s="407" t="s">
        <v>120</v>
      </c>
      <c r="D313" s="407" t="s">
        <v>122</v>
      </c>
      <c r="E313" s="22">
        <v>1300</v>
      </c>
      <c r="F313" s="24">
        <v>4000</v>
      </c>
      <c r="G313" s="45">
        <v>3500</v>
      </c>
      <c r="H313" s="40">
        <v>1.2</v>
      </c>
      <c r="I313" s="22">
        <v>1920</v>
      </c>
      <c r="J313" s="24">
        <v>4000</v>
      </c>
      <c r="K313" s="86">
        <v>2000</v>
      </c>
      <c r="L313" s="86">
        <v>2000</v>
      </c>
      <c r="M313" s="22">
        <f t="shared" si="10"/>
        <v>4.1666666666666661</v>
      </c>
      <c r="N313" s="22">
        <f t="shared" si="11"/>
        <v>-50</v>
      </c>
      <c r="O313" s="374" t="s">
        <v>263</v>
      </c>
    </row>
    <row r="314" spans="1:15" s="28" customFormat="1" ht="27" customHeight="1" x14ac:dyDescent="0.25">
      <c r="A314" s="370">
        <v>22</v>
      </c>
      <c r="B314" s="407" t="s">
        <v>121</v>
      </c>
      <c r="C314" s="407" t="s">
        <v>116</v>
      </c>
      <c r="D314" s="407" t="s">
        <v>120</v>
      </c>
      <c r="E314" s="22">
        <v>1170</v>
      </c>
      <c r="F314" s="24">
        <v>4000</v>
      </c>
      <c r="G314" s="45">
        <v>3400</v>
      </c>
      <c r="H314" s="40">
        <v>1.2</v>
      </c>
      <c r="I314" s="22">
        <v>1680</v>
      </c>
      <c r="J314" s="24">
        <v>4000</v>
      </c>
      <c r="K314" s="86">
        <v>2000</v>
      </c>
      <c r="L314" s="86">
        <v>2000</v>
      </c>
      <c r="M314" s="22">
        <f t="shared" si="10"/>
        <v>19.047619047619047</v>
      </c>
      <c r="N314" s="22">
        <f t="shared" si="11"/>
        <v>-50</v>
      </c>
      <c r="O314" s="374" t="s">
        <v>263</v>
      </c>
    </row>
    <row r="315" spans="1:15" s="28" customFormat="1" ht="44.25" customHeight="1" x14ac:dyDescent="0.25">
      <c r="A315" s="370">
        <v>23</v>
      </c>
      <c r="B315" s="407" t="s">
        <v>347</v>
      </c>
      <c r="C315" s="407" t="s">
        <v>348</v>
      </c>
      <c r="D315" s="407" t="s">
        <v>202</v>
      </c>
      <c r="E315" s="22">
        <v>1300</v>
      </c>
      <c r="F315" s="24">
        <v>3500</v>
      </c>
      <c r="G315" s="45">
        <v>3500</v>
      </c>
      <c r="H315" s="40">
        <v>1.3</v>
      </c>
      <c r="I315" s="22">
        <v>2080</v>
      </c>
      <c r="J315" s="24">
        <v>3500</v>
      </c>
      <c r="K315" s="86">
        <v>2000</v>
      </c>
      <c r="L315" s="86">
        <v>2000</v>
      </c>
      <c r="M315" s="22">
        <f t="shared" si="10"/>
        <v>-3.8461538461538463</v>
      </c>
      <c r="N315" s="22">
        <f t="shared" si="11"/>
        <v>-42.857142857142854</v>
      </c>
      <c r="O315" s="374" t="s">
        <v>263</v>
      </c>
    </row>
    <row r="316" spans="1:15" s="28" customFormat="1" ht="43.5" customHeight="1" x14ac:dyDescent="0.25">
      <c r="A316" s="370">
        <v>24</v>
      </c>
      <c r="B316" s="407" t="s">
        <v>125</v>
      </c>
      <c r="C316" s="407" t="s">
        <v>120</v>
      </c>
      <c r="D316" s="407" t="s">
        <v>392</v>
      </c>
      <c r="E316" s="22">
        <v>1300</v>
      </c>
      <c r="F316" s="24">
        <v>3200</v>
      </c>
      <c r="G316" s="45">
        <v>3500</v>
      </c>
      <c r="H316" s="40">
        <v>1.2</v>
      </c>
      <c r="I316" s="22">
        <v>1920</v>
      </c>
      <c r="J316" s="24">
        <v>3200</v>
      </c>
      <c r="K316" s="86">
        <v>2000</v>
      </c>
      <c r="L316" s="86">
        <v>2000</v>
      </c>
      <c r="M316" s="22">
        <f t="shared" si="10"/>
        <v>4.1666666666666661</v>
      </c>
      <c r="N316" s="22">
        <f t="shared" si="11"/>
        <v>-37.5</v>
      </c>
      <c r="O316" s="374" t="s">
        <v>263</v>
      </c>
    </row>
    <row r="317" spans="1:15" s="28" customFormat="1" ht="28.5" customHeight="1" x14ac:dyDescent="0.25">
      <c r="A317" s="370">
        <v>25</v>
      </c>
      <c r="B317" s="407" t="s">
        <v>95</v>
      </c>
      <c r="C317" s="407" t="s">
        <v>254</v>
      </c>
      <c r="D317" s="407" t="s">
        <v>201</v>
      </c>
      <c r="E317" s="22">
        <v>1560</v>
      </c>
      <c r="F317" s="24">
        <v>6700</v>
      </c>
      <c r="G317" s="45">
        <v>6200</v>
      </c>
      <c r="H317" s="40">
        <v>1.6</v>
      </c>
      <c r="I317" s="22">
        <v>2880</v>
      </c>
      <c r="J317" s="24">
        <v>6700</v>
      </c>
      <c r="K317" s="86">
        <v>5000</v>
      </c>
      <c r="L317" s="86">
        <v>5000</v>
      </c>
      <c r="M317" s="22">
        <f t="shared" si="10"/>
        <v>73.611111111111114</v>
      </c>
      <c r="N317" s="22">
        <f t="shared" si="11"/>
        <v>-25.373134328358208</v>
      </c>
      <c r="O317" s="374" t="s">
        <v>263</v>
      </c>
    </row>
    <row r="318" spans="1:15" s="28" customFormat="1" ht="45" customHeight="1" x14ac:dyDescent="0.25">
      <c r="A318" s="370">
        <v>26</v>
      </c>
      <c r="B318" s="407" t="s">
        <v>124</v>
      </c>
      <c r="C318" s="407" t="s">
        <v>125</v>
      </c>
      <c r="D318" s="407" t="s">
        <v>203</v>
      </c>
      <c r="E318" s="22">
        <v>1300</v>
      </c>
      <c r="F318" s="24">
        <v>4000</v>
      </c>
      <c r="G318" s="45">
        <v>3500</v>
      </c>
      <c r="H318" s="40">
        <v>1.2</v>
      </c>
      <c r="I318" s="22">
        <v>1920</v>
      </c>
      <c r="J318" s="24">
        <v>4000</v>
      </c>
      <c r="K318" s="86">
        <v>2000</v>
      </c>
      <c r="L318" s="86">
        <v>2000</v>
      </c>
      <c r="M318" s="22">
        <f t="shared" si="10"/>
        <v>4.1666666666666661</v>
      </c>
      <c r="N318" s="22">
        <f t="shared" si="11"/>
        <v>-50</v>
      </c>
      <c r="O318" s="374" t="s">
        <v>263</v>
      </c>
    </row>
    <row r="319" spans="1:15" s="28" customFormat="1" ht="25.5" customHeight="1" x14ac:dyDescent="0.25">
      <c r="A319" s="1003">
        <v>27</v>
      </c>
      <c r="B319" s="1000" t="s">
        <v>349</v>
      </c>
      <c r="C319" s="407" t="s">
        <v>95</v>
      </c>
      <c r="D319" s="407" t="s">
        <v>201</v>
      </c>
      <c r="E319" s="22">
        <v>1560</v>
      </c>
      <c r="F319" s="24">
        <v>4400</v>
      </c>
      <c r="G319" s="45">
        <v>4400</v>
      </c>
      <c r="H319" s="40">
        <v>1.3</v>
      </c>
      <c r="I319" s="22">
        <v>2340</v>
      </c>
      <c r="J319" s="24">
        <v>4400</v>
      </c>
      <c r="K319" s="86">
        <v>2500</v>
      </c>
      <c r="L319" s="86">
        <v>2500</v>
      </c>
      <c r="M319" s="22">
        <f t="shared" si="10"/>
        <v>6.8376068376068382</v>
      </c>
      <c r="N319" s="22">
        <f t="shared" si="11"/>
        <v>-43.18181818181818</v>
      </c>
      <c r="O319" s="374" t="s">
        <v>263</v>
      </c>
    </row>
    <row r="320" spans="1:15" s="28" customFormat="1" ht="25.5" customHeight="1" x14ac:dyDescent="0.25">
      <c r="A320" s="1004"/>
      <c r="B320" s="1002"/>
      <c r="C320" s="407" t="s">
        <v>201</v>
      </c>
      <c r="D320" s="407" t="s">
        <v>350</v>
      </c>
      <c r="E320" s="22">
        <v>1560</v>
      </c>
      <c r="F320" s="24">
        <v>4000</v>
      </c>
      <c r="G320" s="45">
        <v>4000</v>
      </c>
      <c r="H320" s="40">
        <v>1.2</v>
      </c>
      <c r="I320" s="22">
        <v>2160</v>
      </c>
      <c r="J320" s="24">
        <v>4000</v>
      </c>
      <c r="K320" s="86">
        <v>2500</v>
      </c>
      <c r="L320" s="86">
        <v>2500</v>
      </c>
      <c r="M320" s="22">
        <f t="shared" si="10"/>
        <v>15.74074074074074</v>
      </c>
      <c r="N320" s="22">
        <f t="shared" si="11"/>
        <v>-37.5</v>
      </c>
      <c r="O320" s="374" t="s">
        <v>263</v>
      </c>
    </row>
    <row r="321" spans="1:15" s="28" customFormat="1" ht="42.75" customHeight="1" x14ac:dyDescent="0.25">
      <c r="A321" s="370">
        <v>28</v>
      </c>
      <c r="B321" s="407" t="s">
        <v>201</v>
      </c>
      <c r="C321" s="407" t="s">
        <v>254</v>
      </c>
      <c r="D321" s="407" t="s">
        <v>351</v>
      </c>
      <c r="E321" s="22">
        <v>1560</v>
      </c>
      <c r="F321" s="24">
        <v>6000</v>
      </c>
      <c r="G321" s="45">
        <v>6000</v>
      </c>
      <c r="H321" s="40">
        <v>1.6</v>
      </c>
      <c r="I321" s="22">
        <v>2880</v>
      </c>
      <c r="J321" s="24">
        <v>6000</v>
      </c>
      <c r="K321" s="86">
        <v>2500</v>
      </c>
      <c r="L321" s="86">
        <v>2500</v>
      </c>
      <c r="M321" s="22">
        <f t="shared" si="10"/>
        <v>-13.194444444444445</v>
      </c>
      <c r="N321" s="22">
        <f t="shared" si="11"/>
        <v>-58.333333333333336</v>
      </c>
      <c r="O321" s="374" t="s">
        <v>263</v>
      </c>
    </row>
    <row r="322" spans="1:15" s="28" customFormat="1" x14ac:dyDescent="0.25">
      <c r="A322" s="370">
        <v>29</v>
      </c>
      <c r="B322" s="407" t="s">
        <v>202</v>
      </c>
      <c r="C322" s="407" t="s">
        <v>352</v>
      </c>
      <c r="D322" s="407" t="s">
        <v>350</v>
      </c>
      <c r="E322" s="22">
        <v>1560</v>
      </c>
      <c r="F322" s="24">
        <v>3500</v>
      </c>
      <c r="G322" s="45">
        <v>3500</v>
      </c>
      <c r="H322" s="40">
        <v>1.3</v>
      </c>
      <c r="I322" s="22">
        <v>2340</v>
      </c>
      <c r="J322" s="24">
        <v>3500</v>
      </c>
      <c r="K322" s="86">
        <v>2500</v>
      </c>
      <c r="L322" s="86">
        <v>2500</v>
      </c>
      <c r="M322" s="22">
        <f t="shared" si="10"/>
        <v>6.8376068376068382</v>
      </c>
      <c r="N322" s="22">
        <f t="shared" si="11"/>
        <v>-28.571428571428569</v>
      </c>
      <c r="O322" s="374" t="s">
        <v>263</v>
      </c>
    </row>
    <row r="323" spans="1:15" s="28" customFormat="1" x14ac:dyDescent="0.25">
      <c r="A323" s="370">
        <v>30</v>
      </c>
      <c r="B323" s="407" t="s">
        <v>350</v>
      </c>
      <c r="C323" s="407" t="s">
        <v>254</v>
      </c>
      <c r="D323" s="407" t="s">
        <v>353</v>
      </c>
      <c r="E323" s="22">
        <v>1560</v>
      </c>
      <c r="F323" s="24">
        <v>4400</v>
      </c>
      <c r="G323" s="45">
        <v>4400</v>
      </c>
      <c r="H323" s="40">
        <v>1.6</v>
      </c>
      <c r="I323" s="22">
        <v>2880</v>
      </c>
      <c r="J323" s="24">
        <v>4400</v>
      </c>
      <c r="K323" s="86">
        <v>3500</v>
      </c>
      <c r="L323" s="86">
        <v>3500</v>
      </c>
      <c r="M323" s="22">
        <f t="shared" si="10"/>
        <v>21.527777777777779</v>
      </c>
      <c r="N323" s="22">
        <f t="shared" si="11"/>
        <v>-20.454545454545457</v>
      </c>
      <c r="O323" s="374" t="s">
        <v>263</v>
      </c>
    </row>
    <row r="324" spans="1:15" s="28" customFormat="1" ht="24" customHeight="1" x14ac:dyDescent="0.25">
      <c r="A324" s="370">
        <v>31</v>
      </c>
      <c r="B324" s="407" t="s">
        <v>354</v>
      </c>
      <c r="C324" s="407" t="s">
        <v>201</v>
      </c>
      <c r="D324" s="407" t="s">
        <v>204</v>
      </c>
      <c r="E324" s="22">
        <v>1300</v>
      </c>
      <c r="F324" s="24">
        <v>3600</v>
      </c>
      <c r="G324" s="45">
        <v>3600</v>
      </c>
      <c r="H324" s="40">
        <v>1.2</v>
      </c>
      <c r="I324" s="22">
        <v>1920</v>
      </c>
      <c r="J324" s="24">
        <v>3600</v>
      </c>
      <c r="K324" s="86">
        <v>2500</v>
      </c>
      <c r="L324" s="86">
        <v>2500</v>
      </c>
      <c r="M324" s="22">
        <f t="shared" si="10"/>
        <v>30.208333333333332</v>
      </c>
      <c r="N324" s="22">
        <f t="shared" si="11"/>
        <v>-30.555555555555557</v>
      </c>
      <c r="O324" s="374" t="s">
        <v>263</v>
      </c>
    </row>
    <row r="325" spans="1:15" s="28" customFormat="1" ht="21.75" customHeight="1" x14ac:dyDescent="0.25">
      <c r="A325" s="370">
        <v>32</v>
      </c>
      <c r="B325" s="407" t="s">
        <v>205</v>
      </c>
      <c r="C325" s="407" t="s">
        <v>349</v>
      </c>
      <c r="D325" s="407" t="s">
        <v>350</v>
      </c>
      <c r="E325" s="22">
        <v>1300</v>
      </c>
      <c r="F325" s="24">
        <v>3600</v>
      </c>
      <c r="G325" s="45">
        <v>3600</v>
      </c>
      <c r="H325" s="40">
        <v>1.2</v>
      </c>
      <c r="I325" s="22">
        <v>1920</v>
      </c>
      <c r="J325" s="24">
        <v>3600</v>
      </c>
      <c r="K325" s="86">
        <v>2500</v>
      </c>
      <c r="L325" s="86">
        <v>2500</v>
      </c>
      <c r="M325" s="22">
        <f t="shared" si="10"/>
        <v>30.208333333333332</v>
      </c>
      <c r="N325" s="22">
        <f t="shared" si="11"/>
        <v>-30.555555555555557</v>
      </c>
      <c r="O325" s="374" t="s">
        <v>263</v>
      </c>
    </row>
    <row r="326" spans="1:15" s="28" customFormat="1" ht="23.25" customHeight="1" x14ac:dyDescent="0.25">
      <c r="A326" s="370">
        <v>33</v>
      </c>
      <c r="B326" s="407" t="s">
        <v>204</v>
      </c>
      <c r="C326" s="407" t="s">
        <v>205</v>
      </c>
      <c r="D326" s="407" t="s">
        <v>350</v>
      </c>
      <c r="E326" s="22">
        <v>1300</v>
      </c>
      <c r="F326" s="24">
        <v>3200</v>
      </c>
      <c r="G326" s="45">
        <v>3200</v>
      </c>
      <c r="H326" s="40">
        <v>1.2</v>
      </c>
      <c r="I326" s="22">
        <v>1920</v>
      </c>
      <c r="J326" s="24">
        <v>3200</v>
      </c>
      <c r="K326" s="86">
        <v>2500</v>
      </c>
      <c r="L326" s="86">
        <v>2500</v>
      </c>
      <c r="M326" s="22">
        <f t="shared" si="10"/>
        <v>30.208333333333332</v>
      </c>
      <c r="N326" s="22">
        <f t="shared" si="11"/>
        <v>-21.875</v>
      </c>
      <c r="O326" s="374" t="s">
        <v>263</v>
      </c>
    </row>
    <row r="327" spans="1:15" s="28" customFormat="1" ht="24" customHeight="1" x14ac:dyDescent="0.25">
      <c r="A327" s="370">
        <v>34</v>
      </c>
      <c r="B327" s="407" t="s">
        <v>206</v>
      </c>
      <c r="C327" s="407" t="s">
        <v>204</v>
      </c>
      <c r="D327" s="407" t="s">
        <v>350</v>
      </c>
      <c r="E327" s="22">
        <v>1300</v>
      </c>
      <c r="F327" s="24">
        <v>3300</v>
      </c>
      <c r="G327" s="45">
        <v>3300</v>
      </c>
      <c r="H327" s="40">
        <v>1.2</v>
      </c>
      <c r="I327" s="22">
        <v>1920</v>
      </c>
      <c r="J327" s="24">
        <v>3300</v>
      </c>
      <c r="K327" s="86">
        <v>2500</v>
      </c>
      <c r="L327" s="86">
        <v>2500</v>
      </c>
      <c r="M327" s="22">
        <f t="shared" si="10"/>
        <v>30.208333333333332</v>
      </c>
      <c r="N327" s="22">
        <f t="shared" si="11"/>
        <v>-24.242424242424242</v>
      </c>
      <c r="O327" s="374" t="s">
        <v>263</v>
      </c>
    </row>
    <row r="328" spans="1:15" s="28" customFormat="1" ht="23.25" customHeight="1" x14ac:dyDescent="0.25">
      <c r="A328" s="370">
        <v>35</v>
      </c>
      <c r="B328" s="407" t="s">
        <v>207</v>
      </c>
      <c r="C328" s="407" t="s">
        <v>206</v>
      </c>
      <c r="D328" s="407" t="s">
        <v>202</v>
      </c>
      <c r="E328" s="22">
        <v>1300</v>
      </c>
      <c r="F328" s="24">
        <v>3600</v>
      </c>
      <c r="G328" s="45">
        <v>3600</v>
      </c>
      <c r="H328" s="40">
        <v>1.2</v>
      </c>
      <c r="I328" s="22">
        <v>1920</v>
      </c>
      <c r="J328" s="24">
        <v>3600</v>
      </c>
      <c r="K328" s="86">
        <v>2500</v>
      </c>
      <c r="L328" s="86">
        <v>2500</v>
      </c>
      <c r="M328" s="22">
        <f t="shared" si="10"/>
        <v>30.208333333333332</v>
      </c>
      <c r="N328" s="22">
        <f t="shared" si="11"/>
        <v>-30.555555555555557</v>
      </c>
      <c r="O328" s="374" t="s">
        <v>263</v>
      </c>
    </row>
    <row r="329" spans="1:15" s="28" customFormat="1" ht="25.5" customHeight="1" x14ac:dyDescent="0.25">
      <c r="A329" s="370">
        <v>36</v>
      </c>
      <c r="B329" s="407" t="s">
        <v>208</v>
      </c>
      <c r="C329" s="407" t="s">
        <v>206</v>
      </c>
      <c r="D329" s="407" t="s">
        <v>350</v>
      </c>
      <c r="E329" s="22">
        <v>1300</v>
      </c>
      <c r="F329" s="24">
        <v>3200</v>
      </c>
      <c r="G329" s="45">
        <v>3200</v>
      </c>
      <c r="H329" s="40">
        <v>1.2</v>
      </c>
      <c r="I329" s="22">
        <v>1920</v>
      </c>
      <c r="J329" s="24">
        <v>3200</v>
      </c>
      <c r="K329" s="86">
        <v>2500</v>
      </c>
      <c r="L329" s="86">
        <v>2500</v>
      </c>
      <c r="M329" s="22">
        <f t="shared" si="10"/>
        <v>30.208333333333332</v>
      </c>
      <c r="N329" s="22">
        <f t="shared" si="11"/>
        <v>-21.875</v>
      </c>
      <c r="O329" s="374" t="s">
        <v>263</v>
      </c>
    </row>
    <row r="330" spans="1:15" s="28" customFormat="1" ht="44.25" customHeight="1" x14ac:dyDescent="0.25">
      <c r="A330" s="370">
        <v>37</v>
      </c>
      <c r="B330" s="1010" t="s">
        <v>446</v>
      </c>
      <c r="C330" s="1012"/>
      <c r="D330" s="1011"/>
      <c r="E330" s="22">
        <v>1000</v>
      </c>
      <c r="F330" s="24">
        <v>2800</v>
      </c>
      <c r="G330" s="45">
        <v>2300</v>
      </c>
      <c r="H330" s="40">
        <v>1.7</v>
      </c>
      <c r="I330" s="22">
        <v>2210</v>
      </c>
      <c r="J330" s="24">
        <v>2800</v>
      </c>
      <c r="K330" s="86">
        <v>2500</v>
      </c>
      <c r="L330" s="86">
        <v>2500</v>
      </c>
      <c r="M330" s="22">
        <f t="shared" si="10"/>
        <v>13.122171945701359</v>
      </c>
      <c r="N330" s="22">
        <f t="shared" si="11"/>
        <v>-10.714285714285714</v>
      </c>
      <c r="O330" s="374" t="s">
        <v>263</v>
      </c>
    </row>
    <row r="331" spans="1:15" s="28" customFormat="1" ht="45.75" customHeight="1" x14ac:dyDescent="0.25">
      <c r="A331" s="370">
        <v>38</v>
      </c>
      <c r="B331" s="407" t="s">
        <v>209</v>
      </c>
      <c r="C331" s="407" t="s">
        <v>18</v>
      </c>
      <c r="D331" s="374" t="s">
        <v>210</v>
      </c>
      <c r="E331" s="47">
        <v>870</v>
      </c>
      <c r="F331" s="24">
        <v>3000</v>
      </c>
      <c r="G331" s="45">
        <v>3300</v>
      </c>
      <c r="H331" s="40">
        <v>1.6</v>
      </c>
      <c r="I331" s="22">
        <v>1600</v>
      </c>
      <c r="J331" s="24">
        <v>3000</v>
      </c>
      <c r="K331" s="86">
        <v>1500</v>
      </c>
      <c r="L331" s="86">
        <v>1500</v>
      </c>
      <c r="M331" s="22">
        <f t="shared" si="10"/>
        <v>-6.25</v>
      </c>
      <c r="N331" s="22">
        <f t="shared" si="11"/>
        <v>-50</v>
      </c>
      <c r="O331" s="374" t="s">
        <v>263</v>
      </c>
    </row>
    <row r="332" spans="1:15" s="28" customFormat="1" ht="44.25" customHeight="1" x14ac:dyDescent="0.25">
      <c r="A332" s="370">
        <v>39</v>
      </c>
      <c r="B332" s="407" t="s">
        <v>43</v>
      </c>
      <c r="C332" s="407" t="s">
        <v>211</v>
      </c>
      <c r="D332" s="374" t="s">
        <v>184</v>
      </c>
      <c r="E332" s="22"/>
      <c r="F332" s="24"/>
      <c r="G332" s="45"/>
      <c r="H332" s="40"/>
      <c r="I332" s="22"/>
      <c r="J332" s="24"/>
      <c r="K332" s="85"/>
      <c r="L332" s="85"/>
      <c r="M332" s="22"/>
      <c r="N332" s="22"/>
      <c r="O332" s="374" t="s">
        <v>263</v>
      </c>
    </row>
    <row r="333" spans="1:15" s="28" customFormat="1" x14ac:dyDescent="0.25">
      <c r="A333" s="375"/>
      <c r="B333" s="90"/>
      <c r="C333" s="407"/>
      <c r="D333" s="374" t="s">
        <v>39</v>
      </c>
      <c r="E333" s="22">
        <v>3100</v>
      </c>
      <c r="F333" s="24">
        <v>13500</v>
      </c>
      <c r="G333" s="45">
        <v>13500</v>
      </c>
      <c r="H333" s="40">
        <v>2.7</v>
      </c>
      <c r="I333" s="22">
        <v>8370</v>
      </c>
      <c r="J333" s="24">
        <v>13500</v>
      </c>
      <c r="K333" s="85">
        <v>8500</v>
      </c>
      <c r="L333" s="85">
        <v>8500</v>
      </c>
      <c r="M333" s="22">
        <f t="shared" ref="M333:M393" si="12">(K333-I333)/I333*100</f>
        <v>1.5531660692951015</v>
      </c>
      <c r="N333" s="22">
        <f t="shared" si="11"/>
        <v>-37.037037037037038</v>
      </c>
      <c r="O333" s="374" t="s">
        <v>879</v>
      </c>
    </row>
    <row r="334" spans="1:15" s="28" customFormat="1" x14ac:dyDescent="0.25">
      <c r="A334" s="375"/>
      <c r="B334" s="90"/>
      <c r="C334" s="407"/>
      <c r="D334" s="374" t="s">
        <v>40</v>
      </c>
      <c r="E334" s="22">
        <v>3100</v>
      </c>
      <c r="F334" s="24">
        <v>13500</v>
      </c>
      <c r="G334" s="45">
        <v>13500</v>
      </c>
      <c r="H334" s="40">
        <v>2.7</v>
      </c>
      <c r="I334" s="22">
        <v>8370</v>
      </c>
      <c r="J334" s="24">
        <v>13500</v>
      </c>
      <c r="K334" s="85">
        <v>8000</v>
      </c>
      <c r="L334" s="85">
        <v>8000</v>
      </c>
      <c r="M334" s="22">
        <f t="shared" si="12"/>
        <v>-4.4205495818399045</v>
      </c>
      <c r="N334" s="22">
        <f t="shared" ref="N334" si="13">(K334-J334)/J334*100</f>
        <v>-40.74074074074074</v>
      </c>
      <c r="O334" s="374" t="s">
        <v>879</v>
      </c>
    </row>
    <row r="335" spans="1:15" s="28" customFormat="1" ht="43.5" customHeight="1" x14ac:dyDescent="0.25">
      <c r="A335" s="1003">
        <v>40</v>
      </c>
      <c r="B335" s="1000" t="s">
        <v>34</v>
      </c>
      <c r="C335" s="407" t="s">
        <v>410</v>
      </c>
      <c r="D335" s="374" t="s">
        <v>212</v>
      </c>
      <c r="E335" s="47">
        <v>540</v>
      </c>
      <c r="F335" s="24">
        <v>2500</v>
      </c>
      <c r="G335" s="45">
        <v>2500</v>
      </c>
      <c r="H335" s="40">
        <v>1.7</v>
      </c>
      <c r="I335" s="22">
        <v>918</v>
      </c>
      <c r="J335" s="24">
        <v>2500</v>
      </c>
      <c r="K335" s="86">
        <v>1200</v>
      </c>
      <c r="L335" s="86">
        <v>1200</v>
      </c>
      <c r="M335" s="22">
        <f t="shared" si="12"/>
        <v>30.718954248366014</v>
      </c>
      <c r="N335" s="22">
        <f t="shared" ref="N335:N393" si="14">(K335-J335)/J335*100</f>
        <v>-52</v>
      </c>
      <c r="O335" s="374" t="s">
        <v>263</v>
      </c>
    </row>
    <row r="336" spans="1:15" s="28" customFormat="1" ht="44.25" customHeight="1" x14ac:dyDescent="0.25">
      <c r="A336" s="1004"/>
      <c r="B336" s="1002"/>
      <c r="C336" s="407" t="s">
        <v>410</v>
      </c>
      <c r="D336" s="374" t="s">
        <v>36</v>
      </c>
      <c r="E336" s="47">
        <v>540</v>
      </c>
      <c r="F336" s="24">
        <v>1300</v>
      </c>
      <c r="G336" s="45">
        <v>1300</v>
      </c>
      <c r="H336" s="40">
        <v>1.7</v>
      </c>
      <c r="I336" s="22">
        <v>918</v>
      </c>
      <c r="J336" s="24">
        <v>1300</v>
      </c>
      <c r="K336" s="86">
        <v>800</v>
      </c>
      <c r="L336" s="86">
        <v>800</v>
      </c>
      <c r="M336" s="22">
        <f t="shared" si="12"/>
        <v>-12.854030501089325</v>
      </c>
      <c r="N336" s="22">
        <f t="shared" si="14"/>
        <v>-38.461538461538467</v>
      </c>
      <c r="O336" s="374" t="s">
        <v>263</v>
      </c>
    </row>
    <row r="337" spans="1:15" s="28" customFormat="1" ht="44.25" customHeight="1" x14ac:dyDescent="0.25">
      <c r="A337" s="370">
        <v>41</v>
      </c>
      <c r="B337" s="407" t="s">
        <v>213</v>
      </c>
      <c r="C337" s="407" t="s">
        <v>214</v>
      </c>
      <c r="D337" s="374" t="s">
        <v>433</v>
      </c>
      <c r="E337" s="22">
        <v>1690</v>
      </c>
      <c r="F337" s="24">
        <v>8000</v>
      </c>
      <c r="G337" s="45">
        <v>8000</v>
      </c>
      <c r="H337" s="40">
        <v>1.2</v>
      </c>
      <c r="I337" s="22">
        <v>2160</v>
      </c>
      <c r="J337" s="24">
        <v>8000</v>
      </c>
      <c r="K337" s="86">
        <v>3000</v>
      </c>
      <c r="L337" s="86">
        <v>3000</v>
      </c>
      <c r="M337" s="22">
        <f t="shared" si="12"/>
        <v>38.888888888888893</v>
      </c>
      <c r="N337" s="22">
        <f t="shared" si="14"/>
        <v>-62.5</v>
      </c>
      <c r="O337" s="374" t="s">
        <v>263</v>
      </c>
    </row>
    <row r="338" spans="1:15" s="28" customFormat="1" ht="31.5" x14ac:dyDescent="0.25">
      <c r="A338" s="370">
        <v>42</v>
      </c>
      <c r="B338" s="407" t="s">
        <v>215</v>
      </c>
      <c r="C338" s="407" t="s">
        <v>38</v>
      </c>
      <c r="D338" s="408"/>
      <c r="E338" s="47"/>
      <c r="F338" s="24"/>
      <c r="G338" s="45"/>
      <c r="H338" s="40"/>
      <c r="I338" s="22"/>
      <c r="J338" s="22"/>
      <c r="K338" s="22"/>
      <c r="L338" s="22"/>
      <c r="M338" s="22"/>
      <c r="N338" s="22"/>
      <c r="O338" s="374" t="s">
        <v>263</v>
      </c>
    </row>
    <row r="339" spans="1:15" s="28" customFormat="1" x14ac:dyDescent="0.25">
      <c r="A339" s="370"/>
      <c r="B339" s="407"/>
      <c r="C339" s="407" t="s">
        <v>39</v>
      </c>
      <c r="D339" s="408"/>
      <c r="E339" s="22">
        <v>1430</v>
      </c>
      <c r="F339" s="24">
        <v>3500</v>
      </c>
      <c r="G339" s="45">
        <v>3500</v>
      </c>
      <c r="H339" s="40">
        <v>1.2</v>
      </c>
      <c r="I339" s="22">
        <v>1716</v>
      </c>
      <c r="J339" s="24">
        <v>3500</v>
      </c>
      <c r="K339" s="86">
        <v>1750</v>
      </c>
      <c r="L339" s="86">
        <v>1750</v>
      </c>
      <c r="M339" s="22">
        <f t="shared" si="12"/>
        <v>1.9813519813519813</v>
      </c>
      <c r="N339" s="22">
        <f t="shared" si="14"/>
        <v>-50</v>
      </c>
      <c r="O339" s="374" t="s">
        <v>263</v>
      </c>
    </row>
    <row r="340" spans="1:15" s="28" customFormat="1" x14ac:dyDescent="0.25">
      <c r="A340" s="370"/>
      <c r="B340" s="407"/>
      <c r="C340" s="407" t="s">
        <v>40</v>
      </c>
      <c r="D340" s="408"/>
      <c r="E340" s="22">
        <v>1250</v>
      </c>
      <c r="F340" s="24">
        <v>2500</v>
      </c>
      <c r="G340" s="45">
        <v>2500</v>
      </c>
      <c r="H340" s="40">
        <v>1.2</v>
      </c>
      <c r="I340" s="22">
        <v>1500</v>
      </c>
      <c r="J340" s="24">
        <v>2500</v>
      </c>
      <c r="K340" s="86">
        <v>1550</v>
      </c>
      <c r="L340" s="86">
        <v>1550</v>
      </c>
      <c r="M340" s="22">
        <f t="shared" si="12"/>
        <v>3.3333333333333335</v>
      </c>
      <c r="N340" s="22">
        <f t="shared" si="14"/>
        <v>-38</v>
      </c>
      <c r="O340" s="374" t="s">
        <v>263</v>
      </c>
    </row>
    <row r="341" spans="1:15" s="28" customFormat="1" ht="30" customHeight="1" x14ac:dyDescent="0.25">
      <c r="A341" s="370">
        <v>43</v>
      </c>
      <c r="B341" s="407" t="s">
        <v>216</v>
      </c>
      <c r="C341" s="1010" t="s">
        <v>217</v>
      </c>
      <c r="D341" s="1011"/>
      <c r="E341" s="22">
        <v>1724</v>
      </c>
      <c r="F341" s="24">
        <v>5500</v>
      </c>
      <c r="G341" s="45">
        <v>5500</v>
      </c>
      <c r="H341" s="40">
        <v>1.1000000000000001</v>
      </c>
      <c r="I341" s="22">
        <v>1896.4</v>
      </c>
      <c r="J341" s="24">
        <v>5500</v>
      </c>
      <c r="K341" s="86">
        <v>3000</v>
      </c>
      <c r="L341" s="86">
        <v>3000</v>
      </c>
      <c r="M341" s="22">
        <f t="shared" si="12"/>
        <v>58.194473739717353</v>
      </c>
      <c r="N341" s="22">
        <f t="shared" si="14"/>
        <v>-45.454545454545453</v>
      </c>
      <c r="O341" s="374" t="s">
        <v>263</v>
      </c>
    </row>
    <row r="342" spans="1:15" s="28" customFormat="1" x14ac:dyDescent="0.25">
      <c r="A342" s="370"/>
      <c r="B342" s="407"/>
      <c r="C342" s="407" t="s">
        <v>38</v>
      </c>
      <c r="D342" s="408"/>
      <c r="E342" s="47"/>
      <c r="F342" s="24"/>
      <c r="G342" s="45"/>
      <c r="H342" s="40"/>
      <c r="I342" s="22"/>
      <c r="J342" s="22"/>
      <c r="K342" s="85"/>
      <c r="L342" s="85"/>
      <c r="M342" s="22"/>
      <c r="N342" s="22"/>
      <c r="O342" s="372"/>
    </row>
    <row r="343" spans="1:15" s="28" customFormat="1" x14ac:dyDescent="0.25">
      <c r="A343" s="370"/>
      <c r="B343" s="407"/>
      <c r="C343" s="407" t="s">
        <v>39</v>
      </c>
      <c r="D343" s="408"/>
      <c r="E343" s="22">
        <v>1437</v>
      </c>
      <c r="F343" s="24">
        <v>4300</v>
      </c>
      <c r="G343" s="45">
        <v>4300</v>
      </c>
      <c r="H343" s="40">
        <v>1</v>
      </c>
      <c r="I343" s="22">
        <v>1437</v>
      </c>
      <c r="J343" s="24">
        <v>4300</v>
      </c>
      <c r="K343" s="86">
        <v>2000</v>
      </c>
      <c r="L343" s="86">
        <v>2000</v>
      </c>
      <c r="M343" s="22">
        <f t="shared" si="12"/>
        <v>39.178844815588029</v>
      </c>
      <c r="N343" s="22">
        <f t="shared" si="14"/>
        <v>-53.488372093023251</v>
      </c>
      <c r="O343" s="374" t="s">
        <v>263</v>
      </c>
    </row>
    <row r="344" spans="1:15" s="28" customFormat="1" x14ac:dyDescent="0.25">
      <c r="A344" s="370"/>
      <c r="B344" s="407"/>
      <c r="C344" s="407" t="s">
        <v>40</v>
      </c>
      <c r="D344" s="408"/>
      <c r="E344" s="22">
        <v>1400</v>
      </c>
      <c r="F344" s="24">
        <v>3300</v>
      </c>
      <c r="G344" s="45">
        <v>3300</v>
      </c>
      <c r="H344" s="40">
        <v>1</v>
      </c>
      <c r="I344" s="22">
        <v>1400</v>
      </c>
      <c r="J344" s="24">
        <v>3300</v>
      </c>
      <c r="K344" s="86">
        <v>1900</v>
      </c>
      <c r="L344" s="86">
        <v>1900</v>
      </c>
      <c r="M344" s="22">
        <f t="shared" si="12"/>
        <v>35.714285714285715</v>
      </c>
      <c r="N344" s="22">
        <f t="shared" si="14"/>
        <v>-42.424242424242422</v>
      </c>
      <c r="O344" s="374" t="s">
        <v>263</v>
      </c>
    </row>
    <row r="345" spans="1:15" s="28" customFormat="1" x14ac:dyDescent="0.25">
      <c r="A345" s="370">
        <v>44</v>
      </c>
      <c r="B345" s="1010" t="s">
        <v>45</v>
      </c>
      <c r="C345" s="1012"/>
      <c r="D345" s="408"/>
      <c r="E345" s="47"/>
      <c r="F345" s="24"/>
      <c r="G345" s="45"/>
      <c r="H345" s="40"/>
      <c r="I345" s="22"/>
      <c r="J345" s="24"/>
      <c r="K345" s="24"/>
      <c r="L345" s="24"/>
      <c r="M345" s="22"/>
      <c r="N345" s="22"/>
      <c r="O345" s="371"/>
    </row>
    <row r="346" spans="1:15" s="28" customFormat="1" ht="23.25" customHeight="1" x14ac:dyDescent="0.25">
      <c r="A346" s="1009" t="s">
        <v>419</v>
      </c>
      <c r="B346" s="1000" t="s">
        <v>355</v>
      </c>
      <c r="C346" s="37" t="s">
        <v>218</v>
      </c>
      <c r="D346" s="408"/>
      <c r="E346" s="47">
        <v>500</v>
      </c>
      <c r="F346" s="24">
        <v>1500</v>
      </c>
      <c r="G346" s="45">
        <v>1500</v>
      </c>
      <c r="H346" s="40">
        <v>2.6</v>
      </c>
      <c r="I346" s="22">
        <v>1300</v>
      </c>
      <c r="J346" s="24">
        <v>1500</v>
      </c>
      <c r="K346" s="86">
        <v>1000</v>
      </c>
      <c r="L346" s="86">
        <v>1000</v>
      </c>
      <c r="M346" s="22">
        <f t="shared" si="12"/>
        <v>-23.076923076923077</v>
      </c>
      <c r="N346" s="22">
        <f t="shared" si="14"/>
        <v>-33.333333333333329</v>
      </c>
      <c r="O346" s="374" t="s">
        <v>263</v>
      </c>
    </row>
    <row r="347" spans="1:15" s="28" customFormat="1" ht="26.25" customHeight="1" x14ac:dyDescent="0.25">
      <c r="A347" s="1004"/>
      <c r="B347" s="1002"/>
      <c r="C347" s="1010" t="s">
        <v>49</v>
      </c>
      <c r="D347" s="1011"/>
      <c r="E347" s="47">
        <v>500</v>
      </c>
      <c r="F347" s="24">
        <v>1000</v>
      </c>
      <c r="G347" s="45">
        <v>1000</v>
      </c>
      <c r="H347" s="40">
        <v>1.8</v>
      </c>
      <c r="I347" s="22">
        <v>900</v>
      </c>
      <c r="J347" s="24">
        <v>1000</v>
      </c>
      <c r="K347" s="86">
        <v>800</v>
      </c>
      <c r="L347" s="86">
        <v>800</v>
      </c>
      <c r="M347" s="22">
        <f t="shared" si="12"/>
        <v>-11.111111111111111</v>
      </c>
      <c r="N347" s="22">
        <f t="shared" si="14"/>
        <v>-20</v>
      </c>
      <c r="O347" s="374" t="s">
        <v>263</v>
      </c>
    </row>
    <row r="348" spans="1:15" s="28" customFormat="1" ht="23.25" customHeight="1" x14ac:dyDescent="0.25">
      <c r="A348" s="1009" t="s">
        <v>420</v>
      </c>
      <c r="B348" s="1000" t="s">
        <v>320</v>
      </c>
      <c r="C348" s="407" t="s">
        <v>218</v>
      </c>
      <c r="D348" s="408"/>
      <c r="E348" s="47">
        <v>370</v>
      </c>
      <c r="F348" s="24">
        <v>1000</v>
      </c>
      <c r="G348" s="45">
        <v>1000</v>
      </c>
      <c r="H348" s="40">
        <v>2.1</v>
      </c>
      <c r="I348" s="22">
        <v>777</v>
      </c>
      <c r="J348" s="24">
        <v>1000</v>
      </c>
      <c r="K348" s="86">
        <v>800</v>
      </c>
      <c r="L348" s="86">
        <v>800</v>
      </c>
      <c r="M348" s="22">
        <f t="shared" si="12"/>
        <v>2.9601029601029603</v>
      </c>
      <c r="N348" s="22">
        <f t="shared" si="14"/>
        <v>-20</v>
      </c>
      <c r="O348" s="374" t="s">
        <v>263</v>
      </c>
    </row>
    <row r="349" spans="1:15" s="28" customFormat="1" ht="36" customHeight="1" x14ac:dyDescent="0.25">
      <c r="A349" s="1004"/>
      <c r="B349" s="1002"/>
      <c r="C349" s="1010" t="s">
        <v>49</v>
      </c>
      <c r="D349" s="1011"/>
      <c r="E349" s="47">
        <v>330</v>
      </c>
      <c r="F349" s="24">
        <v>850</v>
      </c>
      <c r="G349" s="45">
        <v>1000</v>
      </c>
      <c r="H349" s="40">
        <v>1.7</v>
      </c>
      <c r="I349" s="22">
        <v>561</v>
      </c>
      <c r="J349" s="24">
        <v>850</v>
      </c>
      <c r="K349" s="86">
        <v>650</v>
      </c>
      <c r="L349" s="86">
        <v>650</v>
      </c>
      <c r="M349" s="22">
        <f t="shared" si="12"/>
        <v>15.86452762923351</v>
      </c>
      <c r="N349" s="22">
        <f t="shared" si="14"/>
        <v>-23.52941176470588</v>
      </c>
      <c r="O349" s="374" t="s">
        <v>263</v>
      </c>
    </row>
    <row r="350" spans="1:15" s="28" customFormat="1" ht="21.75" customHeight="1" x14ac:dyDescent="0.25">
      <c r="A350" s="1009" t="s">
        <v>421</v>
      </c>
      <c r="B350" s="1000" t="s">
        <v>251</v>
      </c>
      <c r="C350" s="407" t="s">
        <v>218</v>
      </c>
      <c r="D350" s="408"/>
      <c r="E350" s="47">
        <v>300</v>
      </c>
      <c r="F350" s="24">
        <v>800</v>
      </c>
      <c r="G350" s="45">
        <v>1000</v>
      </c>
      <c r="H350" s="40">
        <v>2.2999999999999998</v>
      </c>
      <c r="I350" s="22">
        <v>690</v>
      </c>
      <c r="J350" s="24">
        <v>800</v>
      </c>
      <c r="K350" s="86">
        <v>650</v>
      </c>
      <c r="L350" s="86">
        <v>650</v>
      </c>
      <c r="M350" s="22">
        <f t="shared" si="12"/>
        <v>-5.7971014492753623</v>
      </c>
      <c r="N350" s="22">
        <f t="shared" si="14"/>
        <v>-18.75</v>
      </c>
      <c r="O350" s="374" t="s">
        <v>263</v>
      </c>
    </row>
    <row r="351" spans="1:15" s="28" customFormat="1" ht="36" customHeight="1" x14ac:dyDescent="0.25">
      <c r="A351" s="1004"/>
      <c r="B351" s="1002"/>
      <c r="C351" s="1010" t="s">
        <v>49</v>
      </c>
      <c r="D351" s="1011"/>
      <c r="E351" s="47">
        <v>300</v>
      </c>
      <c r="F351" s="24">
        <v>750</v>
      </c>
      <c r="G351" s="45">
        <v>1000</v>
      </c>
      <c r="H351" s="40">
        <v>2.2999999999999998</v>
      </c>
      <c r="I351" s="22">
        <v>690</v>
      </c>
      <c r="J351" s="24">
        <v>750</v>
      </c>
      <c r="K351" s="86">
        <v>600</v>
      </c>
      <c r="L351" s="86">
        <v>600</v>
      </c>
      <c r="M351" s="22">
        <f t="shared" si="12"/>
        <v>-13.043478260869565</v>
      </c>
      <c r="N351" s="22">
        <f t="shared" si="14"/>
        <v>-20</v>
      </c>
      <c r="O351" s="374" t="s">
        <v>263</v>
      </c>
    </row>
    <row r="352" spans="1:15" s="28" customFormat="1" ht="21.75" customHeight="1" x14ac:dyDescent="0.25">
      <c r="A352" s="1003">
        <v>45</v>
      </c>
      <c r="B352" s="1000" t="s">
        <v>58</v>
      </c>
      <c r="C352" s="407" t="s">
        <v>39</v>
      </c>
      <c r="D352" s="408"/>
      <c r="E352" s="47">
        <v>500</v>
      </c>
      <c r="F352" s="24">
        <v>1700</v>
      </c>
      <c r="G352" s="45">
        <v>1700</v>
      </c>
      <c r="H352" s="40">
        <v>2.2000000000000002</v>
      </c>
      <c r="I352" s="22">
        <v>1100</v>
      </c>
      <c r="J352" s="24">
        <v>1700</v>
      </c>
      <c r="K352" s="86">
        <v>1500</v>
      </c>
      <c r="L352" s="86">
        <v>1500</v>
      </c>
      <c r="M352" s="22">
        <f t="shared" si="12"/>
        <v>36.363636363636367</v>
      </c>
      <c r="N352" s="22">
        <f t="shared" si="14"/>
        <v>-11.76470588235294</v>
      </c>
      <c r="O352" s="374" t="s">
        <v>263</v>
      </c>
    </row>
    <row r="353" spans="1:15" s="28" customFormat="1" ht="19.5" customHeight="1" x14ac:dyDescent="0.25">
      <c r="A353" s="1004"/>
      <c r="B353" s="1002"/>
      <c r="C353" s="407" t="s">
        <v>40</v>
      </c>
      <c r="D353" s="408"/>
      <c r="E353" s="47">
        <v>450</v>
      </c>
      <c r="F353" s="24">
        <v>1500</v>
      </c>
      <c r="G353" s="45">
        <v>1000</v>
      </c>
      <c r="H353" s="40">
        <v>2.1</v>
      </c>
      <c r="I353" s="22">
        <v>945</v>
      </c>
      <c r="J353" s="24">
        <v>1500</v>
      </c>
      <c r="K353" s="86">
        <v>1400</v>
      </c>
      <c r="L353" s="86">
        <v>1400</v>
      </c>
      <c r="M353" s="22">
        <f t="shared" si="12"/>
        <v>48.148148148148145</v>
      </c>
      <c r="N353" s="22">
        <f t="shared" si="14"/>
        <v>-6.666666666666667</v>
      </c>
      <c r="O353" s="374" t="s">
        <v>263</v>
      </c>
    </row>
    <row r="354" spans="1:15" s="28" customFormat="1" ht="44.25" customHeight="1" x14ac:dyDescent="0.25">
      <c r="A354" s="370">
        <v>46</v>
      </c>
      <c r="B354" s="407" t="s">
        <v>219</v>
      </c>
      <c r="C354" s="407" t="s">
        <v>220</v>
      </c>
      <c r="D354" s="374" t="s">
        <v>272</v>
      </c>
      <c r="E354" s="47"/>
      <c r="F354" s="24"/>
      <c r="G354" s="45"/>
      <c r="H354" s="40"/>
      <c r="I354" s="22"/>
      <c r="J354" s="22"/>
      <c r="K354" s="22"/>
      <c r="L354" s="22"/>
      <c r="M354" s="22"/>
      <c r="N354" s="22"/>
      <c r="O354" s="374"/>
    </row>
    <row r="355" spans="1:15" s="28" customFormat="1" ht="21.75" customHeight="1" x14ac:dyDescent="0.25">
      <c r="A355" s="370"/>
      <c r="B355" s="407"/>
      <c r="C355" s="407" t="s">
        <v>39</v>
      </c>
      <c r="D355" s="374"/>
      <c r="E355" s="47">
        <v>700</v>
      </c>
      <c r="F355" s="24">
        <v>2000</v>
      </c>
      <c r="G355" s="45">
        <v>2000</v>
      </c>
      <c r="H355" s="40">
        <v>1.4</v>
      </c>
      <c r="I355" s="22">
        <v>979.99999999999989</v>
      </c>
      <c r="J355" s="24">
        <v>2000</v>
      </c>
      <c r="K355" s="85">
        <v>2000</v>
      </c>
      <c r="L355" s="85">
        <v>2000</v>
      </c>
      <c r="M355" s="22">
        <f t="shared" si="12"/>
        <v>104.08163265306125</v>
      </c>
      <c r="N355" s="22">
        <f t="shared" si="14"/>
        <v>0</v>
      </c>
      <c r="O355" s="374" t="s">
        <v>263</v>
      </c>
    </row>
    <row r="356" spans="1:15" s="28" customFormat="1" ht="21.75" customHeight="1" x14ac:dyDescent="0.25">
      <c r="A356" s="370"/>
      <c r="B356" s="407"/>
      <c r="C356" s="407" t="s">
        <v>40</v>
      </c>
      <c r="D356" s="374"/>
      <c r="E356" s="47">
        <v>650</v>
      </c>
      <c r="F356" s="24">
        <v>1700</v>
      </c>
      <c r="G356" s="45">
        <v>1700</v>
      </c>
      <c r="H356" s="40">
        <v>1.4</v>
      </c>
      <c r="I356" s="22">
        <v>909.99999999999989</v>
      </c>
      <c r="J356" s="24">
        <v>1700</v>
      </c>
      <c r="K356" s="85">
        <v>1700</v>
      </c>
      <c r="L356" s="85">
        <v>1700</v>
      </c>
      <c r="M356" s="22">
        <f t="shared" si="12"/>
        <v>86.813186813186832</v>
      </c>
      <c r="N356" s="22">
        <f t="shared" si="14"/>
        <v>0</v>
      </c>
      <c r="O356" s="374" t="s">
        <v>263</v>
      </c>
    </row>
    <row r="357" spans="1:15" s="28" customFormat="1" x14ac:dyDescent="0.25">
      <c r="A357" s="370">
        <v>47</v>
      </c>
      <c r="B357" s="407" t="s">
        <v>221</v>
      </c>
      <c r="C357" s="407" t="s">
        <v>139</v>
      </c>
      <c r="D357" s="374" t="s">
        <v>22</v>
      </c>
      <c r="E357" s="47"/>
      <c r="F357" s="24"/>
      <c r="G357" s="45"/>
      <c r="H357" s="40"/>
      <c r="I357" s="22"/>
      <c r="J357" s="22"/>
      <c r="K357" s="85"/>
      <c r="L357" s="85"/>
      <c r="M357" s="22"/>
      <c r="N357" s="22"/>
      <c r="O357" s="374"/>
    </row>
    <row r="358" spans="1:15" s="28" customFormat="1" x14ac:dyDescent="0.25">
      <c r="A358" s="370"/>
      <c r="B358" s="407"/>
      <c r="C358" s="407" t="s">
        <v>39</v>
      </c>
      <c r="D358" s="408"/>
      <c r="E358" s="47">
        <v>860</v>
      </c>
      <c r="F358" s="24">
        <v>1700</v>
      </c>
      <c r="G358" s="45">
        <v>1700</v>
      </c>
      <c r="H358" s="40">
        <v>1.1000000000000001</v>
      </c>
      <c r="I358" s="22">
        <v>946.00000000000011</v>
      </c>
      <c r="J358" s="24">
        <v>1700</v>
      </c>
      <c r="K358" s="85">
        <v>1700</v>
      </c>
      <c r="L358" s="85">
        <v>1700</v>
      </c>
      <c r="M358" s="22">
        <f t="shared" si="12"/>
        <v>79.704016913319222</v>
      </c>
      <c r="N358" s="22">
        <f t="shared" si="14"/>
        <v>0</v>
      </c>
      <c r="O358" s="374" t="s">
        <v>263</v>
      </c>
    </row>
    <row r="359" spans="1:15" s="28" customFormat="1" x14ac:dyDescent="0.25">
      <c r="A359" s="370"/>
      <c r="B359" s="407"/>
      <c r="C359" s="407" t="s">
        <v>40</v>
      </c>
      <c r="D359" s="408"/>
      <c r="E359" s="47">
        <v>800</v>
      </c>
      <c r="F359" s="24">
        <v>1300</v>
      </c>
      <c r="G359" s="45">
        <v>1300</v>
      </c>
      <c r="H359" s="40">
        <v>1.1000000000000001</v>
      </c>
      <c r="I359" s="22">
        <f>E359*H359</f>
        <v>880.00000000000011</v>
      </c>
      <c r="J359" s="24">
        <v>1300</v>
      </c>
      <c r="K359" s="85">
        <v>1300</v>
      </c>
      <c r="L359" s="85">
        <v>1300</v>
      </c>
      <c r="M359" s="22">
        <f t="shared" si="12"/>
        <v>47.727272727272705</v>
      </c>
      <c r="N359" s="22">
        <f t="shared" si="14"/>
        <v>0</v>
      </c>
      <c r="O359" s="374" t="s">
        <v>263</v>
      </c>
    </row>
    <row r="360" spans="1:15" s="28" customFormat="1" ht="47.25" customHeight="1" x14ac:dyDescent="0.25">
      <c r="A360" s="370">
        <v>48</v>
      </c>
      <c r="B360" s="407" t="s">
        <v>222</v>
      </c>
      <c r="C360" s="374" t="s">
        <v>445</v>
      </c>
      <c r="D360" s="374" t="s">
        <v>33</v>
      </c>
      <c r="E360" s="47"/>
      <c r="F360" s="24">
        <v>5000</v>
      </c>
      <c r="G360" s="45">
        <v>5000</v>
      </c>
      <c r="H360" s="40"/>
      <c r="I360" s="22"/>
      <c r="J360" s="24">
        <v>5000</v>
      </c>
      <c r="K360" s="86">
        <v>2500</v>
      </c>
      <c r="L360" s="86">
        <v>2500</v>
      </c>
      <c r="M360" s="22"/>
      <c r="N360" s="22">
        <f t="shared" si="14"/>
        <v>-50</v>
      </c>
      <c r="O360" s="57" t="s">
        <v>271</v>
      </c>
    </row>
    <row r="361" spans="1:15" s="28" customFormat="1" x14ac:dyDescent="0.25">
      <c r="A361" s="370">
        <v>49</v>
      </c>
      <c r="B361" s="1010" t="s">
        <v>881</v>
      </c>
      <c r="C361" s="1012"/>
      <c r="D361" s="1011"/>
      <c r="E361" s="47"/>
      <c r="F361" s="24"/>
      <c r="G361" s="45"/>
      <c r="H361" s="40"/>
      <c r="I361" s="22"/>
      <c r="J361" s="24">
        <v>1000</v>
      </c>
      <c r="K361" s="85">
        <v>1000</v>
      </c>
      <c r="L361" s="85">
        <v>1000</v>
      </c>
      <c r="M361" s="22"/>
      <c r="N361" s="22">
        <f t="shared" si="14"/>
        <v>0</v>
      </c>
      <c r="O361" s="57" t="s">
        <v>271</v>
      </c>
    </row>
    <row r="362" spans="1:15" s="28" customFormat="1" ht="21.6" customHeight="1" x14ac:dyDescent="0.25">
      <c r="A362" s="380" t="s">
        <v>874</v>
      </c>
      <c r="B362" s="44" t="s">
        <v>872</v>
      </c>
      <c r="C362" s="44"/>
      <c r="D362" s="44"/>
      <c r="E362" s="33"/>
      <c r="F362" s="25"/>
      <c r="G362" s="20"/>
      <c r="H362" s="67"/>
      <c r="I362" s="67"/>
      <c r="J362" s="67"/>
      <c r="K362" s="67"/>
      <c r="L362" s="67"/>
      <c r="M362" s="22"/>
      <c r="N362" s="22"/>
      <c r="O362" s="374"/>
    </row>
    <row r="363" spans="1:15" s="28" customFormat="1" x14ac:dyDescent="0.25">
      <c r="A363" s="999">
        <v>1</v>
      </c>
      <c r="B363" s="998" t="s">
        <v>9</v>
      </c>
      <c r="C363" s="374" t="s">
        <v>223</v>
      </c>
      <c r="D363" s="374" t="s">
        <v>224</v>
      </c>
      <c r="E363" s="47">
        <v>540</v>
      </c>
      <c r="F363" s="20">
        <v>2000</v>
      </c>
      <c r="G363" s="20">
        <v>2500</v>
      </c>
      <c r="H363" s="58">
        <v>2.8</v>
      </c>
      <c r="I363" s="20">
        <v>1512</v>
      </c>
      <c r="J363" s="20">
        <v>2000</v>
      </c>
      <c r="K363" s="86">
        <v>1200</v>
      </c>
      <c r="L363" s="86">
        <v>1200</v>
      </c>
      <c r="M363" s="22">
        <f t="shared" si="12"/>
        <v>-20.634920634920633</v>
      </c>
      <c r="N363" s="22">
        <f t="shared" si="14"/>
        <v>-40</v>
      </c>
      <c r="O363" s="374" t="s">
        <v>263</v>
      </c>
    </row>
    <row r="364" spans="1:15" s="28" customFormat="1" ht="40.5" customHeight="1" x14ac:dyDescent="0.25">
      <c r="A364" s="999"/>
      <c r="B364" s="998"/>
      <c r="C364" s="374" t="s">
        <v>224</v>
      </c>
      <c r="D364" s="374" t="s">
        <v>225</v>
      </c>
      <c r="E364" s="47">
        <v>700</v>
      </c>
      <c r="F364" s="20">
        <v>2400</v>
      </c>
      <c r="G364" s="20">
        <v>3200</v>
      </c>
      <c r="H364" s="58">
        <v>2.5</v>
      </c>
      <c r="I364" s="20">
        <v>1750</v>
      </c>
      <c r="J364" s="20">
        <v>2400</v>
      </c>
      <c r="K364" s="86">
        <v>1750</v>
      </c>
      <c r="L364" s="86">
        <v>1750</v>
      </c>
      <c r="M364" s="22">
        <f t="shared" si="12"/>
        <v>0</v>
      </c>
      <c r="N364" s="22">
        <f t="shared" si="14"/>
        <v>-27.083333333333332</v>
      </c>
      <c r="O364" s="374" t="s">
        <v>263</v>
      </c>
    </row>
    <row r="365" spans="1:15" s="28" customFormat="1" ht="40.5" customHeight="1" x14ac:dyDescent="0.25">
      <c r="A365" s="999"/>
      <c r="B365" s="998"/>
      <c r="C365" s="374" t="s">
        <v>225</v>
      </c>
      <c r="D365" s="374" t="s">
        <v>226</v>
      </c>
      <c r="E365" s="22">
        <v>1000</v>
      </c>
      <c r="F365" s="20">
        <v>2400</v>
      </c>
      <c r="G365" s="20">
        <v>2400</v>
      </c>
      <c r="H365" s="58">
        <v>1.6</v>
      </c>
      <c r="I365" s="20">
        <v>1600</v>
      </c>
      <c r="J365" s="20">
        <v>2400</v>
      </c>
      <c r="K365" s="86">
        <v>1500</v>
      </c>
      <c r="L365" s="86">
        <v>1500</v>
      </c>
      <c r="M365" s="22">
        <f t="shared" si="12"/>
        <v>-6.25</v>
      </c>
      <c r="N365" s="22">
        <f t="shared" si="14"/>
        <v>-37.5</v>
      </c>
      <c r="O365" s="374" t="s">
        <v>263</v>
      </c>
    </row>
    <row r="366" spans="1:15" s="28" customFormat="1" ht="45" customHeight="1" x14ac:dyDescent="0.25">
      <c r="A366" s="79">
        <v>2</v>
      </c>
      <c r="B366" s="79" t="s">
        <v>227</v>
      </c>
      <c r="C366" s="374" t="s">
        <v>371</v>
      </c>
      <c r="D366" s="374" t="s">
        <v>883</v>
      </c>
      <c r="E366" s="47">
        <v>270</v>
      </c>
      <c r="F366" s="20">
        <v>750</v>
      </c>
      <c r="G366" s="20">
        <v>1600</v>
      </c>
      <c r="H366" s="58">
        <v>2.2000000000000002</v>
      </c>
      <c r="I366" s="20">
        <v>594</v>
      </c>
      <c r="J366" s="20">
        <v>750</v>
      </c>
      <c r="K366" s="83">
        <v>700</v>
      </c>
      <c r="L366" s="83">
        <v>700</v>
      </c>
      <c r="M366" s="22">
        <f t="shared" si="12"/>
        <v>17.845117845117844</v>
      </c>
      <c r="N366" s="22">
        <f t="shared" si="14"/>
        <v>-6.666666666666667</v>
      </c>
      <c r="O366" s="406" t="s">
        <v>813</v>
      </c>
    </row>
    <row r="367" spans="1:15" s="28" customFormat="1" ht="45" customHeight="1" x14ac:dyDescent="0.25">
      <c r="A367" s="80"/>
      <c r="B367" s="80"/>
      <c r="C367" s="374" t="s">
        <v>883</v>
      </c>
      <c r="D367" s="374" t="s">
        <v>383</v>
      </c>
      <c r="E367" s="47">
        <v>270</v>
      </c>
      <c r="F367" s="20">
        <v>750</v>
      </c>
      <c r="G367" s="20">
        <v>1600</v>
      </c>
      <c r="H367" s="58">
        <v>2.2000000000000002</v>
      </c>
      <c r="I367" s="20">
        <v>594</v>
      </c>
      <c r="J367" s="20">
        <v>750</v>
      </c>
      <c r="K367" s="84">
        <v>500</v>
      </c>
      <c r="L367" s="84">
        <v>500</v>
      </c>
      <c r="M367" s="22">
        <f t="shared" si="12"/>
        <v>-15.824915824915825</v>
      </c>
      <c r="N367" s="22"/>
      <c r="O367" s="406" t="s">
        <v>813</v>
      </c>
    </row>
    <row r="368" spans="1:15" s="28" customFormat="1" ht="27" customHeight="1" x14ac:dyDescent="0.25">
      <c r="A368" s="80"/>
      <c r="B368" s="80"/>
      <c r="C368" s="374" t="s">
        <v>274</v>
      </c>
      <c r="D368" s="374" t="s">
        <v>884</v>
      </c>
      <c r="E368" s="47">
        <v>270</v>
      </c>
      <c r="F368" s="20">
        <v>750</v>
      </c>
      <c r="G368" s="20">
        <v>1500</v>
      </c>
      <c r="H368" s="58">
        <v>2.1</v>
      </c>
      <c r="I368" s="20">
        <v>567</v>
      </c>
      <c r="J368" s="20">
        <v>750</v>
      </c>
      <c r="K368" s="83">
        <v>700</v>
      </c>
      <c r="L368" s="83">
        <v>700</v>
      </c>
      <c r="M368" s="22">
        <f t="shared" si="12"/>
        <v>23.456790123456788</v>
      </c>
      <c r="N368" s="22">
        <f t="shared" si="14"/>
        <v>-6.666666666666667</v>
      </c>
      <c r="O368" s="406" t="s">
        <v>813</v>
      </c>
    </row>
    <row r="369" spans="1:15" s="28" customFormat="1" ht="27" customHeight="1" x14ac:dyDescent="0.25">
      <c r="A369" s="80"/>
      <c r="B369" s="80"/>
      <c r="C369" s="374" t="s">
        <v>884</v>
      </c>
      <c r="D369" s="374" t="s">
        <v>383</v>
      </c>
      <c r="E369" s="47">
        <v>270</v>
      </c>
      <c r="F369" s="20">
        <v>750</v>
      </c>
      <c r="G369" s="20">
        <v>1500</v>
      </c>
      <c r="H369" s="58">
        <v>2.1</v>
      </c>
      <c r="I369" s="20">
        <v>567</v>
      </c>
      <c r="J369" s="20">
        <v>750</v>
      </c>
      <c r="K369" s="84">
        <v>500</v>
      </c>
      <c r="L369" s="84">
        <v>500</v>
      </c>
      <c r="M369" s="22">
        <f t="shared" si="12"/>
        <v>-11.816578483245149</v>
      </c>
      <c r="N369" s="22"/>
      <c r="O369" s="406" t="s">
        <v>813</v>
      </c>
    </row>
    <row r="370" spans="1:15" s="28" customFormat="1" ht="42.75" customHeight="1" x14ac:dyDescent="0.25">
      <c r="A370" s="80"/>
      <c r="B370" s="80"/>
      <c r="C370" s="374" t="s">
        <v>9</v>
      </c>
      <c r="D370" s="374" t="s">
        <v>228</v>
      </c>
      <c r="E370" s="47">
        <v>270</v>
      </c>
      <c r="F370" s="20">
        <v>750</v>
      </c>
      <c r="G370" s="20">
        <v>1300</v>
      </c>
      <c r="H370" s="58">
        <v>2.1</v>
      </c>
      <c r="I370" s="20">
        <v>567</v>
      </c>
      <c r="J370" s="20">
        <v>750</v>
      </c>
      <c r="K370" s="86">
        <v>500</v>
      </c>
      <c r="L370" s="86">
        <v>500</v>
      </c>
      <c r="M370" s="22">
        <f t="shared" si="12"/>
        <v>-11.816578483245149</v>
      </c>
      <c r="N370" s="22">
        <f t="shared" si="14"/>
        <v>-33.333333333333329</v>
      </c>
      <c r="O370" s="374" t="s">
        <v>263</v>
      </c>
    </row>
    <row r="371" spans="1:15" s="28" customFormat="1" ht="25.5" customHeight="1" x14ac:dyDescent="0.25">
      <c r="A371" s="80"/>
      <c r="B371" s="80"/>
      <c r="C371" s="998" t="s">
        <v>416</v>
      </c>
      <c r="D371" s="998"/>
      <c r="E371" s="47">
        <v>360</v>
      </c>
      <c r="F371" s="20">
        <v>1600</v>
      </c>
      <c r="G371" s="20">
        <v>3500</v>
      </c>
      <c r="H371" s="58">
        <v>3.8</v>
      </c>
      <c r="I371" s="20">
        <v>1368</v>
      </c>
      <c r="J371" s="20">
        <v>1600</v>
      </c>
      <c r="K371" s="86">
        <v>1000</v>
      </c>
      <c r="L371" s="86">
        <v>1000</v>
      </c>
      <c r="M371" s="22">
        <f t="shared" si="12"/>
        <v>-26.900584795321635</v>
      </c>
      <c r="N371" s="22">
        <f t="shared" si="14"/>
        <v>-37.5</v>
      </c>
      <c r="O371" s="374" t="s">
        <v>263</v>
      </c>
    </row>
    <row r="372" spans="1:15" s="28" customFormat="1" ht="30.75" customHeight="1" x14ac:dyDescent="0.25">
      <c r="A372" s="80"/>
      <c r="B372" s="80"/>
      <c r="C372" s="374" t="s">
        <v>229</v>
      </c>
      <c r="D372" s="374" t="s">
        <v>885</v>
      </c>
      <c r="E372" s="47"/>
      <c r="F372" s="20"/>
      <c r="G372" s="20"/>
      <c r="H372" s="58"/>
      <c r="I372" s="20"/>
      <c r="J372" s="20"/>
      <c r="K372" s="85"/>
      <c r="L372" s="85"/>
      <c r="M372" s="22"/>
      <c r="N372" s="22"/>
      <c r="O372" s="406" t="s">
        <v>813</v>
      </c>
    </row>
    <row r="373" spans="1:15" s="28" customFormat="1" ht="25.5" customHeight="1" x14ac:dyDescent="0.25">
      <c r="A373" s="80"/>
      <c r="B373" s="80"/>
      <c r="C373" s="374"/>
      <c r="D373" s="374" t="s">
        <v>39</v>
      </c>
      <c r="E373" s="47">
        <v>290</v>
      </c>
      <c r="F373" s="20">
        <v>1200</v>
      </c>
      <c r="G373" s="20">
        <v>1400</v>
      </c>
      <c r="H373" s="58">
        <v>2</v>
      </c>
      <c r="I373" s="20">
        <v>580</v>
      </c>
      <c r="J373" s="20">
        <v>1200</v>
      </c>
      <c r="K373" s="85">
        <v>800</v>
      </c>
      <c r="L373" s="85">
        <v>800</v>
      </c>
      <c r="M373" s="22">
        <f t="shared" si="12"/>
        <v>37.931034482758619</v>
      </c>
      <c r="N373" s="22"/>
      <c r="O373" s="374" t="s">
        <v>879</v>
      </c>
    </row>
    <row r="374" spans="1:15" s="28" customFormat="1" ht="25.5" customHeight="1" x14ac:dyDescent="0.25">
      <c r="A374" s="80"/>
      <c r="B374" s="80"/>
      <c r="C374" s="374"/>
      <c r="D374" s="374" t="s">
        <v>40</v>
      </c>
      <c r="E374" s="47">
        <v>290</v>
      </c>
      <c r="F374" s="20">
        <v>1200</v>
      </c>
      <c r="G374" s="20">
        <v>1400</v>
      </c>
      <c r="H374" s="58">
        <v>2</v>
      </c>
      <c r="I374" s="20">
        <v>580</v>
      </c>
      <c r="J374" s="20">
        <v>1200</v>
      </c>
      <c r="K374" s="85">
        <v>680</v>
      </c>
      <c r="L374" s="85">
        <v>680</v>
      </c>
      <c r="M374" s="22">
        <f t="shared" si="12"/>
        <v>17.241379310344829</v>
      </c>
      <c r="N374" s="22"/>
      <c r="O374" s="374" t="s">
        <v>879</v>
      </c>
    </row>
    <row r="375" spans="1:15" s="28" customFormat="1" ht="40.5" customHeight="1" x14ac:dyDescent="0.25">
      <c r="A375" s="80"/>
      <c r="B375" s="80"/>
      <c r="C375" s="374" t="s">
        <v>229</v>
      </c>
      <c r="D375" s="374" t="s">
        <v>458</v>
      </c>
      <c r="E375" s="47"/>
      <c r="F375" s="20"/>
      <c r="G375" s="20"/>
      <c r="H375" s="58"/>
      <c r="I375" s="20"/>
      <c r="J375" s="20"/>
      <c r="K375" s="85"/>
      <c r="L375" s="85"/>
      <c r="M375" s="22"/>
      <c r="N375" s="22"/>
      <c r="O375" s="406" t="s">
        <v>813</v>
      </c>
    </row>
    <row r="376" spans="1:15" s="28" customFormat="1" x14ac:dyDescent="0.25">
      <c r="A376" s="80"/>
      <c r="B376" s="80"/>
      <c r="C376" s="374"/>
      <c r="D376" s="374" t="s">
        <v>39</v>
      </c>
      <c r="E376" s="47">
        <v>290</v>
      </c>
      <c r="F376" s="20">
        <v>1200</v>
      </c>
      <c r="G376" s="20">
        <v>1400</v>
      </c>
      <c r="H376" s="58">
        <v>2</v>
      </c>
      <c r="I376" s="20">
        <v>580</v>
      </c>
      <c r="J376" s="20">
        <v>1200</v>
      </c>
      <c r="K376" s="85">
        <v>500</v>
      </c>
      <c r="L376" s="85">
        <v>500</v>
      </c>
      <c r="M376" s="22">
        <f t="shared" si="12"/>
        <v>-13.793103448275861</v>
      </c>
      <c r="N376" s="22"/>
      <c r="O376" s="406" t="s">
        <v>879</v>
      </c>
    </row>
    <row r="377" spans="1:15" s="28" customFormat="1" x14ac:dyDescent="0.25">
      <c r="A377" s="80"/>
      <c r="B377" s="80"/>
      <c r="C377" s="374"/>
      <c r="D377" s="374" t="s">
        <v>40</v>
      </c>
      <c r="E377" s="47">
        <v>290</v>
      </c>
      <c r="F377" s="20">
        <v>1200</v>
      </c>
      <c r="G377" s="20">
        <v>1400</v>
      </c>
      <c r="H377" s="58">
        <v>2</v>
      </c>
      <c r="I377" s="20">
        <v>580</v>
      </c>
      <c r="J377" s="20">
        <v>1200</v>
      </c>
      <c r="K377" s="85">
        <v>430</v>
      </c>
      <c r="L377" s="85">
        <v>430</v>
      </c>
      <c r="M377" s="22">
        <f t="shared" si="12"/>
        <v>-25.862068965517242</v>
      </c>
      <c r="N377" s="22"/>
      <c r="O377" s="406" t="s">
        <v>879</v>
      </c>
    </row>
    <row r="378" spans="1:15" s="28" customFormat="1" x14ac:dyDescent="0.25">
      <c r="A378" s="80">
        <v>3</v>
      </c>
      <c r="B378" s="80" t="s">
        <v>886</v>
      </c>
      <c r="C378" s="374" t="s">
        <v>417</v>
      </c>
      <c r="D378" s="374" t="s">
        <v>887</v>
      </c>
      <c r="E378" s="47"/>
      <c r="F378" s="25">
        <v>820</v>
      </c>
      <c r="G378" s="20">
        <v>820</v>
      </c>
      <c r="H378" s="20"/>
      <c r="I378" s="20"/>
      <c r="J378" s="25">
        <v>820</v>
      </c>
      <c r="K378" s="86">
        <v>600</v>
      </c>
      <c r="L378" s="86">
        <v>600</v>
      </c>
      <c r="M378" s="22"/>
      <c r="N378" s="22">
        <f t="shared" si="14"/>
        <v>-26.829268292682929</v>
      </c>
      <c r="O378" s="374" t="s">
        <v>131</v>
      </c>
    </row>
    <row r="379" spans="1:15" s="28" customFormat="1" x14ac:dyDescent="0.25">
      <c r="A379" s="80"/>
      <c r="B379" s="80"/>
      <c r="C379" s="374" t="s">
        <v>887</v>
      </c>
      <c r="D379" s="374" t="s">
        <v>888</v>
      </c>
      <c r="E379" s="47"/>
      <c r="F379" s="25">
        <v>820</v>
      </c>
      <c r="G379" s="20">
        <v>820</v>
      </c>
      <c r="H379" s="20"/>
      <c r="I379" s="20"/>
      <c r="J379" s="25"/>
      <c r="K379" s="87">
        <v>400</v>
      </c>
      <c r="L379" s="87">
        <v>400</v>
      </c>
      <c r="M379" s="22"/>
      <c r="N379" s="22"/>
      <c r="O379" s="406" t="s">
        <v>131</v>
      </c>
    </row>
    <row r="380" spans="1:15" s="28" customFormat="1" x14ac:dyDescent="0.25">
      <c r="A380" s="80"/>
      <c r="B380" s="80"/>
      <c r="C380" s="374" t="s">
        <v>888</v>
      </c>
      <c r="D380" s="374" t="s">
        <v>889</v>
      </c>
      <c r="E380" s="47"/>
      <c r="F380" s="25">
        <v>820</v>
      </c>
      <c r="G380" s="20">
        <v>820</v>
      </c>
      <c r="H380" s="20"/>
      <c r="I380" s="20"/>
      <c r="J380" s="25"/>
      <c r="K380" s="87">
        <v>500</v>
      </c>
      <c r="L380" s="87">
        <v>500</v>
      </c>
      <c r="M380" s="22"/>
      <c r="N380" s="22"/>
      <c r="O380" s="406" t="s">
        <v>131</v>
      </c>
    </row>
    <row r="381" spans="1:15" s="28" customFormat="1" x14ac:dyDescent="0.25">
      <c r="A381" s="81"/>
      <c r="B381" s="81"/>
      <c r="C381" s="374" t="s">
        <v>889</v>
      </c>
      <c r="D381" s="374" t="s">
        <v>890</v>
      </c>
      <c r="E381" s="47"/>
      <c r="F381" s="25">
        <v>820</v>
      </c>
      <c r="G381" s="20">
        <v>820</v>
      </c>
      <c r="H381" s="20"/>
      <c r="I381" s="20"/>
      <c r="J381" s="25"/>
      <c r="K381" s="87">
        <v>400</v>
      </c>
      <c r="L381" s="87">
        <v>400</v>
      </c>
      <c r="M381" s="22"/>
      <c r="N381" s="22"/>
      <c r="O381" s="374" t="s">
        <v>131</v>
      </c>
    </row>
    <row r="382" spans="1:15" s="28" customFormat="1" ht="51.6" customHeight="1" x14ac:dyDescent="0.25">
      <c r="A382" s="81"/>
      <c r="B382" s="81" t="s">
        <v>891</v>
      </c>
      <c r="C382" s="374" t="s">
        <v>892</v>
      </c>
      <c r="D382" s="374" t="s">
        <v>284</v>
      </c>
      <c r="E382" s="47"/>
      <c r="F382" s="25"/>
      <c r="G382" s="20"/>
      <c r="H382" s="20"/>
      <c r="I382" s="20"/>
      <c r="J382" s="25"/>
      <c r="K382" s="87">
        <v>350</v>
      </c>
      <c r="L382" s="87">
        <v>350</v>
      </c>
      <c r="M382" s="22"/>
      <c r="N382" s="22"/>
      <c r="O382" s="406" t="s">
        <v>131</v>
      </c>
    </row>
    <row r="383" spans="1:15" s="28" customFormat="1" x14ac:dyDescent="0.25">
      <c r="A383" s="999">
        <v>3</v>
      </c>
      <c r="B383" s="998" t="s">
        <v>230</v>
      </c>
      <c r="C383" s="374" t="s">
        <v>231</v>
      </c>
      <c r="D383" s="374" t="s">
        <v>459</v>
      </c>
      <c r="E383" s="47">
        <v>280</v>
      </c>
      <c r="F383" s="25">
        <v>1200</v>
      </c>
      <c r="G383" s="20">
        <v>1600</v>
      </c>
      <c r="H383" s="58">
        <v>2</v>
      </c>
      <c r="I383" s="20">
        <v>560</v>
      </c>
      <c r="J383" s="25">
        <v>1200</v>
      </c>
      <c r="K383" s="86">
        <v>800</v>
      </c>
      <c r="L383" s="86">
        <v>800</v>
      </c>
      <c r="M383" s="22">
        <f t="shared" si="12"/>
        <v>42.857142857142854</v>
      </c>
      <c r="N383" s="22">
        <f t="shared" si="14"/>
        <v>-33.333333333333329</v>
      </c>
      <c r="O383" s="374" t="s">
        <v>263</v>
      </c>
    </row>
    <row r="384" spans="1:15" s="28" customFormat="1" x14ac:dyDescent="0.25">
      <c r="A384" s="999"/>
      <c r="B384" s="998"/>
      <c r="C384" s="374" t="s">
        <v>228</v>
      </c>
      <c r="D384" s="374" t="s">
        <v>232</v>
      </c>
      <c r="E384" s="47">
        <v>210</v>
      </c>
      <c r="F384" s="25">
        <v>500</v>
      </c>
      <c r="G384" s="20">
        <v>1500</v>
      </c>
      <c r="H384" s="58">
        <v>2</v>
      </c>
      <c r="I384" s="20">
        <v>420</v>
      </c>
      <c r="J384" s="25">
        <v>500</v>
      </c>
      <c r="K384" s="86">
        <v>400</v>
      </c>
      <c r="L384" s="86">
        <v>400</v>
      </c>
      <c r="M384" s="22">
        <f t="shared" si="12"/>
        <v>-4.7619047619047619</v>
      </c>
      <c r="N384" s="22">
        <f t="shared" si="14"/>
        <v>-20</v>
      </c>
      <c r="O384" s="374" t="s">
        <v>263</v>
      </c>
    </row>
    <row r="385" spans="1:15" s="28" customFormat="1" x14ac:dyDescent="0.25">
      <c r="A385" s="999"/>
      <c r="B385" s="998"/>
      <c r="C385" s="374" t="s">
        <v>233</v>
      </c>
      <c r="D385" s="374" t="s">
        <v>234</v>
      </c>
      <c r="E385" s="47">
        <v>210</v>
      </c>
      <c r="F385" s="25">
        <v>500</v>
      </c>
      <c r="G385" s="20">
        <v>1600</v>
      </c>
      <c r="H385" s="58">
        <v>2</v>
      </c>
      <c r="I385" s="20">
        <v>420</v>
      </c>
      <c r="J385" s="25">
        <v>500</v>
      </c>
      <c r="K385" s="86">
        <v>400</v>
      </c>
      <c r="L385" s="86">
        <v>400</v>
      </c>
      <c r="M385" s="22">
        <f t="shared" si="12"/>
        <v>-4.7619047619047619</v>
      </c>
      <c r="N385" s="22">
        <f t="shared" si="14"/>
        <v>-20</v>
      </c>
      <c r="O385" s="374" t="s">
        <v>263</v>
      </c>
    </row>
    <row r="386" spans="1:15" s="28" customFormat="1" ht="29.45" customHeight="1" x14ac:dyDescent="0.25">
      <c r="A386" s="999"/>
      <c r="B386" s="998"/>
      <c r="C386" s="998" t="s">
        <v>275</v>
      </c>
      <c r="D386" s="998"/>
      <c r="E386" s="47">
        <v>210</v>
      </c>
      <c r="F386" s="25">
        <v>400</v>
      </c>
      <c r="G386" s="20">
        <v>1000</v>
      </c>
      <c r="H386" s="58">
        <v>1.8</v>
      </c>
      <c r="I386" s="20">
        <v>378</v>
      </c>
      <c r="J386" s="25">
        <v>400</v>
      </c>
      <c r="K386" s="86">
        <v>300</v>
      </c>
      <c r="L386" s="86">
        <v>300</v>
      </c>
      <c r="M386" s="22">
        <f t="shared" si="12"/>
        <v>-20.634920634920633</v>
      </c>
      <c r="N386" s="22">
        <f t="shared" si="14"/>
        <v>-25</v>
      </c>
      <c r="O386" s="374" t="s">
        <v>263</v>
      </c>
    </row>
    <row r="387" spans="1:15" s="28" customFormat="1" ht="29.45" customHeight="1" x14ac:dyDescent="0.25">
      <c r="A387" s="999"/>
      <c r="B387" s="998"/>
      <c r="C387" s="998" t="s">
        <v>276</v>
      </c>
      <c r="D387" s="998"/>
      <c r="E387" s="47">
        <v>170</v>
      </c>
      <c r="F387" s="25">
        <v>370</v>
      </c>
      <c r="G387" s="20">
        <v>900</v>
      </c>
      <c r="H387" s="58">
        <v>2</v>
      </c>
      <c r="I387" s="20">
        <v>340</v>
      </c>
      <c r="J387" s="25">
        <v>370</v>
      </c>
      <c r="K387" s="86">
        <v>250</v>
      </c>
      <c r="L387" s="86">
        <v>250</v>
      </c>
      <c r="M387" s="22">
        <f t="shared" si="12"/>
        <v>-26.47058823529412</v>
      </c>
      <c r="N387" s="22">
        <f t="shared" si="14"/>
        <v>-32.432432432432435</v>
      </c>
      <c r="O387" s="374" t="s">
        <v>263</v>
      </c>
    </row>
    <row r="388" spans="1:15" s="28" customFormat="1" ht="33" customHeight="1" x14ac:dyDescent="0.25">
      <c r="A388" s="370">
        <v>4</v>
      </c>
      <c r="B388" s="998" t="s">
        <v>277</v>
      </c>
      <c r="C388" s="998"/>
      <c r="D388" s="998"/>
      <c r="E388" s="47"/>
      <c r="F388" s="25"/>
      <c r="G388" s="20"/>
      <c r="H388" s="58"/>
      <c r="I388" s="20"/>
      <c r="J388" s="25"/>
      <c r="K388" s="83"/>
      <c r="L388" s="83"/>
      <c r="M388" s="22"/>
      <c r="N388" s="22"/>
      <c r="O388" s="374" t="s">
        <v>270</v>
      </c>
    </row>
    <row r="389" spans="1:15" s="28" customFormat="1" ht="33" customHeight="1" x14ac:dyDescent="0.25">
      <c r="A389" s="370"/>
      <c r="B389" s="374"/>
      <c r="C389" s="374" t="s">
        <v>39</v>
      </c>
      <c r="D389" s="374"/>
      <c r="E389" s="47">
        <v>260</v>
      </c>
      <c r="F389" s="25">
        <v>390</v>
      </c>
      <c r="G389" s="20">
        <v>800</v>
      </c>
      <c r="H389" s="58">
        <v>1.5</v>
      </c>
      <c r="I389" s="20">
        <v>390</v>
      </c>
      <c r="J389" s="25">
        <v>390</v>
      </c>
      <c r="K389" s="83">
        <v>650</v>
      </c>
      <c r="L389" s="83">
        <v>650</v>
      </c>
      <c r="M389" s="22">
        <f t="shared" si="12"/>
        <v>66.666666666666657</v>
      </c>
      <c r="N389" s="22"/>
      <c r="O389" s="374" t="s">
        <v>879</v>
      </c>
    </row>
    <row r="390" spans="1:15" s="28" customFormat="1" ht="33" customHeight="1" x14ac:dyDescent="0.25">
      <c r="A390" s="370"/>
      <c r="B390" s="374"/>
      <c r="C390" s="374" t="s">
        <v>40</v>
      </c>
      <c r="D390" s="374"/>
      <c r="E390" s="47">
        <v>260</v>
      </c>
      <c r="F390" s="25">
        <v>390</v>
      </c>
      <c r="G390" s="20">
        <v>800</v>
      </c>
      <c r="H390" s="58">
        <v>1.5</v>
      </c>
      <c r="I390" s="20">
        <v>390</v>
      </c>
      <c r="J390" s="25">
        <v>390</v>
      </c>
      <c r="K390" s="83">
        <v>600</v>
      </c>
      <c r="L390" s="83">
        <v>600</v>
      </c>
      <c r="M390" s="22">
        <f t="shared" si="12"/>
        <v>53.846153846153847</v>
      </c>
      <c r="N390" s="22"/>
      <c r="O390" s="374" t="s">
        <v>879</v>
      </c>
    </row>
    <row r="391" spans="1:15" s="28" customFormat="1" ht="33" customHeight="1" x14ac:dyDescent="0.25">
      <c r="A391" s="370">
        <v>5</v>
      </c>
      <c r="B391" s="374" t="s">
        <v>58</v>
      </c>
      <c r="C391" s="66" t="s">
        <v>893</v>
      </c>
      <c r="D391" s="46" t="s">
        <v>894</v>
      </c>
      <c r="E391" s="47"/>
      <c r="F391" s="25"/>
      <c r="G391" s="20"/>
      <c r="H391" s="58"/>
      <c r="I391" s="20"/>
      <c r="J391" s="25"/>
      <c r="K391" s="83"/>
      <c r="L391" s="83"/>
      <c r="M391" s="22"/>
      <c r="N391" s="22"/>
      <c r="O391" s="374"/>
    </row>
    <row r="392" spans="1:15" s="28" customFormat="1" ht="18.75" customHeight="1" x14ac:dyDescent="0.25">
      <c r="A392" s="370"/>
      <c r="B392" s="374"/>
      <c r="C392" s="66"/>
      <c r="D392" s="374" t="s">
        <v>39</v>
      </c>
      <c r="E392" s="47">
        <v>500</v>
      </c>
      <c r="F392" s="20">
        <v>1600</v>
      </c>
      <c r="G392" s="20">
        <v>2000</v>
      </c>
      <c r="H392" s="58">
        <v>2.9</v>
      </c>
      <c r="I392" s="20">
        <v>1450</v>
      </c>
      <c r="J392" s="20">
        <v>1600</v>
      </c>
      <c r="K392" s="82">
        <v>1400</v>
      </c>
      <c r="L392" s="82">
        <v>1400</v>
      </c>
      <c r="M392" s="22">
        <f t="shared" si="12"/>
        <v>-3.4482758620689653</v>
      </c>
      <c r="N392" s="22">
        <f t="shared" si="14"/>
        <v>-12.5</v>
      </c>
      <c r="O392" s="374" t="s">
        <v>263</v>
      </c>
    </row>
    <row r="393" spans="1:15" s="28" customFormat="1" ht="18.75" x14ac:dyDescent="0.25">
      <c r="A393" s="66"/>
      <c r="B393" s="66"/>
      <c r="C393" s="66"/>
      <c r="D393" s="374" t="s">
        <v>40</v>
      </c>
      <c r="E393" s="47">
        <v>450</v>
      </c>
      <c r="F393" s="20">
        <v>1500</v>
      </c>
      <c r="G393" s="20">
        <v>1800</v>
      </c>
      <c r="H393" s="58">
        <v>2.8</v>
      </c>
      <c r="I393" s="20">
        <v>1260</v>
      </c>
      <c r="J393" s="20">
        <v>1500</v>
      </c>
      <c r="K393" s="82">
        <v>1200</v>
      </c>
      <c r="L393" s="82">
        <v>1200</v>
      </c>
      <c r="M393" s="22">
        <f t="shared" si="12"/>
        <v>-4.7619047619047619</v>
      </c>
      <c r="N393" s="22">
        <f t="shared" si="14"/>
        <v>-20</v>
      </c>
      <c r="O393" s="374" t="s">
        <v>263</v>
      </c>
    </row>
    <row r="394" spans="1:15" ht="31.5" x14ac:dyDescent="0.25">
      <c r="A394" s="404"/>
      <c r="B394" s="66"/>
      <c r="C394" s="46" t="s">
        <v>894</v>
      </c>
      <c r="D394" s="46" t="s">
        <v>895</v>
      </c>
      <c r="E394" s="25"/>
      <c r="F394" s="25"/>
      <c r="G394" s="34"/>
      <c r="H394" s="69"/>
      <c r="I394" s="69"/>
      <c r="J394" s="69"/>
      <c r="K394" s="69"/>
      <c r="L394" s="69"/>
      <c r="M394" s="22"/>
      <c r="N394" s="22"/>
      <c r="O394" s="406" t="s">
        <v>131</v>
      </c>
    </row>
    <row r="395" spans="1:15" x14ac:dyDescent="0.25">
      <c r="A395" s="404"/>
      <c r="B395" s="66"/>
      <c r="C395" s="66"/>
      <c r="D395" s="374" t="s">
        <v>39</v>
      </c>
      <c r="E395" s="25"/>
      <c r="F395" s="25"/>
      <c r="G395" s="34"/>
      <c r="H395" s="69"/>
      <c r="I395" s="69"/>
      <c r="J395" s="69"/>
      <c r="K395" s="69">
        <v>1100</v>
      </c>
      <c r="L395" s="69">
        <v>1100</v>
      </c>
      <c r="M395" s="22"/>
      <c r="N395" s="22"/>
      <c r="O395" s="406" t="s">
        <v>879</v>
      </c>
    </row>
    <row r="396" spans="1:15" x14ac:dyDescent="0.25">
      <c r="A396" s="404"/>
      <c r="B396" s="66"/>
      <c r="C396" s="66"/>
      <c r="D396" s="374" t="s">
        <v>40</v>
      </c>
      <c r="E396" s="25"/>
      <c r="F396" s="25"/>
      <c r="G396" s="34"/>
      <c r="H396" s="69"/>
      <c r="I396" s="69"/>
      <c r="J396" s="69"/>
      <c r="K396" s="69">
        <v>950</v>
      </c>
      <c r="L396" s="69">
        <v>950</v>
      </c>
      <c r="M396" s="22"/>
      <c r="N396" s="22"/>
      <c r="O396" s="406" t="s">
        <v>879</v>
      </c>
    </row>
    <row r="397" spans="1:15" s="28" customFormat="1" x14ac:dyDescent="0.25">
      <c r="A397" s="380" t="s">
        <v>6</v>
      </c>
      <c r="B397" s="44" t="s">
        <v>235</v>
      </c>
      <c r="C397" s="44"/>
      <c r="D397" s="44"/>
      <c r="E397" s="33"/>
      <c r="F397" s="25"/>
      <c r="G397" s="20"/>
      <c r="H397" s="20"/>
      <c r="I397" s="47"/>
      <c r="J397" s="47"/>
      <c r="K397" s="47"/>
      <c r="L397" s="47"/>
      <c r="M397" s="20"/>
      <c r="N397" s="20"/>
      <c r="O397" s="374"/>
    </row>
    <row r="398" spans="1:15" s="28" customFormat="1" ht="42.75" customHeight="1" x14ac:dyDescent="0.25">
      <c r="A398" s="999">
        <v>1</v>
      </c>
      <c r="B398" s="1000" t="s">
        <v>236</v>
      </c>
      <c r="C398" s="374" t="s">
        <v>278</v>
      </c>
      <c r="D398" s="374" t="s">
        <v>372</v>
      </c>
      <c r="E398" s="47">
        <v>650</v>
      </c>
      <c r="F398" s="22">
        <v>1200</v>
      </c>
      <c r="G398" s="22">
        <v>1200</v>
      </c>
      <c r="H398" s="59">
        <v>1.9</v>
      </c>
      <c r="I398" s="22">
        <f>E398*H398</f>
        <v>1235</v>
      </c>
      <c r="J398" s="22">
        <v>1200</v>
      </c>
      <c r="K398" s="49">
        <v>900</v>
      </c>
      <c r="L398" s="49">
        <v>900</v>
      </c>
      <c r="M398" s="20">
        <f>(K398-I398)/I398*100</f>
        <v>-27.125506072874494</v>
      </c>
      <c r="N398" s="20">
        <f>(K398-J398)/J398*100</f>
        <v>-25</v>
      </c>
      <c r="O398" s="374" t="s">
        <v>270</v>
      </c>
    </row>
    <row r="399" spans="1:15" s="28" customFormat="1" x14ac:dyDescent="0.25">
      <c r="A399" s="999"/>
      <c r="B399" s="1001"/>
      <c r="C399" s="374" t="s">
        <v>372</v>
      </c>
      <c r="D399" s="374" t="s">
        <v>384</v>
      </c>
      <c r="E399" s="47">
        <v>650</v>
      </c>
      <c r="F399" s="22">
        <v>2000</v>
      </c>
      <c r="G399" s="22">
        <v>2000</v>
      </c>
      <c r="H399" s="58">
        <v>2.1</v>
      </c>
      <c r="I399" s="22">
        <v>1365</v>
      </c>
      <c r="J399" s="22">
        <v>2000</v>
      </c>
      <c r="K399" s="49">
        <v>1100</v>
      </c>
      <c r="L399" s="49">
        <v>1100</v>
      </c>
      <c r="M399" s="20">
        <f t="shared" ref="M399:M443" si="15">(K399-I399)/I399*100</f>
        <v>-19.413919413919416</v>
      </c>
      <c r="N399" s="20">
        <f t="shared" ref="N399:N444" si="16">(K399-J399)/J399*100</f>
        <v>-45</v>
      </c>
      <c r="O399" s="374" t="s">
        <v>263</v>
      </c>
    </row>
    <row r="400" spans="1:15" s="28" customFormat="1" ht="40.5" customHeight="1" x14ac:dyDescent="0.25">
      <c r="A400" s="999"/>
      <c r="B400" s="1001"/>
      <c r="C400" s="374" t="s">
        <v>384</v>
      </c>
      <c r="D400" s="374" t="s">
        <v>385</v>
      </c>
      <c r="E400" s="47">
        <v>650</v>
      </c>
      <c r="F400" s="22">
        <v>970</v>
      </c>
      <c r="G400" s="47">
        <v>970</v>
      </c>
      <c r="H400" s="58">
        <v>1.5</v>
      </c>
      <c r="I400" s="22">
        <v>975</v>
      </c>
      <c r="J400" s="22">
        <v>970</v>
      </c>
      <c r="K400" s="49">
        <v>800</v>
      </c>
      <c r="L400" s="49">
        <v>800</v>
      </c>
      <c r="M400" s="20">
        <f t="shared" si="15"/>
        <v>-17.948717948717949</v>
      </c>
      <c r="N400" s="20">
        <f t="shared" si="16"/>
        <v>-17.525773195876287</v>
      </c>
      <c r="O400" s="374" t="s">
        <v>263</v>
      </c>
    </row>
    <row r="401" spans="1:15" s="28" customFormat="1" x14ac:dyDescent="0.25">
      <c r="A401" s="999"/>
      <c r="B401" s="1001"/>
      <c r="C401" s="374" t="s">
        <v>385</v>
      </c>
      <c r="D401" s="374" t="s">
        <v>373</v>
      </c>
      <c r="E401" s="47">
        <v>650</v>
      </c>
      <c r="F401" s="22">
        <v>3000</v>
      </c>
      <c r="G401" s="22">
        <v>3000</v>
      </c>
      <c r="H401" s="58">
        <v>1.9</v>
      </c>
      <c r="I401" s="22">
        <v>1235</v>
      </c>
      <c r="J401" s="22">
        <v>3000</v>
      </c>
      <c r="K401" s="49">
        <v>1500</v>
      </c>
      <c r="L401" s="49">
        <v>1500</v>
      </c>
      <c r="M401" s="20">
        <f t="shared" si="15"/>
        <v>21.457489878542511</v>
      </c>
      <c r="N401" s="20">
        <f t="shared" si="16"/>
        <v>-50</v>
      </c>
      <c r="O401" s="374" t="s">
        <v>270</v>
      </c>
    </row>
    <row r="402" spans="1:15" s="28" customFormat="1" x14ac:dyDescent="0.25">
      <c r="A402" s="999"/>
      <c r="B402" s="1001"/>
      <c r="C402" s="374" t="s">
        <v>373</v>
      </c>
      <c r="D402" s="374" t="s">
        <v>374</v>
      </c>
      <c r="E402" s="47">
        <v>400</v>
      </c>
      <c r="F402" s="22">
        <v>970</v>
      </c>
      <c r="G402" s="22">
        <v>600</v>
      </c>
      <c r="H402" s="58">
        <v>1.5</v>
      </c>
      <c r="I402" s="22">
        <v>975</v>
      </c>
      <c r="J402" s="22">
        <v>970</v>
      </c>
      <c r="K402" s="49">
        <v>700</v>
      </c>
      <c r="L402" s="49">
        <v>700</v>
      </c>
      <c r="M402" s="20">
        <f t="shared" si="15"/>
        <v>-28.205128205128204</v>
      </c>
      <c r="N402" s="20">
        <f t="shared" si="16"/>
        <v>-27.835051546391753</v>
      </c>
      <c r="O402" s="998" t="s">
        <v>270</v>
      </c>
    </row>
    <row r="403" spans="1:15" s="28" customFormat="1" x14ac:dyDescent="0.25">
      <c r="A403" s="999"/>
      <c r="B403" s="1001"/>
      <c r="C403" s="374" t="s">
        <v>374</v>
      </c>
      <c r="D403" s="374" t="s">
        <v>279</v>
      </c>
      <c r="E403" s="47">
        <v>400</v>
      </c>
      <c r="F403" s="22">
        <v>700</v>
      </c>
      <c r="G403" s="22">
        <v>600</v>
      </c>
      <c r="H403" s="58">
        <v>1.5</v>
      </c>
      <c r="I403" s="22">
        <v>975</v>
      </c>
      <c r="J403" s="22">
        <v>700</v>
      </c>
      <c r="K403" s="49">
        <v>500</v>
      </c>
      <c r="L403" s="49">
        <v>500</v>
      </c>
      <c r="M403" s="20">
        <f t="shared" si="15"/>
        <v>-48.717948717948715</v>
      </c>
      <c r="N403" s="20">
        <f t="shared" si="16"/>
        <v>-28.571428571428569</v>
      </c>
      <c r="O403" s="998"/>
    </row>
    <row r="404" spans="1:15" s="28" customFormat="1" x14ac:dyDescent="0.25">
      <c r="A404" s="999"/>
      <c r="B404" s="1002"/>
      <c r="C404" s="374" t="s">
        <v>279</v>
      </c>
      <c r="D404" s="374" t="s">
        <v>267</v>
      </c>
      <c r="E404" s="47">
        <v>400</v>
      </c>
      <c r="F404" s="22">
        <v>600</v>
      </c>
      <c r="G404" s="22">
        <v>600</v>
      </c>
      <c r="H404" s="58">
        <v>1.5</v>
      </c>
      <c r="I404" s="22">
        <v>975</v>
      </c>
      <c r="J404" s="22">
        <v>600</v>
      </c>
      <c r="K404" s="49">
        <v>400</v>
      </c>
      <c r="L404" s="49">
        <v>400</v>
      </c>
      <c r="M404" s="20">
        <f t="shared" si="15"/>
        <v>-58.974358974358978</v>
      </c>
      <c r="N404" s="20">
        <f t="shared" si="16"/>
        <v>-33.333333333333329</v>
      </c>
      <c r="O404" s="998"/>
    </row>
    <row r="405" spans="1:15" s="28" customFormat="1" ht="18.75" customHeight="1" x14ac:dyDescent="0.25">
      <c r="A405" s="370">
        <v>2</v>
      </c>
      <c r="B405" s="998" t="s">
        <v>280</v>
      </c>
      <c r="C405" s="998"/>
      <c r="D405" s="998"/>
      <c r="E405" s="47"/>
      <c r="F405" s="22"/>
      <c r="G405" s="22"/>
      <c r="H405" s="20"/>
      <c r="I405" s="22"/>
      <c r="J405" s="22"/>
      <c r="K405" s="92"/>
      <c r="L405" s="92"/>
      <c r="M405" s="20"/>
      <c r="N405" s="20"/>
      <c r="O405" s="374"/>
    </row>
    <row r="406" spans="1:15" s="28" customFormat="1" ht="45.75" customHeight="1" x14ac:dyDescent="0.25">
      <c r="A406" s="1003" t="s">
        <v>237</v>
      </c>
      <c r="B406" s="1000" t="s">
        <v>418</v>
      </c>
      <c r="C406" s="374" t="s">
        <v>386</v>
      </c>
      <c r="D406" s="374" t="s">
        <v>387</v>
      </c>
      <c r="E406" s="47">
        <v>270</v>
      </c>
      <c r="F406" s="22">
        <v>1000</v>
      </c>
      <c r="G406" s="22">
        <v>1000</v>
      </c>
      <c r="H406" s="58">
        <v>2.2999999999999998</v>
      </c>
      <c r="I406" s="22">
        <v>621</v>
      </c>
      <c r="J406" s="22">
        <v>1000</v>
      </c>
      <c r="K406" s="49">
        <v>700</v>
      </c>
      <c r="L406" s="49">
        <v>700</v>
      </c>
      <c r="M406" s="20">
        <f t="shared" si="15"/>
        <v>12.721417069243158</v>
      </c>
      <c r="N406" s="20">
        <f t="shared" si="16"/>
        <v>-30</v>
      </c>
      <c r="O406" s="374" t="s">
        <v>270</v>
      </c>
    </row>
    <row r="407" spans="1:15" s="28" customFormat="1" ht="35.450000000000003" customHeight="1" x14ac:dyDescent="0.25">
      <c r="A407" s="1004"/>
      <c r="B407" s="1002"/>
      <c r="C407" s="374" t="s">
        <v>387</v>
      </c>
      <c r="D407" s="374" t="s">
        <v>388</v>
      </c>
      <c r="E407" s="47">
        <v>260</v>
      </c>
      <c r="F407" s="22">
        <v>500</v>
      </c>
      <c r="G407" s="22">
        <v>500</v>
      </c>
      <c r="H407" s="58">
        <v>1.3</v>
      </c>
      <c r="I407" s="22">
        <v>338</v>
      </c>
      <c r="J407" s="22">
        <v>500</v>
      </c>
      <c r="K407" s="49">
        <v>300</v>
      </c>
      <c r="L407" s="49">
        <v>300</v>
      </c>
      <c r="M407" s="20">
        <f t="shared" si="15"/>
        <v>-11.242603550295858</v>
      </c>
      <c r="N407" s="20">
        <f t="shared" si="16"/>
        <v>-40</v>
      </c>
      <c r="O407" s="374" t="s">
        <v>270</v>
      </c>
    </row>
    <row r="408" spans="1:15" s="28" customFormat="1" ht="63" customHeight="1" x14ac:dyDescent="0.25">
      <c r="A408" s="1003" t="s">
        <v>238</v>
      </c>
      <c r="B408" s="1000" t="s">
        <v>281</v>
      </c>
      <c r="C408" s="374" t="s">
        <v>460</v>
      </c>
      <c r="D408" s="374" t="s">
        <v>282</v>
      </c>
      <c r="E408" s="47">
        <v>260</v>
      </c>
      <c r="F408" s="22">
        <v>800</v>
      </c>
      <c r="G408" s="22">
        <v>800</v>
      </c>
      <c r="H408" s="58">
        <v>1.5</v>
      </c>
      <c r="I408" s="22">
        <f>E408*H408</f>
        <v>390</v>
      </c>
      <c r="J408" s="22">
        <v>800</v>
      </c>
      <c r="K408" s="49">
        <v>700</v>
      </c>
      <c r="L408" s="49">
        <v>700</v>
      </c>
      <c r="M408" s="20">
        <f t="shared" si="15"/>
        <v>79.487179487179489</v>
      </c>
      <c r="N408" s="20">
        <f t="shared" si="16"/>
        <v>-12.5</v>
      </c>
      <c r="O408" s="998" t="s">
        <v>357</v>
      </c>
    </row>
    <row r="409" spans="1:15" s="28" customFormat="1" ht="61.5" customHeight="1" x14ac:dyDescent="0.25">
      <c r="A409" s="1009"/>
      <c r="B409" s="1001"/>
      <c r="C409" s="374" t="s">
        <v>282</v>
      </c>
      <c r="D409" s="374" t="s">
        <v>283</v>
      </c>
      <c r="E409" s="47">
        <v>260</v>
      </c>
      <c r="F409" s="22">
        <v>400</v>
      </c>
      <c r="G409" s="22">
        <v>400</v>
      </c>
      <c r="H409" s="58">
        <v>1.5</v>
      </c>
      <c r="I409" s="22">
        <f>E409*H409</f>
        <v>390</v>
      </c>
      <c r="J409" s="22">
        <v>400</v>
      </c>
      <c r="K409" s="49">
        <v>300</v>
      </c>
      <c r="L409" s="49">
        <v>300</v>
      </c>
      <c r="M409" s="20">
        <f t="shared" si="15"/>
        <v>-23.076923076923077</v>
      </c>
      <c r="N409" s="20">
        <f t="shared" si="16"/>
        <v>-25</v>
      </c>
      <c r="O409" s="998"/>
    </row>
    <row r="410" spans="1:15" s="28" customFormat="1" ht="40.5" customHeight="1" x14ac:dyDescent="0.25">
      <c r="A410" s="1004"/>
      <c r="B410" s="1002"/>
      <c r="C410" s="374" t="s">
        <v>283</v>
      </c>
      <c r="D410" s="374" t="s">
        <v>284</v>
      </c>
      <c r="E410" s="47">
        <v>260</v>
      </c>
      <c r="F410" s="22">
        <v>600</v>
      </c>
      <c r="G410" s="22">
        <v>600</v>
      </c>
      <c r="H410" s="58">
        <v>1.5</v>
      </c>
      <c r="I410" s="22">
        <f>E410*H410</f>
        <v>390</v>
      </c>
      <c r="J410" s="22">
        <v>600</v>
      </c>
      <c r="K410" s="22">
        <v>600</v>
      </c>
      <c r="L410" s="22">
        <v>600</v>
      </c>
      <c r="M410" s="20">
        <f t="shared" si="15"/>
        <v>53.846153846153847</v>
      </c>
      <c r="N410" s="20">
        <f t="shared" si="16"/>
        <v>0</v>
      </c>
      <c r="O410" s="998"/>
    </row>
    <row r="411" spans="1:15" s="28" customFormat="1" ht="42.75" customHeight="1" x14ac:dyDescent="0.25">
      <c r="A411" s="1003" t="s">
        <v>239</v>
      </c>
      <c r="B411" s="1000" t="s">
        <v>376</v>
      </c>
      <c r="C411" s="374" t="s">
        <v>377</v>
      </c>
      <c r="D411" s="374" t="s">
        <v>285</v>
      </c>
      <c r="E411" s="47">
        <v>300</v>
      </c>
      <c r="F411" s="22">
        <v>630</v>
      </c>
      <c r="G411" s="22">
        <v>600</v>
      </c>
      <c r="H411" s="58">
        <v>2.1</v>
      </c>
      <c r="I411" s="22">
        <v>630</v>
      </c>
      <c r="J411" s="22">
        <v>630</v>
      </c>
      <c r="K411" s="49">
        <v>400</v>
      </c>
      <c r="L411" s="49">
        <v>400</v>
      </c>
      <c r="M411" s="20">
        <f t="shared" si="15"/>
        <v>-36.507936507936506</v>
      </c>
      <c r="N411" s="20">
        <f t="shared" si="16"/>
        <v>-36.507936507936506</v>
      </c>
      <c r="O411" s="374" t="s">
        <v>263</v>
      </c>
    </row>
    <row r="412" spans="1:15" s="28" customFormat="1" ht="26.25" customHeight="1" x14ac:dyDescent="0.25">
      <c r="A412" s="1009"/>
      <c r="B412" s="1001"/>
      <c r="C412" s="374" t="s">
        <v>240</v>
      </c>
      <c r="D412" s="374" t="s">
        <v>378</v>
      </c>
      <c r="E412" s="47">
        <v>270</v>
      </c>
      <c r="F412" s="22">
        <v>600</v>
      </c>
      <c r="G412" s="22">
        <v>600</v>
      </c>
      <c r="H412" s="58">
        <v>1.5</v>
      </c>
      <c r="I412" s="22">
        <v>405</v>
      </c>
      <c r="J412" s="22">
        <v>600</v>
      </c>
      <c r="K412" s="49">
        <v>400</v>
      </c>
      <c r="L412" s="49">
        <v>400</v>
      </c>
      <c r="M412" s="20">
        <f t="shared" si="15"/>
        <v>-1.2345679012345678</v>
      </c>
      <c r="N412" s="20">
        <f t="shared" si="16"/>
        <v>-33.333333333333329</v>
      </c>
      <c r="O412" s="374" t="s">
        <v>263</v>
      </c>
    </row>
    <row r="413" spans="1:15" s="28" customFormat="1" ht="24" customHeight="1" x14ac:dyDescent="0.25">
      <c r="A413" s="1009"/>
      <c r="B413" s="1001"/>
      <c r="C413" s="374" t="s">
        <v>241</v>
      </c>
      <c r="D413" s="374" t="s">
        <v>286</v>
      </c>
      <c r="E413" s="47">
        <v>260</v>
      </c>
      <c r="F413" s="22">
        <v>500</v>
      </c>
      <c r="G413" s="22">
        <v>500</v>
      </c>
      <c r="H413" s="58">
        <v>1.2</v>
      </c>
      <c r="I413" s="22">
        <v>312</v>
      </c>
      <c r="J413" s="22">
        <v>500</v>
      </c>
      <c r="K413" s="49">
        <v>400</v>
      </c>
      <c r="L413" s="49">
        <v>400</v>
      </c>
      <c r="M413" s="20">
        <f t="shared" si="15"/>
        <v>28.205128205128204</v>
      </c>
      <c r="N413" s="20">
        <f t="shared" si="16"/>
        <v>-20</v>
      </c>
      <c r="O413" s="374" t="s">
        <v>263</v>
      </c>
    </row>
    <row r="414" spans="1:15" s="28" customFormat="1" ht="42.75" customHeight="1" x14ac:dyDescent="0.25">
      <c r="A414" s="1009"/>
      <c r="B414" s="1001"/>
      <c r="C414" s="374" t="s">
        <v>242</v>
      </c>
      <c r="D414" s="374" t="s">
        <v>287</v>
      </c>
      <c r="E414" s="47">
        <v>260</v>
      </c>
      <c r="F414" s="22">
        <v>500</v>
      </c>
      <c r="G414" s="22">
        <v>500</v>
      </c>
      <c r="H414" s="58">
        <v>1.3</v>
      </c>
      <c r="I414" s="22">
        <v>338</v>
      </c>
      <c r="J414" s="22">
        <v>500</v>
      </c>
      <c r="K414" s="49">
        <v>400</v>
      </c>
      <c r="L414" s="49">
        <v>400</v>
      </c>
      <c r="M414" s="20">
        <f t="shared" si="15"/>
        <v>18.34319526627219</v>
      </c>
      <c r="N414" s="20">
        <f t="shared" si="16"/>
        <v>-20</v>
      </c>
      <c r="O414" s="374" t="s">
        <v>263</v>
      </c>
    </row>
    <row r="415" spans="1:15" s="28" customFormat="1" x14ac:dyDescent="0.25">
      <c r="A415" s="1009"/>
      <c r="B415" s="1001"/>
      <c r="C415" s="374" t="s">
        <v>243</v>
      </c>
      <c r="D415" s="374" t="s">
        <v>266</v>
      </c>
      <c r="E415" s="47">
        <v>260</v>
      </c>
      <c r="F415" s="22">
        <v>400</v>
      </c>
      <c r="G415" s="22">
        <v>400</v>
      </c>
      <c r="H415" s="58">
        <v>1.2</v>
      </c>
      <c r="I415" s="22">
        <v>312</v>
      </c>
      <c r="J415" s="22">
        <v>400</v>
      </c>
      <c r="K415" s="49">
        <v>300</v>
      </c>
      <c r="L415" s="49">
        <v>300</v>
      </c>
      <c r="M415" s="20">
        <f t="shared" si="15"/>
        <v>-3.8461538461538463</v>
      </c>
      <c r="N415" s="20">
        <f t="shared" si="16"/>
        <v>-25</v>
      </c>
      <c r="O415" s="374" t="s">
        <v>263</v>
      </c>
    </row>
    <row r="416" spans="1:15" s="28" customFormat="1" ht="64.5" customHeight="1" x14ac:dyDescent="0.25">
      <c r="A416" s="1009"/>
      <c r="B416" s="1001"/>
      <c r="C416" s="374" t="s">
        <v>379</v>
      </c>
      <c r="D416" s="374" t="s">
        <v>461</v>
      </c>
      <c r="E416" s="47">
        <v>260</v>
      </c>
      <c r="F416" s="22">
        <v>400</v>
      </c>
      <c r="G416" s="22">
        <v>400</v>
      </c>
      <c r="H416" s="58">
        <v>1.2</v>
      </c>
      <c r="I416" s="22">
        <v>312</v>
      </c>
      <c r="J416" s="22">
        <v>400</v>
      </c>
      <c r="K416" s="49">
        <v>300</v>
      </c>
      <c r="L416" s="49">
        <v>300</v>
      </c>
      <c r="M416" s="20">
        <f t="shared" si="15"/>
        <v>-3.8461538461538463</v>
      </c>
      <c r="N416" s="20">
        <f t="shared" si="16"/>
        <v>-25</v>
      </c>
      <c r="O416" s="374" t="s">
        <v>270</v>
      </c>
    </row>
    <row r="417" spans="1:15" s="28" customFormat="1" x14ac:dyDescent="0.25">
      <c r="A417" s="1009"/>
      <c r="B417" s="1001"/>
      <c r="C417" s="374" t="s">
        <v>244</v>
      </c>
      <c r="D417" s="374" t="s">
        <v>33</v>
      </c>
      <c r="E417" s="47">
        <v>260</v>
      </c>
      <c r="F417" s="22">
        <v>650</v>
      </c>
      <c r="G417" s="22">
        <v>800</v>
      </c>
      <c r="H417" s="58">
        <v>1</v>
      </c>
      <c r="I417" s="22">
        <v>260</v>
      </c>
      <c r="J417" s="22">
        <v>650</v>
      </c>
      <c r="K417" s="49">
        <v>300</v>
      </c>
      <c r="L417" s="49">
        <v>300</v>
      </c>
      <c r="M417" s="20">
        <f t="shared" si="15"/>
        <v>15.384615384615385</v>
      </c>
      <c r="N417" s="20">
        <f t="shared" si="16"/>
        <v>-53.846153846153847</v>
      </c>
      <c r="O417" s="374" t="s">
        <v>263</v>
      </c>
    </row>
    <row r="418" spans="1:15" s="28" customFormat="1" x14ac:dyDescent="0.25">
      <c r="A418" s="1009"/>
      <c r="B418" s="1001"/>
      <c r="C418" s="374" t="s">
        <v>245</v>
      </c>
      <c r="D418" s="374" t="s">
        <v>33</v>
      </c>
      <c r="E418" s="47">
        <v>260</v>
      </c>
      <c r="F418" s="22">
        <v>550</v>
      </c>
      <c r="G418" s="22">
        <v>600</v>
      </c>
      <c r="H418" s="58">
        <v>1</v>
      </c>
      <c r="I418" s="22">
        <v>260</v>
      </c>
      <c r="J418" s="22">
        <v>550</v>
      </c>
      <c r="K418" s="49">
        <v>300</v>
      </c>
      <c r="L418" s="49">
        <v>300</v>
      </c>
      <c r="M418" s="20">
        <f t="shared" si="15"/>
        <v>15.384615384615385</v>
      </c>
      <c r="N418" s="20">
        <f t="shared" si="16"/>
        <v>-45.454545454545453</v>
      </c>
      <c r="O418" s="374" t="s">
        <v>263</v>
      </c>
    </row>
    <row r="419" spans="1:15" s="28" customFormat="1" ht="39.75" customHeight="1" x14ac:dyDescent="0.25">
      <c r="A419" s="1004"/>
      <c r="B419" s="1002"/>
      <c r="C419" s="374" t="s">
        <v>380</v>
      </c>
      <c r="D419" s="374" t="s">
        <v>246</v>
      </c>
      <c r="E419" s="47">
        <v>260</v>
      </c>
      <c r="F419" s="22">
        <v>600</v>
      </c>
      <c r="G419" s="22">
        <v>600</v>
      </c>
      <c r="H419" s="58">
        <v>1.1000000000000001</v>
      </c>
      <c r="I419" s="22">
        <v>286</v>
      </c>
      <c r="J419" s="22">
        <v>600</v>
      </c>
      <c r="K419" s="49">
        <v>400</v>
      </c>
      <c r="L419" s="49">
        <v>400</v>
      </c>
      <c r="M419" s="20">
        <f t="shared" si="15"/>
        <v>39.86013986013986</v>
      </c>
      <c r="N419" s="20">
        <f t="shared" si="16"/>
        <v>-33.333333333333329</v>
      </c>
      <c r="O419" s="374" t="s">
        <v>263</v>
      </c>
    </row>
    <row r="420" spans="1:15" s="28" customFormat="1" ht="30.6" customHeight="1" x14ac:dyDescent="0.25">
      <c r="A420" s="370">
        <v>3</v>
      </c>
      <c r="B420" s="998" t="s">
        <v>288</v>
      </c>
      <c r="C420" s="998"/>
      <c r="D420" s="998"/>
      <c r="E420" s="47">
        <v>280</v>
      </c>
      <c r="F420" s="22">
        <v>500</v>
      </c>
      <c r="G420" s="22">
        <v>800</v>
      </c>
      <c r="H420" s="58">
        <v>1.2</v>
      </c>
      <c r="I420" s="22">
        <v>336</v>
      </c>
      <c r="J420" s="22">
        <v>500</v>
      </c>
      <c r="K420" s="49">
        <v>350</v>
      </c>
      <c r="L420" s="49">
        <v>350</v>
      </c>
      <c r="M420" s="20">
        <f t="shared" si="15"/>
        <v>4.1666666666666661</v>
      </c>
      <c r="N420" s="20">
        <f t="shared" si="16"/>
        <v>-30</v>
      </c>
      <c r="O420" s="374" t="s">
        <v>270</v>
      </c>
    </row>
    <row r="421" spans="1:15" s="28" customFormat="1" x14ac:dyDescent="0.25">
      <c r="A421" s="1003">
        <v>4</v>
      </c>
      <c r="B421" s="1000" t="s">
        <v>289</v>
      </c>
      <c r="C421" s="374" t="s">
        <v>290</v>
      </c>
      <c r="D421" s="374"/>
      <c r="E421" s="47">
        <v>150</v>
      </c>
      <c r="F421" s="22">
        <v>250</v>
      </c>
      <c r="G421" s="22">
        <v>200</v>
      </c>
      <c r="H421" s="58">
        <v>1.9</v>
      </c>
      <c r="I421" s="22">
        <v>285</v>
      </c>
      <c r="J421" s="22">
        <v>250</v>
      </c>
      <c r="K421" s="49">
        <v>150</v>
      </c>
      <c r="L421" s="49">
        <v>150</v>
      </c>
      <c r="M421" s="20">
        <f t="shared" si="15"/>
        <v>-47.368421052631575</v>
      </c>
      <c r="N421" s="20">
        <f t="shared" si="16"/>
        <v>-40</v>
      </c>
      <c r="O421" s="374" t="s">
        <v>270</v>
      </c>
    </row>
    <row r="422" spans="1:15" s="28" customFormat="1" x14ac:dyDescent="0.25">
      <c r="A422" s="1004"/>
      <c r="B422" s="1002"/>
      <c r="C422" s="374" t="s">
        <v>375</v>
      </c>
      <c r="D422" s="374"/>
      <c r="E422" s="47">
        <v>150</v>
      </c>
      <c r="F422" s="22">
        <v>300</v>
      </c>
      <c r="G422" s="22">
        <v>200</v>
      </c>
      <c r="H422" s="58">
        <v>1.9</v>
      </c>
      <c r="I422" s="22">
        <v>285</v>
      </c>
      <c r="J422" s="22">
        <v>300</v>
      </c>
      <c r="K422" s="49">
        <v>200</v>
      </c>
      <c r="L422" s="49">
        <v>200</v>
      </c>
      <c r="M422" s="20">
        <f t="shared" si="15"/>
        <v>-29.82456140350877</v>
      </c>
      <c r="N422" s="20">
        <f t="shared" si="16"/>
        <v>-33.333333333333329</v>
      </c>
      <c r="O422" s="374" t="s">
        <v>270</v>
      </c>
    </row>
    <row r="423" spans="1:15" s="28" customFormat="1" x14ac:dyDescent="0.25">
      <c r="A423" s="370">
        <v>5</v>
      </c>
      <c r="B423" s="998" t="s">
        <v>45</v>
      </c>
      <c r="C423" s="998"/>
      <c r="D423" s="998"/>
      <c r="E423" s="47">
        <v>150</v>
      </c>
      <c r="F423" s="22">
        <v>200</v>
      </c>
      <c r="G423" s="22">
        <v>200</v>
      </c>
      <c r="H423" s="58">
        <v>1.9</v>
      </c>
      <c r="I423" s="22">
        <v>285</v>
      </c>
      <c r="J423" s="22">
        <v>200</v>
      </c>
      <c r="K423" s="49">
        <v>150</v>
      </c>
      <c r="L423" s="49">
        <v>150</v>
      </c>
      <c r="M423" s="20">
        <f t="shared" si="15"/>
        <v>-47.368421052631575</v>
      </c>
      <c r="N423" s="20">
        <f t="shared" si="16"/>
        <v>-25</v>
      </c>
      <c r="O423" s="374" t="s">
        <v>270</v>
      </c>
    </row>
    <row r="424" spans="1:15" s="28" customFormat="1" x14ac:dyDescent="0.25">
      <c r="A424" s="1003">
        <v>6</v>
      </c>
      <c r="B424" s="1000" t="s">
        <v>247</v>
      </c>
      <c r="C424" s="374" t="s">
        <v>39</v>
      </c>
      <c r="D424" s="374"/>
      <c r="E424" s="47">
        <v>780</v>
      </c>
      <c r="F424" s="22">
        <v>3700</v>
      </c>
      <c r="G424" s="22">
        <v>2300</v>
      </c>
      <c r="H424" s="58">
        <v>1.6</v>
      </c>
      <c r="I424" s="22">
        <v>1248</v>
      </c>
      <c r="J424" s="22">
        <v>3700</v>
      </c>
      <c r="K424" s="49">
        <v>980</v>
      </c>
      <c r="L424" s="49">
        <v>980</v>
      </c>
      <c r="M424" s="20">
        <f t="shared" si="15"/>
        <v>-21.474358974358974</v>
      </c>
      <c r="N424" s="20">
        <f t="shared" si="16"/>
        <v>-73.513513513513516</v>
      </c>
      <c r="O424" s="374" t="s">
        <v>263</v>
      </c>
    </row>
    <row r="425" spans="1:15" s="28" customFormat="1" x14ac:dyDescent="0.25">
      <c r="A425" s="1004"/>
      <c r="B425" s="1002"/>
      <c r="C425" s="374" t="s">
        <v>40</v>
      </c>
      <c r="D425" s="374"/>
      <c r="E425" s="47">
        <v>750</v>
      </c>
      <c r="F425" s="22">
        <v>3500</v>
      </c>
      <c r="G425" s="22">
        <v>2000</v>
      </c>
      <c r="H425" s="58">
        <v>1.3</v>
      </c>
      <c r="I425" s="22">
        <v>975</v>
      </c>
      <c r="J425" s="22">
        <v>3500</v>
      </c>
      <c r="K425" s="49">
        <v>950</v>
      </c>
      <c r="L425" s="49">
        <v>950</v>
      </c>
      <c r="M425" s="20">
        <f t="shared" si="15"/>
        <v>-2.5641025641025639</v>
      </c>
      <c r="N425" s="20">
        <f t="shared" si="16"/>
        <v>-72.857142857142847</v>
      </c>
      <c r="O425" s="374" t="s">
        <v>263</v>
      </c>
    </row>
    <row r="426" spans="1:15" s="28" customFormat="1" x14ac:dyDescent="0.25">
      <c r="A426" s="404">
        <v>7</v>
      </c>
      <c r="B426" s="1005" t="s">
        <v>462</v>
      </c>
      <c r="C426" s="1005"/>
      <c r="D426" s="1005"/>
      <c r="E426" s="25"/>
      <c r="F426" s="25">
        <v>300</v>
      </c>
      <c r="G426" s="20">
        <v>550</v>
      </c>
      <c r="H426" s="20"/>
      <c r="I426" s="25"/>
      <c r="J426" s="25">
        <v>300</v>
      </c>
      <c r="K426" s="25">
        <v>300</v>
      </c>
      <c r="L426" s="25">
        <v>300</v>
      </c>
      <c r="M426" s="20"/>
      <c r="N426" s="20">
        <f t="shared" si="16"/>
        <v>0</v>
      </c>
      <c r="O426" s="374" t="s">
        <v>271</v>
      </c>
    </row>
    <row r="427" spans="1:15" s="28" customFormat="1" x14ac:dyDescent="0.25">
      <c r="A427" s="404">
        <v>8</v>
      </c>
      <c r="B427" s="377" t="s">
        <v>291</v>
      </c>
      <c r="C427" s="377" t="s">
        <v>292</v>
      </c>
      <c r="D427" s="377" t="s">
        <v>293</v>
      </c>
      <c r="E427" s="25"/>
      <c r="F427" s="25">
        <v>450</v>
      </c>
      <c r="G427" s="20">
        <v>800</v>
      </c>
      <c r="H427" s="20"/>
      <c r="I427" s="25"/>
      <c r="J427" s="25">
        <v>450</v>
      </c>
      <c r="K427" s="77">
        <v>300</v>
      </c>
      <c r="L427" s="77">
        <v>300</v>
      </c>
      <c r="M427" s="20"/>
      <c r="N427" s="20">
        <f t="shared" si="16"/>
        <v>-33.333333333333329</v>
      </c>
      <c r="O427" s="374" t="s">
        <v>271</v>
      </c>
    </row>
    <row r="428" spans="1:15" s="28" customFormat="1" x14ac:dyDescent="0.25">
      <c r="A428" s="76">
        <v>9</v>
      </c>
      <c r="B428" s="1006" t="s">
        <v>125</v>
      </c>
      <c r="C428" s="1007"/>
      <c r="D428" s="1008"/>
      <c r="E428" s="77"/>
      <c r="F428" s="77"/>
      <c r="G428" s="50"/>
      <c r="H428" s="50"/>
      <c r="I428" s="77"/>
      <c r="J428" s="77"/>
      <c r="K428" s="77">
        <v>1300</v>
      </c>
      <c r="L428" s="77">
        <v>1300</v>
      </c>
      <c r="M428" s="20"/>
      <c r="N428" s="20"/>
      <c r="O428" s="406" t="s">
        <v>131</v>
      </c>
    </row>
    <row r="429" spans="1:15" s="28" customFormat="1" x14ac:dyDescent="0.25">
      <c r="A429" s="380" t="s">
        <v>61</v>
      </c>
      <c r="B429" s="44" t="s">
        <v>248</v>
      </c>
      <c r="C429" s="44"/>
      <c r="D429" s="44"/>
      <c r="E429" s="33"/>
      <c r="F429" s="25"/>
      <c r="G429" s="20"/>
      <c r="H429" s="20"/>
      <c r="I429" s="20"/>
      <c r="J429" s="20"/>
      <c r="K429" s="20"/>
      <c r="L429" s="20"/>
      <c r="M429" s="20"/>
      <c r="N429" s="20"/>
      <c r="O429" s="374"/>
    </row>
    <row r="430" spans="1:15" s="28" customFormat="1" ht="18.75" customHeight="1" x14ac:dyDescent="0.25">
      <c r="A430" s="370">
        <v>1</v>
      </c>
      <c r="B430" s="998" t="s">
        <v>249</v>
      </c>
      <c r="C430" s="998"/>
      <c r="D430" s="998"/>
      <c r="E430" s="47">
        <v>330</v>
      </c>
      <c r="F430" s="20">
        <v>1000</v>
      </c>
      <c r="G430" s="20">
        <v>1000</v>
      </c>
      <c r="H430" s="58">
        <v>2.2999999999999998</v>
      </c>
      <c r="I430" s="20">
        <v>758.99999999999989</v>
      </c>
      <c r="J430" s="20">
        <v>1000</v>
      </c>
      <c r="K430" s="50">
        <v>400</v>
      </c>
      <c r="L430" s="50">
        <v>400</v>
      </c>
      <c r="M430" s="20">
        <f t="shared" si="15"/>
        <v>-47.299077733860337</v>
      </c>
      <c r="N430" s="20">
        <f t="shared" si="16"/>
        <v>-60</v>
      </c>
      <c r="O430" s="374" t="s">
        <v>263</v>
      </c>
    </row>
    <row r="431" spans="1:15" s="28" customFormat="1" ht="18.75" customHeight="1" x14ac:dyDescent="0.25">
      <c r="A431" s="370">
        <v>2</v>
      </c>
      <c r="B431" s="998" t="s">
        <v>250</v>
      </c>
      <c r="C431" s="998"/>
      <c r="D431" s="998"/>
      <c r="E431" s="47">
        <v>300</v>
      </c>
      <c r="F431" s="20">
        <v>900</v>
      </c>
      <c r="G431" s="20">
        <v>1200</v>
      </c>
      <c r="H431" s="58">
        <v>2.8</v>
      </c>
      <c r="I431" s="20">
        <v>840</v>
      </c>
      <c r="J431" s="20">
        <v>900</v>
      </c>
      <c r="K431" s="50">
        <v>330</v>
      </c>
      <c r="L431" s="50">
        <v>330</v>
      </c>
      <c r="M431" s="20">
        <f t="shared" si="15"/>
        <v>-60.714285714285708</v>
      </c>
      <c r="N431" s="20">
        <f t="shared" si="16"/>
        <v>-63.333333333333329</v>
      </c>
      <c r="O431" s="374" t="s">
        <v>263</v>
      </c>
    </row>
    <row r="432" spans="1:15" s="28" customFormat="1" ht="18.75" customHeight="1" x14ac:dyDescent="0.25">
      <c r="A432" s="370">
        <v>3</v>
      </c>
      <c r="B432" s="998" t="s">
        <v>51</v>
      </c>
      <c r="C432" s="998"/>
      <c r="D432" s="998"/>
      <c r="E432" s="47">
        <v>200</v>
      </c>
      <c r="F432" s="20">
        <v>300</v>
      </c>
      <c r="G432" s="20">
        <v>700</v>
      </c>
      <c r="H432" s="58">
        <v>1.6</v>
      </c>
      <c r="I432" s="20">
        <v>320</v>
      </c>
      <c r="J432" s="20">
        <v>300</v>
      </c>
      <c r="K432" s="50">
        <v>250</v>
      </c>
      <c r="L432" s="50">
        <v>250</v>
      </c>
      <c r="M432" s="20">
        <f t="shared" si="15"/>
        <v>-21.875</v>
      </c>
      <c r="N432" s="20">
        <f t="shared" si="16"/>
        <v>-16.666666666666664</v>
      </c>
      <c r="O432" s="374" t="s">
        <v>263</v>
      </c>
    </row>
    <row r="433" spans="1:15" s="28" customFormat="1" ht="18.75" customHeight="1" x14ac:dyDescent="0.25">
      <c r="A433" s="370">
        <v>4</v>
      </c>
      <c r="B433" s="998" t="s">
        <v>251</v>
      </c>
      <c r="C433" s="998"/>
      <c r="D433" s="998"/>
      <c r="E433" s="47">
        <v>150</v>
      </c>
      <c r="F433" s="20">
        <v>250</v>
      </c>
      <c r="G433" s="20">
        <v>600</v>
      </c>
      <c r="H433" s="58">
        <v>1.5</v>
      </c>
      <c r="I433" s="20">
        <v>225</v>
      </c>
      <c r="J433" s="20">
        <v>250</v>
      </c>
      <c r="K433" s="50">
        <v>200</v>
      </c>
      <c r="L433" s="50">
        <v>200</v>
      </c>
      <c r="M433" s="20">
        <f t="shared" si="15"/>
        <v>-11.111111111111111</v>
      </c>
      <c r="N433" s="20">
        <f t="shared" si="16"/>
        <v>-20</v>
      </c>
      <c r="O433" s="374" t="s">
        <v>263</v>
      </c>
    </row>
    <row r="434" spans="1:15" s="28" customFormat="1" ht="18.75" customHeight="1" x14ac:dyDescent="0.25">
      <c r="A434" s="370">
        <v>5</v>
      </c>
      <c r="B434" s="998" t="s">
        <v>294</v>
      </c>
      <c r="C434" s="998"/>
      <c r="D434" s="998"/>
      <c r="E434" s="47">
        <v>390</v>
      </c>
      <c r="F434" s="20">
        <v>1200</v>
      </c>
      <c r="G434" s="20">
        <v>1200</v>
      </c>
      <c r="H434" s="58">
        <v>1.4</v>
      </c>
      <c r="I434" s="20">
        <v>546</v>
      </c>
      <c r="J434" s="20">
        <v>1200</v>
      </c>
      <c r="K434" s="50">
        <v>600</v>
      </c>
      <c r="L434" s="50">
        <v>600</v>
      </c>
      <c r="M434" s="20">
        <f t="shared" si="15"/>
        <v>9.8901098901098905</v>
      </c>
      <c r="N434" s="20">
        <f t="shared" si="16"/>
        <v>-50</v>
      </c>
      <c r="O434" s="374" t="s">
        <v>263</v>
      </c>
    </row>
    <row r="435" spans="1:15" s="28" customFormat="1" ht="31.5" x14ac:dyDescent="0.25">
      <c r="A435" s="999">
        <v>6</v>
      </c>
      <c r="B435" s="1000" t="s">
        <v>58</v>
      </c>
      <c r="C435" s="374" t="s">
        <v>295</v>
      </c>
      <c r="D435" s="374" t="s">
        <v>296</v>
      </c>
      <c r="E435" s="47"/>
      <c r="F435" s="20"/>
      <c r="G435" s="20"/>
      <c r="H435" s="58"/>
      <c r="I435" s="20"/>
      <c r="J435" s="20"/>
      <c r="K435" s="50"/>
      <c r="L435" s="50"/>
      <c r="M435" s="20"/>
      <c r="N435" s="20"/>
      <c r="O435" s="374" t="s">
        <v>308</v>
      </c>
    </row>
    <row r="436" spans="1:15" s="28" customFormat="1" x14ac:dyDescent="0.25">
      <c r="A436" s="999"/>
      <c r="B436" s="1001"/>
      <c r="C436" s="374" t="s">
        <v>39</v>
      </c>
      <c r="D436" s="374"/>
      <c r="E436" s="47">
        <v>400</v>
      </c>
      <c r="F436" s="20">
        <v>1600</v>
      </c>
      <c r="G436" s="20">
        <v>1100</v>
      </c>
      <c r="H436" s="58">
        <v>1.3</v>
      </c>
      <c r="I436" s="20">
        <v>520</v>
      </c>
      <c r="J436" s="20">
        <v>1600</v>
      </c>
      <c r="K436" s="50">
        <v>1000</v>
      </c>
      <c r="L436" s="50">
        <v>1000</v>
      </c>
      <c r="M436" s="20">
        <f t="shared" si="15"/>
        <v>92.307692307692307</v>
      </c>
      <c r="N436" s="20">
        <f t="shared" si="16"/>
        <v>-37.5</v>
      </c>
      <c r="O436" s="374" t="s">
        <v>263</v>
      </c>
    </row>
    <row r="437" spans="1:15" s="28" customFormat="1" x14ac:dyDescent="0.25">
      <c r="A437" s="999"/>
      <c r="B437" s="1001"/>
      <c r="C437" s="374" t="s">
        <v>40</v>
      </c>
      <c r="D437" s="374"/>
      <c r="E437" s="47">
        <v>380</v>
      </c>
      <c r="F437" s="20">
        <v>1400</v>
      </c>
      <c r="G437" s="20">
        <v>900</v>
      </c>
      <c r="H437" s="58">
        <v>1.3</v>
      </c>
      <c r="I437" s="20">
        <v>494</v>
      </c>
      <c r="J437" s="20">
        <v>1400</v>
      </c>
      <c r="K437" s="50">
        <v>800</v>
      </c>
      <c r="L437" s="50">
        <v>800</v>
      </c>
      <c r="M437" s="20">
        <f t="shared" si="15"/>
        <v>61.943319838056674</v>
      </c>
      <c r="N437" s="20">
        <f t="shared" si="16"/>
        <v>-42.857142857142854</v>
      </c>
      <c r="O437" s="374" t="s">
        <v>263</v>
      </c>
    </row>
    <row r="438" spans="1:15" s="28" customFormat="1" ht="31.5" x14ac:dyDescent="0.25">
      <c r="A438" s="999"/>
      <c r="B438" s="1001"/>
      <c r="C438" s="374" t="s">
        <v>296</v>
      </c>
      <c r="D438" s="374" t="s">
        <v>297</v>
      </c>
      <c r="E438" s="47"/>
      <c r="F438" s="20"/>
      <c r="G438" s="20"/>
      <c r="H438" s="58"/>
      <c r="I438" s="20"/>
      <c r="J438" s="20"/>
      <c r="K438" s="50"/>
      <c r="L438" s="50"/>
      <c r="M438" s="20"/>
      <c r="N438" s="20"/>
      <c r="O438" s="374" t="s">
        <v>308</v>
      </c>
    </row>
    <row r="439" spans="1:15" s="28" customFormat="1" x14ac:dyDescent="0.25">
      <c r="A439" s="999"/>
      <c r="B439" s="1001"/>
      <c r="C439" s="374" t="s">
        <v>39</v>
      </c>
      <c r="D439" s="374"/>
      <c r="E439" s="47">
        <v>400</v>
      </c>
      <c r="F439" s="20">
        <v>2600</v>
      </c>
      <c r="G439" s="20">
        <v>3000</v>
      </c>
      <c r="H439" s="58">
        <v>1.3</v>
      </c>
      <c r="I439" s="20">
        <v>520</v>
      </c>
      <c r="J439" s="20">
        <v>2600</v>
      </c>
      <c r="K439" s="50">
        <v>700</v>
      </c>
      <c r="L439" s="50">
        <v>700</v>
      </c>
      <c r="M439" s="20">
        <f t="shared" si="15"/>
        <v>34.615384615384613</v>
      </c>
      <c r="N439" s="20">
        <f t="shared" si="16"/>
        <v>-73.076923076923066</v>
      </c>
      <c r="O439" s="374" t="s">
        <v>263</v>
      </c>
    </row>
    <row r="440" spans="1:15" s="28" customFormat="1" x14ac:dyDescent="0.25">
      <c r="A440" s="999"/>
      <c r="B440" s="1001"/>
      <c r="C440" s="374" t="s">
        <v>40</v>
      </c>
      <c r="D440" s="374"/>
      <c r="E440" s="47">
        <v>380</v>
      </c>
      <c r="F440" s="20">
        <v>2400</v>
      </c>
      <c r="G440" s="20">
        <v>2800</v>
      </c>
      <c r="H440" s="58">
        <v>1.3</v>
      </c>
      <c r="I440" s="20">
        <v>494</v>
      </c>
      <c r="J440" s="20">
        <v>2400</v>
      </c>
      <c r="K440" s="50">
        <v>500</v>
      </c>
      <c r="L440" s="50">
        <v>500</v>
      </c>
      <c r="M440" s="20">
        <f t="shared" si="15"/>
        <v>1.214574898785425</v>
      </c>
      <c r="N440" s="20">
        <f t="shared" si="16"/>
        <v>-79.166666666666657</v>
      </c>
      <c r="O440" s="374" t="s">
        <v>263</v>
      </c>
    </row>
    <row r="441" spans="1:15" s="28" customFormat="1" ht="31.5" x14ac:dyDescent="0.25">
      <c r="A441" s="999"/>
      <c r="B441" s="1001"/>
      <c r="C441" s="374" t="s">
        <v>297</v>
      </c>
      <c r="D441" s="374" t="s">
        <v>63</v>
      </c>
      <c r="E441" s="47"/>
      <c r="F441" s="20"/>
      <c r="G441" s="20"/>
      <c r="H441" s="58"/>
      <c r="I441" s="20"/>
      <c r="J441" s="20"/>
      <c r="K441" s="50"/>
      <c r="L441" s="50"/>
      <c r="M441" s="20"/>
      <c r="N441" s="20"/>
      <c r="O441" s="374" t="s">
        <v>308</v>
      </c>
    </row>
    <row r="442" spans="1:15" s="28" customFormat="1" x14ac:dyDescent="0.25">
      <c r="A442" s="999"/>
      <c r="B442" s="1001"/>
      <c r="C442" s="374" t="s">
        <v>39</v>
      </c>
      <c r="D442" s="374"/>
      <c r="E442" s="47">
        <v>400</v>
      </c>
      <c r="F442" s="20">
        <v>2000</v>
      </c>
      <c r="G442" s="20">
        <v>2500</v>
      </c>
      <c r="H442" s="58">
        <v>1.3</v>
      </c>
      <c r="I442" s="20">
        <v>520</v>
      </c>
      <c r="J442" s="20">
        <v>2000</v>
      </c>
      <c r="K442" s="50">
        <v>600</v>
      </c>
      <c r="L442" s="50">
        <v>600</v>
      </c>
      <c r="M442" s="20">
        <f t="shared" si="15"/>
        <v>15.384615384615385</v>
      </c>
      <c r="N442" s="20">
        <f t="shared" si="16"/>
        <v>-70</v>
      </c>
      <c r="O442" s="374" t="s">
        <v>263</v>
      </c>
    </row>
    <row r="443" spans="1:15" s="28" customFormat="1" x14ac:dyDescent="0.25">
      <c r="A443" s="999"/>
      <c r="B443" s="1002"/>
      <c r="C443" s="374" t="s">
        <v>40</v>
      </c>
      <c r="D443" s="374"/>
      <c r="E443" s="47">
        <v>380</v>
      </c>
      <c r="F443" s="20">
        <v>1800</v>
      </c>
      <c r="G443" s="20">
        <v>2300</v>
      </c>
      <c r="H443" s="58">
        <v>1.3</v>
      </c>
      <c r="I443" s="20">
        <v>494</v>
      </c>
      <c r="J443" s="20">
        <v>1800</v>
      </c>
      <c r="K443" s="50">
        <v>400</v>
      </c>
      <c r="L443" s="50">
        <v>400</v>
      </c>
      <c r="M443" s="20">
        <f t="shared" si="15"/>
        <v>-19.02834008097166</v>
      </c>
      <c r="N443" s="20">
        <f t="shared" si="16"/>
        <v>-77.777777777777786</v>
      </c>
      <c r="O443" s="374" t="s">
        <v>263</v>
      </c>
    </row>
    <row r="444" spans="1:15" s="28" customFormat="1" ht="18.75" customHeight="1" x14ac:dyDescent="0.25">
      <c r="A444" s="370">
        <v>7</v>
      </c>
      <c r="B444" s="998" t="s">
        <v>298</v>
      </c>
      <c r="C444" s="998"/>
      <c r="D444" s="998"/>
      <c r="E444" s="47"/>
      <c r="F444" s="20">
        <v>400</v>
      </c>
      <c r="G444" s="20">
        <v>500</v>
      </c>
      <c r="H444" s="20"/>
      <c r="I444" s="20"/>
      <c r="J444" s="20">
        <v>400</v>
      </c>
      <c r="K444" s="50">
        <v>330</v>
      </c>
      <c r="L444" s="50">
        <v>330</v>
      </c>
      <c r="M444" s="20"/>
      <c r="N444" s="20">
        <f t="shared" si="16"/>
        <v>-17.5</v>
      </c>
      <c r="O444" s="374" t="s">
        <v>131</v>
      </c>
    </row>
  </sheetData>
  <autoFilter ref="A6:O444"/>
  <mergeCells count="190">
    <mergeCell ref="A1:O1"/>
    <mergeCell ref="A2:O2"/>
    <mergeCell ref="E3:O3"/>
    <mergeCell ref="A4:A6"/>
    <mergeCell ref="B4:O4"/>
    <mergeCell ref="B5:B6"/>
    <mergeCell ref="C5:D5"/>
    <mergeCell ref="E5:E6"/>
    <mergeCell ref="F5:F6"/>
    <mergeCell ref="G5:G6"/>
    <mergeCell ref="A22:A23"/>
    <mergeCell ref="B22:B23"/>
    <mergeCell ref="A34:A35"/>
    <mergeCell ref="B34:B35"/>
    <mergeCell ref="A44:A45"/>
    <mergeCell ref="B44:B45"/>
    <mergeCell ref="N5:N6"/>
    <mergeCell ref="O5:O6"/>
    <mergeCell ref="B8:D8"/>
    <mergeCell ref="A10:A11"/>
    <mergeCell ref="A13:A14"/>
    <mergeCell ref="B13:B14"/>
    <mergeCell ref="H5:H6"/>
    <mergeCell ref="I5:I6"/>
    <mergeCell ref="J5:J6"/>
    <mergeCell ref="K5:K6"/>
    <mergeCell ref="L5:L6"/>
    <mergeCell ref="M5:M6"/>
    <mergeCell ref="A58:A59"/>
    <mergeCell ref="B58:B59"/>
    <mergeCell ref="A67:A69"/>
    <mergeCell ref="B67:B69"/>
    <mergeCell ref="A72:A77"/>
    <mergeCell ref="B72:B77"/>
    <mergeCell ref="A46:A48"/>
    <mergeCell ref="B46:B48"/>
    <mergeCell ref="A54:A55"/>
    <mergeCell ref="B54:B55"/>
    <mergeCell ref="A56:A57"/>
    <mergeCell ref="B56:B57"/>
    <mergeCell ref="A96:A98"/>
    <mergeCell ref="B96:B97"/>
    <mergeCell ref="B100:C100"/>
    <mergeCell ref="B101:C101"/>
    <mergeCell ref="A102:A103"/>
    <mergeCell ref="B102:B103"/>
    <mergeCell ref="A79:A82"/>
    <mergeCell ref="B79:B82"/>
    <mergeCell ref="A86:A87"/>
    <mergeCell ref="B86:B87"/>
    <mergeCell ref="A90:A92"/>
    <mergeCell ref="B90:B92"/>
    <mergeCell ref="A112:A113"/>
    <mergeCell ref="B112:B113"/>
    <mergeCell ref="A116:A123"/>
    <mergeCell ref="B116:B123"/>
    <mergeCell ref="A126:A127"/>
    <mergeCell ref="B126:B127"/>
    <mergeCell ref="A104:A105"/>
    <mergeCell ref="B104:B105"/>
    <mergeCell ref="A106:A107"/>
    <mergeCell ref="B106:B107"/>
    <mergeCell ref="B108:C108"/>
    <mergeCell ref="A109:A110"/>
    <mergeCell ref="B109:B110"/>
    <mergeCell ref="A144:A150"/>
    <mergeCell ref="B144:B150"/>
    <mergeCell ref="A174:A175"/>
    <mergeCell ref="B174:B175"/>
    <mergeCell ref="A176:A177"/>
    <mergeCell ref="B176:B177"/>
    <mergeCell ref="A128:A130"/>
    <mergeCell ref="B128:B130"/>
    <mergeCell ref="A135:A136"/>
    <mergeCell ref="B135:B136"/>
    <mergeCell ref="A137:A139"/>
    <mergeCell ref="B137:B139"/>
    <mergeCell ref="A184:A185"/>
    <mergeCell ref="B184:B185"/>
    <mergeCell ref="C184:C185"/>
    <mergeCell ref="A187:A189"/>
    <mergeCell ref="B187:B189"/>
    <mergeCell ref="A190:A191"/>
    <mergeCell ref="B190:B191"/>
    <mergeCell ref="A178:A179"/>
    <mergeCell ref="B178:B179"/>
    <mergeCell ref="A180:A181"/>
    <mergeCell ref="B180:B181"/>
    <mergeCell ref="C180:C181"/>
    <mergeCell ref="A182:A183"/>
    <mergeCell ref="B182:B183"/>
    <mergeCell ref="C182:C183"/>
    <mergeCell ref="A210:A211"/>
    <mergeCell ref="B210:B211"/>
    <mergeCell ref="A212:A215"/>
    <mergeCell ref="B212:B215"/>
    <mergeCell ref="A222:A223"/>
    <mergeCell ref="B222:B223"/>
    <mergeCell ref="A192:A193"/>
    <mergeCell ref="B192:B193"/>
    <mergeCell ref="A194:A195"/>
    <mergeCell ref="B194:B195"/>
    <mergeCell ref="A203:A205"/>
    <mergeCell ref="B203:B205"/>
    <mergeCell ref="B252:C252"/>
    <mergeCell ref="A253:A254"/>
    <mergeCell ref="B253:B254"/>
    <mergeCell ref="C254:D254"/>
    <mergeCell ref="A255:A256"/>
    <mergeCell ref="B255:B256"/>
    <mergeCell ref="C256:D256"/>
    <mergeCell ref="A229:A241"/>
    <mergeCell ref="B229:B235"/>
    <mergeCell ref="B239:B241"/>
    <mergeCell ref="B245:C245"/>
    <mergeCell ref="A246:A251"/>
    <mergeCell ref="B246:B251"/>
    <mergeCell ref="A270:A271"/>
    <mergeCell ref="B270:B271"/>
    <mergeCell ref="A272:A278"/>
    <mergeCell ref="B272:B278"/>
    <mergeCell ref="A281:A283"/>
    <mergeCell ref="B281:B283"/>
    <mergeCell ref="A257:A258"/>
    <mergeCell ref="B257:B258"/>
    <mergeCell ref="C258:D258"/>
    <mergeCell ref="A260:A261"/>
    <mergeCell ref="B260:B261"/>
    <mergeCell ref="A263:A264"/>
    <mergeCell ref="B263:B264"/>
    <mergeCell ref="A319:A320"/>
    <mergeCell ref="B319:B320"/>
    <mergeCell ref="B330:D330"/>
    <mergeCell ref="A335:A336"/>
    <mergeCell ref="B335:B336"/>
    <mergeCell ref="C341:D341"/>
    <mergeCell ref="A284:A285"/>
    <mergeCell ref="B284:B285"/>
    <mergeCell ref="A286:A292"/>
    <mergeCell ref="B286:B292"/>
    <mergeCell ref="A309:A310"/>
    <mergeCell ref="B309:B310"/>
    <mergeCell ref="A350:A351"/>
    <mergeCell ref="B350:B351"/>
    <mergeCell ref="C351:D351"/>
    <mergeCell ref="A352:A353"/>
    <mergeCell ref="B352:B353"/>
    <mergeCell ref="B361:D361"/>
    <mergeCell ref="B345:C345"/>
    <mergeCell ref="A346:A347"/>
    <mergeCell ref="B346:B347"/>
    <mergeCell ref="C347:D347"/>
    <mergeCell ref="A348:A349"/>
    <mergeCell ref="B348:B349"/>
    <mergeCell ref="C349:D349"/>
    <mergeCell ref="A411:A419"/>
    <mergeCell ref="B411:B419"/>
    <mergeCell ref="B420:D420"/>
    <mergeCell ref="A421:A422"/>
    <mergeCell ref="B421:B422"/>
    <mergeCell ref="B423:D423"/>
    <mergeCell ref="B388:D388"/>
    <mergeCell ref="A363:A365"/>
    <mergeCell ref="B363:B365"/>
    <mergeCell ref="C371:D371"/>
    <mergeCell ref="A383:A387"/>
    <mergeCell ref="B383:B387"/>
    <mergeCell ref="C386:D386"/>
    <mergeCell ref="C387:D387"/>
    <mergeCell ref="O402:O404"/>
    <mergeCell ref="B405:D405"/>
    <mergeCell ref="A406:A407"/>
    <mergeCell ref="B406:B407"/>
    <mergeCell ref="A408:A410"/>
    <mergeCell ref="B408:B410"/>
    <mergeCell ref="O408:O410"/>
    <mergeCell ref="A398:A404"/>
    <mergeCell ref="B398:B404"/>
    <mergeCell ref="B432:D432"/>
    <mergeCell ref="B433:D433"/>
    <mergeCell ref="B434:D434"/>
    <mergeCell ref="A435:A443"/>
    <mergeCell ref="B435:B443"/>
    <mergeCell ref="B444:D444"/>
    <mergeCell ref="A424:A425"/>
    <mergeCell ref="B424:B425"/>
    <mergeCell ref="B426:D426"/>
    <mergeCell ref="B428:D428"/>
    <mergeCell ref="B430:D430"/>
    <mergeCell ref="B431:D43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0"/>
  <sheetViews>
    <sheetView zoomScale="70" zoomScaleNormal="70" workbookViewId="0">
      <selection activeCell="A4" sqref="A4:O444"/>
    </sheetView>
  </sheetViews>
  <sheetFormatPr defaultColWidth="9" defaultRowHeight="15.75" x14ac:dyDescent="0.25"/>
  <cols>
    <col min="1" max="1" width="7.42578125" style="60" customWidth="1"/>
    <col min="2" max="2" width="32" style="26" customWidth="1"/>
    <col min="3" max="4" width="38.42578125" style="26" customWidth="1"/>
    <col min="5" max="5" width="14.28515625" style="61" customWidth="1"/>
    <col min="6" max="6" width="15.140625" style="61" hidden="1" customWidth="1"/>
    <col min="7" max="7" width="15.140625" style="62" hidden="1" customWidth="1"/>
    <col min="8" max="8" width="10.42578125" style="63" hidden="1" customWidth="1"/>
    <col min="9" max="10" width="15.7109375" style="63" customWidth="1"/>
    <col min="11" max="11" width="12.42578125" style="63" customWidth="1"/>
    <col min="12" max="12" width="15.7109375" style="63" customWidth="1"/>
    <col min="13" max="14" width="13" style="63" customWidth="1"/>
    <col min="15" max="15" width="20.28515625" style="64" customWidth="1"/>
    <col min="16" max="16384" width="9" style="26"/>
  </cols>
  <sheetData>
    <row r="1" spans="1:18" x14ac:dyDescent="0.25">
      <c r="A1" s="1034" t="s">
        <v>360</v>
      </c>
      <c r="B1" s="1034"/>
      <c r="C1" s="1034"/>
      <c r="D1" s="1034"/>
      <c r="E1" s="1034"/>
      <c r="F1" s="1034"/>
      <c r="G1" s="1034"/>
      <c r="H1" s="1034"/>
      <c r="I1" s="1034"/>
      <c r="J1" s="1034"/>
      <c r="K1" s="1034"/>
      <c r="L1" s="1034"/>
      <c r="M1" s="1034"/>
      <c r="N1" s="1034"/>
      <c r="O1" s="1034"/>
    </row>
    <row r="2" spans="1:18" x14ac:dyDescent="0.25">
      <c r="A2" s="1034" t="s">
        <v>359</v>
      </c>
      <c r="B2" s="1034"/>
      <c r="C2" s="1034"/>
      <c r="D2" s="1034"/>
      <c r="E2" s="1034"/>
      <c r="F2" s="1034"/>
      <c r="G2" s="1034"/>
      <c r="H2" s="1034"/>
      <c r="I2" s="1034"/>
      <c r="J2" s="1034"/>
      <c r="K2" s="1034"/>
      <c r="L2" s="1034"/>
      <c r="M2" s="1034"/>
      <c r="N2" s="1034"/>
      <c r="O2" s="1034"/>
    </row>
    <row r="3" spans="1:18" x14ac:dyDescent="0.25">
      <c r="A3" s="27"/>
      <c r="B3" s="379"/>
      <c r="C3" s="379"/>
      <c r="D3" s="379"/>
      <c r="E3" s="1035" t="s">
        <v>304</v>
      </c>
      <c r="F3" s="1035"/>
      <c r="G3" s="1035"/>
      <c r="H3" s="1035"/>
      <c r="I3" s="1035"/>
      <c r="J3" s="1035"/>
      <c r="K3" s="1035"/>
      <c r="L3" s="1035"/>
      <c r="M3" s="1035"/>
      <c r="N3" s="1035"/>
      <c r="O3" s="1035"/>
    </row>
    <row r="4" spans="1:18" s="28" customFormat="1" ht="21.75" customHeight="1" x14ac:dyDescent="0.25">
      <c r="A4" s="1036" t="s">
        <v>0</v>
      </c>
      <c r="B4" s="970" t="s">
        <v>306</v>
      </c>
      <c r="C4" s="970"/>
      <c r="D4" s="970"/>
      <c r="E4" s="970"/>
      <c r="F4" s="970"/>
      <c r="G4" s="970"/>
      <c r="H4" s="970"/>
      <c r="I4" s="970"/>
      <c r="J4" s="970"/>
      <c r="K4" s="970"/>
      <c r="L4" s="970"/>
      <c r="M4" s="970"/>
      <c r="N4" s="970"/>
      <c r="O4" s="970"/>
    </row>
    <row r="5" spans="1:18" s="28" customFormat="1" ht="19.149999999999999" customHeight="1" x14ac:dyDescent="0.25">
      <c r="A5" s="1037"/>
      <c r="B5" s="1037" t="s">
        <v>1</v>
      </c>
      <c r="C5" s="1038" t="s">
        <v>2</v>
      </c>
      <c r="D5" s="1039"/>
      <c r="E5" s="970" t="s">
        <v>356</v>
      </c>
      <c r="F5" s="1022" t="s">
        <v>305</v>
      </c>
      <c r="G5" s="1040" t="s">
        <v>307</v>
      </c>
      <c r="H5" s="1027" t="s">
        <v>361</v>
      </c>
      <c r="I5" s="1029" t="s">
        <v>431</v>
      </c>
      <c r="J5" s="1031" t="s">
        <v>871</v>
      </c>
      <c r="K5" s="1032" t="s">
        <v>897</v>
      </c>
      <c r="L5" s="1033" t="s">
        <v>898</v>
      </c>
      <c r="M5" s="1022" t="s">
        <v>362</v>
      </c>
      <c r="N5" s="1022" t="s">
        <v>362</v>
      </c>
      <c r="O5" s="1022" t="s">
        <v>3</v>
      </c>
    </row>
    <row r="6" spans="1:18" s="28" customFormat="1" ht="42.75" customHeight="1" x14ac:dyDescent="0.25">
      <c r="A6" s="1023"/>
      <c r="B6" s="1023"/>
      <c r="C6" s="29" t="s">
        <v>4</v>
      </c>
      <c r="D6" s="29" t="s">
        <v>5</v>
      </c>
      <c r="E6" s="970"/>
      <c r="F6" s="1023"/>
      <c r="G6" s="1041"/>
      <c r="H6" s="1028"/>
      <c r="I6" s="1030"/>
      <c r="J6" s="1029"/>
      <c r="K6" s="1032"/>
      <c r="L6" s="1033"/>
      <c r="M6" s="1023"/>
      <c r="N6" s="1023"/>
      <c r="O6" s="1023"/>
    </row>
    <row r="7" spans="1:18" s="28" customFormat="1" x14ac:dyDescent="0.25">
      <c r="A7" s="30">
        <v>1</v>
      </c>
      <c r="B7" s="31">
        <v>2</v>
      </c>
      <c r="C7" s="30">
        <v>3</v>
      </c>
      <c r="D7" s="31">
        <v>4</v>
      </c>
      <c r="E7" s="30">
        <v>5</v>
      </c>
      <c r="F7" s="31">
        <v>6</v>
      </c>
      <c r="G7" s="30"/>
      <c r="H7" s="32">
        <v>6</v>
      </c>
      <c r="I7" s="32">
        <v>6</v>
      </c>
      <c r="J7" s="30">
        <v>7</v>
      </c>
      <c r="K7" s="31">
        <v>8</v>
      </c>
      <c r="L7" s="30">
        <v>9</v>
      </c>
      <c r="M7" s="32" t="s">
        <v>3145</v>
      </c>
      <c r="N7" s="32" t="s">
        <v>3146</v>
      </c>
      <c r="O7" s="30">
        <v>12</v>
      </c>
    </row>
    <row r="8" spans="1:18" s="99" customFormat="1" ht="18.75" x14ac:dyDescent="0.3">
      <c r="A8" s="93" t="s">
        <v>264</v>
      </c>
      <c r="B8" s="397" t="s">
        <v>899</v>
      </c>
      <c r="C8" s="93"/>
      <c r="D8" s="93"/>
      <c r="E8" s="94"/>
      <c r="F8" s="94"/>
      <c r="G8" s="95"/>
      <c r="H8" s="96"/>
      <c r="I8" s="96"/>
      <c r="J8" s="97"/>
      <c r="K8" s="94"/>
      <c r="L8" s="94"/>
      <c r="M8" s="22"/>
      <c r="N8" s="22"/>
      <c r="O8" s="397"/>
    </row>
    <row r="9" spans="1:18" s="99" customFormat="1" ht="18.75" x14ac:dyDescent="0.3">
      <c r="A9" s="93" t="s">
        <v>252</v>
      </c>
      <c r="B9" s="397" t="s">
        <v>900</v>
      </c>
      <c r="C9" s="397"/>
      <c r="D9" s="397"/>
      <c r="E9" s="100"/>
      <c r="F9" s="83"/>
      <c r="G9" s="83"/>
      <c r="H9" s="96"/>
      <c r="I9" s="96"/>
      <c r="J9" s="96"/>
      <c r="K9" s="83"/>
      <c r="L9" s="83"/>
      <c r="M9" s="22"/>
      <c r="N9" s="22"/>
      <c r="O9" s="394"/>
    </row>
    <row r="10" spans="1:18" s="103" customFormat="1" ht="42" customHeight="1" x14ac:dyDescent="0.25">
      <c r="A10" s="932">
        <v>1</v>
      </c>
      <c r="B10" s="900" t="s">
        <v>8</v>
      </c>
      <c r="C10" s="394" t="s">
        <v>901</v>
      </c>
      <c r="D10" s="394" t="s">
        <v>902</v>
      </c>
      <c r="E10" s="98">
        <v>2000</v>
      </c>
      <c r="F10" s="98">
        <v>2500</v>
      </c>
      <c r="G10" s="98">
        <v>4000</v>
      </c>
      <c r="H10" s="101">
        <v>2.2999999999999998</v>
      </c>
      <c r="I10" s="98">
        <f t="shared" ref="I10:I17" si="0">F10*H10</f>
        <v>5750</v>
      </c>
      <c r="J10" s="102">
        <v>2500</v>
      </c>
      <c r="K10" s="92">
        <v>3200</v>
      </c>
      <c r="L10" s="92"/>
      <c r="M10" s="22">
        <f t="shared" ref="M10:M73" si="1">(K10-I10)/I10*100</f>
        <v>-44.347826086956523</v>
      </c>
      <c r="N10" s="22">
        <f t="shared" ref="N10:N73" si="2">(K10-J10)/J10*100</f>
        <v>28.000000000000004</v>
      </c>
      <c r="O10" s="394" t="s">
        <v>263</v>
      </c>
      <c r="P10" s="440">
        <f>K10-I10</f>
        <v>-2550</v>
      </c>
    </row>
    <row r="11" spans="1:18" s="103" customFormat="1" ht="40.5" customHeight="1" x14ac:dyDescent="0.25">
      <c r="A11" s="932"/>
      <c r="B11" s="900"/>
      <c r="C11" s="394" t="s">
        <v>902</v>
      </c>
      <c r="D11" s="394" t="s">
        <v>903</v>
      </c>
      <c r="E11" s="98">
        <v>2800</v>
      </c>
      <c r="F11" s="98">
        <v>2800</v>
      </c>
      <c r="G11" s="98">
        <v>3300</v>
      </c>
      <c r="H11" s="101">
        <v>2.9</v>
      </c>
      <c r="I11" s="98">
        <f t="shared" si="0"/>
        <v>8120</v>
      </c>
      <c r="J11" s="102">
        <v>2800</v>
      </c>
      <c r="K11" s="92">
        <v>4000</v>
      </c>
      <c r="L11" s="92"/>
      <c r="M11" s="22">
        <f t="shared" si="1"/>
        <v>-50.738916256157637</v>
      </c>
      <c r="N11" s="22">
        <f t="shared" si="2"/>
        <v>42.857142857142854</v>
      </c>
      <c r="O11" s="394" t="s">
        <v>263</v>
      </c>
      <c r="P11" s="440">
        <f t="shared" ref="P11:P74" si="3">K11-I11</f>
        <v>-4120</v>
      </c>
    </row>
    <row r="12" spans="1:18" s="103" customFormat="1" ht="45" customHeight="1" x14ac:dyDescent="0.25">
      <c r="A12" s="932"/>
      <c r="B12" s="900"/>
      <c r="C12" s="394" t="s">
        <v>903</v>
      </c>
      <c r="D12" s="394" t="s">
        <v>904</v>
      </c>
      <c r="E12" s="98">
        <v>3500</v>
      </c>
      <c r="F12" s="98">
        <v>3900</v>
      </c>
      <c r="G12" s="98">
        <v>5500</v>
      </c>
      <c r="H12" s="101">
        <v>3.5</v>
      </c>
      <c r="I12" s="98">
        <f t="shared" si="0"/>
        <v>13650</v>
      </c>
      <c r="J12" s="102">
        <v>3900</v>
      </c>
      <c r="K12" s="92">
        <v>7000</v>
      </c>
      <c r="L12" s="92"/>
      <c r="M12" s="22">
        <f t="shared" si="1"/>
        <v>-48.717948717948715</v>
      </c>
      <c r="N12" s="22">
        <f t="shared" si="2"/>
        <v>79.487179487179489</v>
      </c>
      <c r="O12" s="394" t="s">
        <v>263</v>
      </c>
      <c r="P12" s="440">
        <f t="shared" si="3"/>
        <v>-6650</v>
      </c>
    </row>
    <row r="13" spans="1:18" s="103" customFormat="1" ht="44.25" customHeight="1" x14ac:dyDescent="0.25">
      <c r="A13" s="932"/>
      <c r="B13" s="900"/>
      <c r="C13" s="394" t="s">
        <v>904</v>
      </c>
      <c r="D13" s="394" t="s">
        <v>905</v>
      </c>
      <c r="E13" s="98">
        <v>3000</v>
      </c>
      <c r="F13" s="98">
        <v>3200</v>
      </c>
      <c r="G13" s="98">
        <v>8000</v>
      </c>
      <c r="H13" s="101">
        <v>2.5</v>
      </c>
      <c r="I13" s="98">
        <f t="shared" si="0"/>
        <v>8000</v>
      </c>
      <c r="J13" s="102">
        <v>4800</v>
      </c>
      <c r="K13" s="92">
        <v>5000</v>
      </c>
      <c r="L13" s="92"/>
      <c r="M13" s="22">
        <f t="shared" si="1"/>
        <v>-37.5</v>
      </c>
      <c r="N13" s="22">
        <f t="shared" si="2"/>
        <v>4.1666666666666661</v>
      </c>
      <c r="O13" s="394" t="s">
        <v>263</v>
      </c>
      <c r="P13" s="440">
        <f t="shared" si="3"/>
        <v>-3000</v>
      </c>
    </row>
    <row r="14" spans="1:18" s="103" customFormat="1" ht="37.5" x14ac:dyDescent="0.25">
      <c r="A14" s="932"/>
      <c r="B14" s="900"/>
      <c r="C14" s="394" t="s">
        <v>906</v>
      </c>
      <c r="D14" s="394" t="s">
        <v>907</v>
      </c>
      <c r="E14" s="98">
        <v>2000</v>
      </c>
      <c r="F14" s="98">
        <v>2400</v>
      </c>
      <c r="G14" s="98">
        <v>3300</v>
      </c>
      <c r="H14" s="101">
        <v>2.2999999999999998</v>
      </c>
      <c r="I14" s="98">
        <f t="shared" si="0"/>
        <v>5520</v>
      </c>
      <c r="J14" s="102">
        <v>2400</v>
      </c>
      <c r="K14" s="92">
        <v>3200</v>
      </c>
      <c r="L14" s="92"/>
      <c r="M14" s="22">
        <f t="shared" si="1"/>
        <v>-42.028985507246375</v>
      </c>
      <c r="N14" s="22">
        <f t="shared" si="2"/>
        <v>33.333333333333329</v>
      </c>
      <c r="O14" s="394" t="s">
        <v>270</v>
      </c>
      <c r="P14" s="440">
        <f t="shared" si="3"/>
        <v>-2320</v>
      </c>
    </row>
    <row r="15" spans="1:18" s="103" customFormat="1" ht="45" customHeight="1" x14ac:dyDescent="0.25">
      <c r="A15" s="932"/>
      <c r="B15" s="900"/>
      <c r="C15" s="394" t="s">
        <v>907</v>
      </c>
      <c r="D15" s="394" t="s">
        <v>908</v>
      </c>
      <c r="E15" s="98">
        <v>1700</v>
      </c>
      <c r="F15" s="98">
        <v>2000</v>
      </c>
      <c r="G15" s="98">
        <v>2500</v>
      </c>
      <c r="H15" s="101">
        <v>1.4</v>
      </c>
      <c r="I15" s="98">
        <f t="shared" si="0"/>
        <v>2800</v>
      </c>
      <c r="J15" s="102">
        <v>2000</v>
      </c>
      <c r="K15" s="92">
        <v>2700</v>
      </c>
      <c r="L15" s="92"/>
      <c r="M15" s="22">
        <f t="shared" si="1"/>
        <v>-3.5714285714285712</v>
      </c>
      <c r="N15" s="22">
        <f t="shared" si="2"/>
        <v>35</v>
      </c>
      <c r="O15" s="394" t="s">
        <v>270</v>
      </c>
      <c r="P15" s="440">
        <f t="shared" si="3"/>
        <v>-100</v>
      </c>
      <c r="R15" s="103">
        <f>COUNTIF(P10:P420,"&gt;0")</f>
        <v>161</v>
      </c>
    </row>
    <row r="16" spans="1:18" s="103" customFormat="1" ht="43.5" customHeight="1" x14ac:dyDescent="0.25">
      <c r="A16" s="932">
        <v>2</v>
      </c>
      <c r="B16" s="900" t="s">
        <v>253</v>
      </c>
      <c r="C16" s="394" t="s">
        <v>909</v>
      </c>
      <c r="D16" s="394" t="s">
        <v>910</v>
      </c>
      <c r="E16" s="98">
        <v>2000</v>
      </c>
      <c r="F16" s="83">
        <v>2000</v>
      </c>
      <c r="G16" s="83">
        <v>3000</v>
      </c>
      <c r="H16" s="101">
        <v>2.8</v>
      </c>
      <c r="I16" s="98">
        <f t="shared" si="0"/>
        <v>5600</v>
      </c>
      <c r="J16" s="102">
        <v>2000</v>
      </c>
      <c r="K16" s="92">
        <v>3200</v>
      </c>
      <c r="L16" s="92"/>
      <c r="M16" s="22">
        <f t="shared" si="1"/>
        <v>-42.857142857142854</v>
      </c>
      <c r="N16" s="22">
        <f t="shared" si="2"/>
        <v>60</v>
      </c>
      <c r="O16" s="394" t="s">
        <v>263</v>
      </c>
      <c r="P16" s="440">
        <f t="shared" si="3"/>
        <v>-2400</v>
      </c>
    </row>
    <row r="17" spans="1:16" s="103" customFormat="1" ht="43.5" customHeight="1" x14ac:dyDescent="0.25">
      <c r="A17" s="932"/>
      <c r="B17" s="900"/>
      <c r="C17" s="394" t="s">
        <v>909</v>
      </c>
      <c r="D17" s="394" t="s">
        <v>911</v>
      </c>
      <c r="E17" s="98">
        <v>1100</v>
      </c>
      <c r="F17" s="83">
        <v>1500</v>
      </c>
      <c r="G17" s="83">
        <v>2500</v>
      </c>
      <c r="H17" s="101">
        <v>2.7</v>
      </c>
      <c r="I17" s="98">
        <f t="shared" si="0"/>
        <v>4050.0000000000005</v>
      </c>
      <c r="J17" s="102">
        <v>1500</v>
      </c>
      <c r="K17" s="92">
        <v>1700</v>
      </c>
      <c r="L17" s="92"/>
      <c r="M17" s="22">
        <f t="shared" si="1"/>
        <v>-58.024691358024697</v>
      </c>
      <c r="N17" s="22">
        <f t="shared" si="2"/>
        <v>13.333333333333334</v>
      </c>
      <c r="O17" s="394" t="s">
        <v>263</v>
      </c>
      <c r="P17" s="440">
        <f t="shared" si="3"/>
        <v>-2350.0000000000005</v>
      </c>
    </row>
    <row r="18" spans="1:16" s="103" customFormat="1" ht="47.25" customHeight="1" x14ac:dyDescent="0.25">
      <c r="A18" s="932"/>
      <c r="B18" s="900"/>
      <c r="C18" s="394" t="s">
        <v>912</v>
      </c>
      <c r="D18" s="394" t="s">
        <v>913</v>
      </c>
      <c r="E18" s="98">
        <v>2300</v>
      </c>
      <c r="F18" s="83">
        <v>2500</v>
      </c>
      <c r="G18" s="83">
        <v>5000</v>
      </c>
      <c r="H18" s="101">
        <v>2.2999999999999998</v>
      </c>
      <c r="I18" s="98">
        <v>5290</v>
      </c>
      <c r="J18" s="102">
        <v>3000</v>
      </c>
      <c r="K18" s="92">
        <v>3500</v>
      </c>
      <c r="L18" s="92"/>
      <c r="M18" s="22">
        <f t="shared" si="1"/>
        <v>-33.837429111531193</v>
      </c>
      <c r="N18" s="22">
        <f t="shared" si="2"/>
        <v>16.666666666666664</v>
      </c>
      <c r="O18" s="394" t="s">
        <v>270</v>
      </c>
      <c r="P18" s="440">
        <f t="shared" si="3"/>
        <v>-1790</v>
      </c>
    </row>
    <row r="19" spans="1:16" s="103" customFormat="1" ht="19.5" customHeight="1" x14ac:dyDescent="0.25">
      <c r="A19" s="932"/>
      <c r="B19" s="900"/>
      <c r="C19" s="394" t="s">
        <v>913</v>
      </c>
      <c r="D19" s="394" t="s">
        <v>914</v>
      </c>
      <c r="E19" s="98">
        <v>2000</v>
      </c>
      <c r="F19" s="83">
        <v>2000</v>
      </c>
      <c r="G19" s="83">
        <v>4500</v>
      </c>
      <c r="H19" s="101">
        <v>2.4</v>
      </c>
      <c r="I19" s="98">
        <v>4800</v>
      </c>
      <c r="J19" s="102">
        <v>2700</v>
      </c>
      <c r="K19" s="92">
        <v>3200</v>
      </c>
      <c r="L19" s="92"/>
      <c r="M19" s="22">
        <f t="shared" si="1"/>
        <v>-33.333333333333329</v>
      </c>
      <c r="N19" s="22">
        <f t="shared" si="2"/>
        <v>18.518518518518519</v>
      </c>
      <c r="O19" s="394" t="s">
        <v>270</v>
      </c>
      <c r="P19" s="440">
        <f t="shared" si="3"/>
        <v>-1600</v>
      </c>
    </row>
    <row r="20" spans="1:16" s="103" customFormat="1" ht="21" customHeight="1" x14ac:dyDescent="0.25">
      <c r="A20" s="932"/>
      <c r="B20" s="900"/>
      <c r="C20" s="394" t="s">
        <v>913</v>
      </c>
      <c r="D20" s="394" t="s">
        <v>915</v>
      </c>
      <c r="E20" s="98">
        <v>2500</v>
      </c>
      <c r="F20" s="83">
        <v>3000</v>
      </c>
      <c r="G20" s="83">
        <v>5000</v>
      </c>
      <c r="H20" s="101">
        <v>2.5</v>
      </c>
      <c r="I20" s="98">
        <v>6250</v>
      </c>
      <c r="J20" s="102">
        <v>3000</v>
      </c>
      <c r="K20" s="92">
        <v>4000</v>
      </c>
      <c r="L20" s="92"/>
      <c r="M20" s="22">
        <f t="shared" si="1"/>
        <v>-36</v>
      </c>
      <c r="N20" s="22">
        <f t="shared" si="2"/>
        <v>33.333333333333329</v>
      </c>
      <c r="O20" s="394" t="s">
        <v>270</v>
      </c>
      <c r="P20" s="440">
        <f t="shared" si="3"/>
        <v>-2250</v>
      </c>
    </row>
    <row r="21" spans="1:16" s="103" customFormat="1" ht="23.25" customHeight="1" x14ac:dyDescent="0.25">
      <c r="A21" s="888">
        <v>3</v>
      </c>
      <c r="B21" s="880" t="s">
        <v>330</v>
      </c>
      <c r="C21" s="402" t="s">
        <v>506</v>
      </c>
      <c r="D21" s="402" t="s">
        <v>916</v>
      </c>
      <c r="E21" s="98"/>
      <c r="F21" s="83"/>
      <c r="G21" s="83"/>
      <c r="H21" s="101"/>
      <c r="I21" s="98"/>
      <c r="J21" s="102"/>
      <c r="K21" s="92"/>
      <c r="L21" s="92"/>
      <c r="M21" s="22"/>
      <c r="N21" s="22"/>
      <c r="O21" s="402" t="s">
        <v>813</v>
      </c>
      <c r="P21" s="440"/>
    </row>
    <row r="22" spans="1:16" s="103" customFormat="1" ht="18.75" x14ac:dyDescent="0.25">
      <c r="A22" s="911"/>
      <c r="B22" s="881"/>
      <c r="C22" s="402"/>
      <c r="D22" s="402" t="s">
        <v>39</v>
      </c>
      <c r="E22" s="98">
        <v>3200</v>
      </c>
      <c r="F22" s="83">
        <v>3200</v>
      </c>
      <c r="G22" s="83">
        <v>8500</v>
      </c>
      <c r="H22" s="101">
        <v>3.7</v>
      </c>
      <c r="I22" s="98">
        <v>11840</v>
      </c>
      <c r="J22" s="102">
        <v>5300</v>
      </c>
      <c r="K22" s="92">
        <v>6000</v>
      </c>
      <c r="L22" s="92"/>
      <c r="M22" s="22">
        <f t="shared" si="1"/>
        <v>-49.324324324324323</v>
      </c>
      <c r="N22" s="22">
        <f t="shared" si="2"/>
        <v>13.20754716981132</v>
      </c>
      <c r="O22" s="394"/>
      <c r="P22" s="440">
        <f t="shared" si="3"/>
        <v>-5840</v>
      </c>
    </row>
    <row r="23" spans="1:16" s="103" customFormat="1" ht="18.75" x14ac:dyDescent="0.25">
      <c r="A23" s="911"/>
      <c r="B23" s="881"/>
      <c r="C23" s="402"/>
      <c r="D23" s="402" t="s">
        <v>40</v>
      </c>
      <c r="E23" s="98">
        <v>3200</v>
      </c>
      <c r="F23" s="83">
        <v>3000</v>
      </c>
      <c r="G23" s="83">
        <v>8500</v>
      </c>
      <c r="H23" s="101">
        <v>3.7</v>
      </c>
      <c r="I23" s="98">
        <v>11840</v>
      </c>
      <c r="J23" s="102">
        <v>5100</v>
      </c>
      <c r="K23" s="92">
        <v>5000</v>
      </c>
      <c r="L23" s="92"/>
      <c r="M23" s="22">
        <f t="shared" si="1"/>
        <v>-57.770270270270274</v>
      </c>
      <c r="N23" s="22">
        <f t="shared" si="2"/>
        <v>-1.9607843137254901</v>
      </c>
      <c r="O23" s="394"/>
      <c r="P23" s="440">
        <f t="shared" si="3"/>
        <v>-6840</v>
      </c>
    </row>
    <row r="24" spans="1:16" s="103" customFormat="1" ht="18.75" x14ac:dyDescent="0.25">
      <c r="A24" s="911"/>
      <c r="B24" s="881"/>
      <c r="C24" s="402" t="s">
        <v>916</v>
      </c>
      <c r="D24" s="402" t="s">
        <v>917</v>
      </c>
      <c r="E24" s="98">
        <v>2300</v>
      </c>
      <c r="F24" s="83"/>
      <c r="G24" s="83"/>
      <c r="H24" s="101"/>
      <c r="I24" s="98"/>
      <c r="J24" s="102"/>
      <c r="K24" s="92"/>
      <c r="L24" s="92"/>
      <c r="M24" s="22"/>
      <c r="N24" s="22"/>
      <c r="O24" s="402" t="s">
        <v>813</v>
      </c>
      <c r="P24" s="440"/>
    </row>
    <row r="25" spans="1:16" s="103" customFormat="1" ht="18.75" x14ac:dyDescent="0.25">
      <c r="A25" s="911"/>
      <c r="B25" s="881"/>
      <c r="C25" s="402"/>
      <c r="D25" s="402" t="s">
        <v>39</v>
      </c>
      <c r="E25" s="98">
        <v>2300</v>
      </c>
      <c r="F25" s="83"/>
      <c r="G25" s="83"/>
      <c r="H25" s="101"/>
      <c r="I25" s="98"/>
      <c r="J25" s="102"/>
      <c r="K25" s="92">
        <v>4000</v>
      </c>
      <c r="L25" s="92"/>
      <c r="M25" s="22"/>
      <c r="N25" s="22"/>
      <c r="O25" s="402" t="s">
        <v>918</v>
      </c>
      <c r="P25" s="440">
        <f t="shared" si="3"/>
        <v>4000</v>
      </c>
    </row>
    <row r="26" spans="1:16" s="103" customFormat="1" ht="18.75" x14ac:dyDescent="0.25">
      <c r="A26" s="911"/>
      <c r="B26" s="881"/>
      <c r="C26" s="402"/>
      <c r="D26" s="402" t="s">
        <v>40</v>
      </c>
      <c r="E26" s="98">
        <v>2300</v>
      </c>
      <c r="F26" s="83"/>
      <c r="G26" s="83"/>
      <c r="H26" s="101"/>
      <c r="I26" s="98"/>
      <c r="J26" s="102"/>
      <c r="K26" s="92">
        <v>3500</v>
      </c>
      <c r="L26" s="92"/>
      <c r="M26" s="22"/>
      <c r="N26" s="22"/>
      <c r="O26" s="402" t="s">
        <v>918</v>
      </c>
      <c r="P26" s="440">
        <f t="shared" si="3"/>
        <v>3500</v>
      </c>
    </row>
    <row r="27" spans="1:16" s="103" customFormat="1" ht="18.75" x14ac:dyDescent="0.25">
      <c r="A27" s="911"/>
      <c r="B27" s="881"/>
      <c r="C27" s="394" t="s">
        <v>919</v>
      </c>
      <c r="D27" s="394" t="s">
        <v>920</v>
      </c>
      <c r="E27" s="98">
        <v>2000</v>
      </c>
      <c r="F27" s="83">
        <v>2500</v>
      </c>
      <c r="G27" s="83">
        <v>5500</v>
      </c>
      <c r="H27" s="101">
        <v>2.7</v>
      </c>
      <c r="I27" s="98">
        <v>5400</v>
      </c>
      <c r="J27" s="102">
        <v>3800</v>
      </c>
      <c r="K27" s="92">
        <v>3200</v>
      </c>
      <c r="L27" s="92"/>
      <c r="M27" s="22">
        <f t="shared" si="1"/>
        <v>-40.74074074074074</v>
      </c>
      <c r="N27" s="22">
        <f t="shared" si="2"/>
        <v>-15.789473684210526</v>
      </c>
      <c r="O27" s="880" t="s">
        <v>921</v>
      </c>
      <c r="P27" s="440">
        <f t="shared" si="3"/>
        <v>-2200</v>
      </c>
    </row>
    <row r="28" spans="1:16" s="103" customFormat="1" ht="18.75" x14ac:dyDescent="0.25">
      <c r="A28" s="911"/>
      <c r="B28" s="881"/>
      <c r="C28" s="394" t="s">
        <v>920</v>
      </c>
      <c r="D28" s="394" t="s">
        <v>922</v>
      </c>
      <c r="E28" s="98">
        <v>1200</v>
      </c>
      <c r="F28" s="83">
        <v>1500</v>
      </c>
      <c r="G28" s="83">
        <v>5500</v>
      </c>
      <c r="H28" s="101">
        <v>2.7</v>
      </c>
      <c r="I28" s="98">
        <v>5400</v>
      </c>
      <c r="J28" s="102">
        <v>3300</v>
      </c>
      <c r="K28" s="92">
        <v>2500</v>
      </c>
      <c r="L28" s="92"/>
      <c r="M28" s="22">
        <f t="shared" si="1"/>
        <v>-53.703703703703709</v>
      </c>
      <c r="N28" s="22">
        <f t="shared" si="2"/>
        <v>-24.242424242424242</v>
      </c>
      <c r="O28" s="882"/>
      <c r="P28" s="440">
        <f t="shared" si="3"/>
        <v>-2900</v>
      </c>
    </row>
    <row r="29" spans="1:16" s="103" customFormat="1" ht="37.5" x14ac:dyDescent="0.25">
      <c r="A29" s="911"/>
      <c r="B29" s="881"/>
      <c r="C29" s="394" t="s">
        <v>922</v>
      </c>
      <c r="D29" s="394" t="s">
        <v>923</v>
      </c>
      <c r="E29" s="104">
        <v>950</v>
      </c>
      <c r="F29" s="83">
        <v>1200</v>
      </c>
      <c r="G29" s="83">
        <v>3000</v>
      </c>
      <c r="H29" s="101">
        <v>1.3</v>
      </c>
      <c r="I29" s="98">
        <v>1235</v>
      </c>
      <c r="J29" s="102">
        <v>1800</v>
      </c>
      <c r="K29" s="92">
        <v>2000</v>
      </c>
      <c r="L29" s="92"/>
      <c r="M29" s="22">
        <f t="shared" si="1"/>
        <v>61.943319838056674</v>
      </c>
      <c r="N29" s="22">
        <f t="shared" si="2"/>
        <v>11.111111111111111</v>
      </c>
      <c r="O29" s="394" t="s">
        <v>270</v>
      </c>
      <c r="P29" s="440">
        <f t="shared" si="3"/>
        <v>765</v>
      </c>
    </row>
    <row r="30" spans="1:16" s="103" customFormat="1" ht="18.75" x14ac:dyDescent="0.25">
      <c r="A30" s="911"/>
      <c r="B30" s="881"/>
      <c r="C30" s="394" t="s">
        <v>923</v>
      </c>
      <c r="D30" s="394" t="s">
        <v>802</v>
      </c>
      <c r="E30" s="104"/>
      <c r="F30" s="83"/>
      <c r="G30" s="83"/>
      <c r="H30" s="96"/>
      <c r="I30" s="96"/>
      <c r="J30" s="22"/>
      <c r="K30" s="92"/>
      <c r="L30" s="92"/>
      <c r="M30" s="22"/>
      <c r="N30" s="22"/>
      <c r="O30" s="394"/>
      <c r="P30" s="440"/>
    </row>
    <row r="31" spans="1:16" s="103" customFormat="1" ht="37.5" x14ac:dyDescent="0.25">
      <c r="A31" s="911"/>
      <c r="B31" s="881"/>
      <c r="C31" s="394"/>
      <c r="D31" s="394" t="s">
        <v>39</v>
      </c>
      <c r="E31" s="104">
        <v>840</v>
      </c>
      <c r="F31" s="83">
        <v>950</v>
      </c>
      <c r="G31" s="83">
        <v>2000</v>
      </c>
      <c r="H31" s="101">
        <v>1.6</v>
      </c>
      <c r="I31" s="98">
        <v>1344</v>
      </c>
      <c r="J31" s="102">
        <v>1200</v>
      </c>
      <c r="K31" s="92">
        <v>1600</v>
      </c>
      <c r="L31" s="92"/>
      <c r="M31" s="22">
        <f t="shared" si="1"/>
        <v>19.047619047619047</v>
      </c>
      <c r="N31" s="22">
        <f t="shared" si="2"/>
        <v>33.333333333333329</v>
      </c>
      <c r="O31" s="394" t="s">
        <v>270</v>
      </c>
      <c r="P31" s="440">
        <f t="shared" si="3"/>
        <v>256</v>
      </c>
    </row>
    <row r="32" spans="1:16" s="103" customFormat="1" ht="37.5" x14ac:dyDescent="0.25">
      <c r="A32" s="889"/>
      <c r="B32" s="882"/>
      <c r="C32" s="394"/>
      <c r="D32" s="394" t="s">
        <v>40</v>
      </c>
      <c r="E32" s="104">
        <v>650</v>
      </c>
      <c r="F32" s="83">
        <v>900</v>
      </c>
      <c r="G32" s="83">
        <v>1500</v>
      </c>
      <c r="H32" s="101">
        <v>1.3</v>
      </c>
      <c r="I32" s="98">
        <v>845</v>
      </c>
      <c r="J32" s="102">
        <v>900</v>
      </c>
      <c r="K32" s="92">
        <v>1400</v>
      </c>
      <c r="L32" s="92"/>
      <c r="M32" s="22">
        <f t="shared" si="1"/>
        <v>65.680473372781066</v>
      </c>
      <c r="N32" s="22">
        <f t="shared" si="2"/>
        <v>55.555555555555557</v>
      </c>
      <c r="O32" s="394" t="s">
        <v>270</v>
      </c>
      <c r="P32" s="440">
        <f t="shared" si="3"/>
        <v>555</v>
      </c>
    </row>
    <row r="33" spans="1:16" s="103" customFormat="1" ht="21.75" customHeight="1" x14ac:dyDescent="0.25">
      <c r="A33" s="932">
        <v>4</v>
      </c>
      <c r="B33" s="900" t="s">
        <v>924</v>
      </c>
      <c r="C33" s="394" t="s">
        <v>925</v>
      </c>
      <c r="D33" s="394" t="s">
        <v>926</v>
      </c>
      <c r="E33" s="98">
        <v>1800</v>
      </c>
      <c r="F33" s="83">
        <v>2200</v>
      </c>
      <c r="G33" s="83">
        <v>4000</v>
      </c>
      <c r="H33" s="101">
        <v>2.2000000000000002</v>
      </c>
      <c r="I33" s="98">
        <v>3960.0000000000005</v>
      </c>
      <c r="J33" s="102">
        <v>2400</v>
      </c>
      <c r="K33" s="92">
        <v>3000</v>
      </c>
      <c r="L33" s="92"/>
      <c r="M33" s="22">
        <f t="shared" si="1"/>
        <v>-24.242424242424253</v>
      </c>
      <c r="N33" s="22">
        <f t="shared" si="2"/>
        <v>25</v>
      </c>
      <c r="O33" s="394" t="s">
        <v>270</v>
      </c>
      <c r="P33" s="440">
        <f t="shared" si="3"/>
        <v>-960.00000000000045</v>
      </c>
    </row>
    <row r="34" spans="1:16" s="103" customFormat="1" ht="26.25" customHeight="1" x14ac:dyDescent="0.25">
      <c r="A34" s="932"/>
      <c r="B34" s="900"/>
      <c r="C34" s="394" t="s">
        <v>926</v>
      </c>
      <c r="D34" s="394" t="s">
        <v>927</v>
      </c>
      <c r="E34" s="98">
        <v>1100</v>
      </c>
      <c r="F34" s="83">
        <v>1400</v>
      </c>
      <c r="G34" s="83">
        <v>2000</v>
      </c>
      <c r="H34" s="101">
        <v>3</v>
      </c>
      <c r="I34" s="98">
        <v>3300</v>
      </c>
      <c r="J34" s="102">
        <v>1400</v>
      </c>
      <c r="K34" s="92">
        <v>2000</v>
      </c>
      <c r="L34" s="92"/>
      <c r="M34" s="22">
        <f t="shared" si="1"/>
        <v>-39.393939393939391</v>
      </c>
      <c r="N34" s="22">
        <f t="shared" si="2"/>
        <v>42.857142857142854</v>
      </c>
      <c r="O34" s="394" t="s">
        <v>270</v>
      </c>
      <c r="P34" s="440">
        <f t="shared" si="3"/>
        <v>-1300</v>
      </c>
    </row>
    <row r="35" spans="1:16" s="103" customFormat="1" ht="37.5" x14ac:dyDescent="0.25">
      <c r="A35" s="932"/>
      <c r="B35" s="900"/>
      <c r="C35" s="394" t="s">
        <v>927</v>
      </c>
      <c r="D35" s="394" t="s">
        <v>928</v>
      </c>
      <c r="E35" s="104"/>
      <c r="F35" s="83"/>
      <c r="G35" s="83"/>
      <c r="H35" s="101"/>
      <c r="I35" s="98"/>
      <c r="J35" s="102"/>
      <c r="K35" s="98"/>
      <c r="L35" s="98"/>
      <c r="M35" s="22"/>
      <c r="N35" s="22"/>
      <c r="O35" s="394" t="s">
        <v>270</v>
      </c>
      <c r="P35" s="440"/>
    </row>
    <row r="36" spans="1:16" s="103" customFormat="1" ht="18.75" x14ac:dyDescent="0.25">
      <c r="A36" s="932"/>
      <c r="B36" s="900"/>
      <c r="C36" s="394"/>
      <c r="D36" s="402" t="s">
        <v>39</v>
      </c>
      <c r="E36" s="104">
        <v>700</v>
      </c>
      <c r="F36" s="83">
        <v>800</v>
      </c>
      <c r="G36" s="83">
        <v>1600</v>
      </c>
      <c r="H36" s="101">
        <v>3.2</v>
      </c>
      <c r="I36" s="98">
        <v>2240</v>
      </c>
      <c r="J36" s="102">
        <v>960</v>
      </c>
      <c r="K36" s="92">
        <v>1200</v>
      </c>
      <c r="L36" s="92"/>
      <c r="M36" s="22">
        <f t="shared" si="1"/>
        <v>-46.428571428571431</v>
      </c>
      <c r="N36" s="22"/>
      <c r="O36" s="402" t="s">
        <v>918</v>
      </c>
      <c r="P36" s="440">
        <f t="shared" si="3"/>
        <v>-1040</v>
      </c>
    </row>
    <row r="37" spans="1:16" s="103" customFormat="1" ht="18.75" x14ac:dyDescent="0.25">
      <c r="A37" s="932"/>
      <c r="B37" s="900"/>
      <c r="C37" s="394"/>
      <c r="D37" s="402" t="s">
        <v>40</v>
      </c>
      <c r="E37" s="104">
        <v>700</v>
      </c>
      <c r="F37" s="83">
        <v>800</v>
      </c>
      <c r="G37" s="83">
        <v>1600</v>
      </c>
      <c r="H37" s="101">
        <v>3.2</v>
      </c>
      <c r="I37" s="98">
        <v>2240</v>
      </c>
      <c r="J37" s="102">
        <v>960</v>
      </c>
      <c r="K37" s="92">
        <v>1000</v>
      </c>
      <c r="L37" s="92"/>
      <c r="M37" s="22">
        <f t="shared" si="1"/>
        <v>-55.357142857142861</v>
      </c>
      <c r="N37" s="22"/>
      <c r="O37" s="402" t="s">
        <v>918</v>
      </c>
      <c r="P37" s="440">
        <f t="shared" si="3"/>
        <v>-1240</v>
      </c>
    </row>
    <row r="38" spans="1:16" s="103" customFormat="1" ht="42.75" customHeight="1" x14ac:dyDescent="0.25">
      <c r="A38" s="932"/>
      <c r="B38" s="900"/>
      <c r="C38" s="402" t="s">
        <v>928</v>
      </c>
      <c r="D38" s="402" t="s">
        <v>929</v>
      </c>
      <c r="E38" s="104"/>
      <c r="F38" s="83"/>
      <c r="G38" s="83"/>
      <c r="H38" s="101"/>
      <c r="I38" s="98"/>
      <c r="J38" s="22"/>
      <c r="K38" s="92"/>
      <c r="L38" s="92"/>
      <c r="M38" s="22"/>
      <c r="N38" s="22"/>
      <c r="O38" s="402" t="s">
        <v>813</v>
      </c>
      <c r="P38" s="440"/>
    </row>
    <row r="39" spans="1:16" s="103" customFormat="1" ht="18.75" x14ac:dyDescent="0.25">
      <c r="A39" s="932"/>
      <c r="B39" s="900"/>
      <c r="C39" s="394"/>
      <c r="D39" s="394" t="s">
        <v>39</v>
      </c>
      <c r="E39" s="104">
        <v>400</v>
      </c>
      <c r="F39" s="83">
        <v>400</v>
      </c>
      <c r="G39" s="83">
        <v>600</v>
      </c>
      <c r="H39" s="101">
        <v>1.8</v>
      </c>
      <c r="I39" s="98">
        <v>720</v>
      </c>
      <c r="J39" s="102">
        <v>400</v>
      </c>
      <c r="K39" s="92">
        <v>500</v>
      </c>
      <c r="L39" s="92"/>
      <c r="M39" s="22">
        <f t="shared" si="1"/>
        <v>-30.555555555555557</v>
      </c>
      <c r="N39" s="22">
        <f t="shared" si="2"/>
        <v>25</v>
      </c>
      <c r="O39" s="394" t="s">
        <v>263</v>
      </c>
      <c r="P39" s="440">
        <f t="shared" si="3"/>
        <v>-220</v>
      </c>
    </row>
    <row r="40" spans="1:16" s="103" customFormat="1" ht="18.75" x14ac:dyDescent="0.25">
      <c r="A40" s="932"/>
      <c r="B40" s="900"/>
      <c r="C40" s="394"/>
      <c r="D40" s="394" t="s">
        <v>40</v>
      </c>
      <c r="E40" s="104">
        <v>300</v>
      </c>
      <c r="F40" s="83">
        <v>300</v>
      </c>
      <c r="G40" s="83">
        <v>500</v>
      </c>
      <c r="H40" s="101">
        <v>1.6</v>
      </c>
      <c r="I40" s="98">
        <v>480</v>
      </c>
      <c r="J40" s="102">
        <v>300</v>
      </c>
      <c r="K40" s="92">
        <v>400</v>
      </c>
      <c r="L40" s="92"/>
      <c r="M40" s="22">
        <f t="shared" si="1"/>
        <v>-16.666666666666664</v>
      </c>
      <c r="N40" s="22">
        <f t="shared" si="2"/>
        <v>33.333333333333329</v>
      </c>
      <c r="O40" s="394" t="s">
        <v>263</v>
      </c>
      <c r="P40" s="440">
        <f t="shared" si="3"/>
        <v>-80</v>
      </c>
    </row>
    <row r="41" spans="1:16" s="103" customFormat="1" ht="18.75" x14ac:dyDescent="0.25">
      <c r="A41" s="381"/>
      <c r="B41" s="394"/>
      <c r="C41" s="402" t="s">
        <v>929</v>
      </c>
      <c r="D41" s="402" t="s">
        <v>930</v>
      </c>
      <c r="E41" s="104"/>
      <c r="F41" s="83"/>
      <c r="G41" s="83"/>
      <c r="H41" s="101"/>
      <c r="I41" s="98"/>
      <c r="J41" s="102"/>
      <c r="K41" s="92"/>
      <c r="L41" s="92"/>
      <c r="M41" s="22"/>
      <c r="N41" s="22"/>
      <c r="O41" s="402" t="s">
        <v>813</v>
      </c>
      <c r="P41" s="440"/>
    </row>
    <row r="42" spans="1:16" s="103" customFormat="1" ht="18.75" x14ac:dyDescent="0.25">
      <c r="A42" s="381"/>
      <c r="B42" s="394"/>
      <c r="C42" s="394"/>
      <c r="D42" s="402" t="s">
        <v>39</v>
      </c>
      <c r="E42" s="104">
        <v>400</v>
      </c>
      <c r="F42" s="83"/>
      <c r="G42" s="83"/>
      <c r="H42" s="101">
        <v>1.8</v>
      </c>
      <c r="I42" s="98">
        <v>720</v>
      </c>
      <c r="J42" s="102">
        <v>400</v>
      </c>
      <c r="K42" s="92">
        <v>800</v>
      </c>
      <c r="L42" s="92"/>
      <c r="M42" s="22">
        <f t="shared" si="1"/>
        <v>11.111111111111111</v>
      </c>
      <c r="N42" s="22">
        <f t="shared" si="2"/>
        <v>100</v>
      </c>
      <c r="O42" s="402" t="s">
        <v>918</v>
      </c>
      <c r="P42" s="440">
        <f t="shared" si="3"/>
        <v>80</v>
      </c>
    </row>
    <row r="43" spans="1:16" s="103" customFormat="1" ht="18.75" x14ac:dyDescent="0.25">
      <c r="A43" s="381"/>
      <c r="B43" s="394"/>
      <c r="C43" s="394"/>
      <c r="D43" s="402" t="s">
        <v>40</v>
      </c>
      <c r="E43" s="104">
        <v>300</v>
      </c>
      <c r="F43" s="83"/>
      <c r="G43" s="83"/>
      <c r="H43" s="101">
        <v>1.6</v>
      </c>
      <c r="I43" s="98">
        <v>480</v>
      </c>
      <c r="J43" s="102">
        <v>300</v>
      </c>
      <c r="K43" s="92">
        <v>700</v>
      </c>
      <c r="L43" s="92"/>
      <c r="M43" s="22">
        <f t="shared" si="1"/>
        <v>45.833333333333329</v>
      </c>
      <c r="N43" s="22">
        <f t="shared" si="2"/>
        <v>133.33333333333331</v>
      </c>
      <c r="O43" s="402" t="s">
        <v>918</v>
      </c>
      <c r="P43" s="440">
        <f t="shared" si="3"/>
        <v>220</v>
      </c>
    </row>
    <row r="44" spans="1:16" s="103" customFormat="1" ht="45.75" customHeight="1" x14ac:dyDescent="0.25">
      <c r="A44" s="381">
        <v>5</v>
      </c>
      <c r="B44" s="394" t="s">
        <v>931</v>
      </c>
      <c r="C44" s="394" t="s">
        <v>932</v>
      </c>
      <c r="D44" s="394" t="s">
        <v>933</v>
      </c>
      <c r="E44" s="98">
        <v>1200</v>
      </c>
      <c r="F44" s="83">
        <v>1800</v>
      </c>
      <c r="G44" s="83">
        <v>3000</v>
      </c>
      <c r="H44" s="101">
        <v>1.9</v>
      </c>
      <c r="I44" s="98">
        <v>2280</v>
      </c>
      <c r="J44" s="102">
        <v>1800</v>
      </c>
      <c r="K44" s="92">
        <v>3200</v>
      </c>
      <c r="L44" s="92"/>
      <c r="M44" s="22">
        <f t="shared" si="1"/>
        <v>40.350877192982452</v>
      </c>
      <c r="N44" s="22">
        <f t="shared" si="2"/>
        <v>77.777777777777786</v>
      </c>
      <c r="O44" s="394" t="s">
        <v>263</v>
      </c>
      <c r="P44" s="440">
        <f t="shared" si="3"/>
        <v>920</v>
      </c>
    </row>
    <row r="45" spans="1:16" s="103" customFormat="1" ht="45.75" customHeight="1" x14ac:dyDescent="0.25">
      <c r="A45" s="381">
        <v>6</v>
      </c>
      <c r="B45" s="394" t="s">
        <v>155</v>
      </c>
      <c r="C45" s="394" t="s">
        <v>934</v>
      </c>
      <c r="D45" s="394" t="s">
        <v>935</v>
      </c>
      <c r="E45" s="104">
        <v>700</v>
      </c>
      <c r="F45" s="83">
        <v>1000</v>
      </c>
      <c r="G45" s="83">
        <v>2500</v>
      </c>
      <c r="H45" s="101">
        <v>1.9</v>
      </c>
      <c r="I45" s="98">
        <v>1330</v>
      </c>
      <c r="J45" s="102">
        <v>1000</v>
      </c>
      <c r="K45" s="92">
        <v>1200</v>
      </c>
      <c r="L45" s="92"/>
      <c r="M45" s="22">
        <f t="shared" si="1"/>
        <v>-9.7744360902255636</v>
      </c>
      <c r="N45" s="22">
        <f t="shared" si="2"/>
        <v>20</v>
      </c>
      <c r="O45" s="394" t="s">
        <v>263</v>
      </c>
      <c r="P45" s="440">
        <f t="shared" si="3"/>
        <v>-130</v>
      </c>
    </row>
    <row r="46" spans="1:16" s="103" customFormat="1" ht="56.25" x14ac:dyDescent="0.25">
      <c r="A46" s="381">
        <v>7</v>
      </c>
      <c r="B46" s="394" t="s">
        <v>936</v>
      </c>
      <c r="C46" s="394" t="s">
        <v>937</v>
      </c>
      <c r="D46" s="394" t="s">
        <v>938</v>
      </c>
      <c r="E46" s="104">
        <v>650</v>
      </c>
      <c r="F46" s="83">
        <v>1000</v>
      </c>
      <c r="G46" s="83">
        <v>2400</v>
      </c>
      <c r="H46" s="101">
        <v>1.7</v>
      </c>
      <c r="I46" s="98">
        <v>1105</v>
      </c>
      <c r="J46" s="102">
        <v>1000</v>
      </c>
      <c r="K46" s="98">
        <v>1000</v>
      </c>
      <c r="L46" s="98"/>
      <c r="M46" s="22">
        <f t="shared" si="1"/>
        <v>-9.502262443438914</v>
      </c>
      <c r="N46" s="22">
        <f t="shared" si="2"/>
        <v>0</v>
      </c>
      <c r="O46" s="394" t="s">
        <v>939</v>
      </c>
      <c r="P46" s="440">
        <f t="shared" si="3"/>
        <v>-105</v>
      </c>
    </row>
    <row r="47" spans="1:16" s="103" customFormat="1" ht="45.75" customHeight="1" x14ac:dyDescent="0.25">
      <c r="A47" s="381">
        <v>8</v>
      </c>
      <c r="B47" s="394" t="s">
        <v>141</v>
      </c>
      <c r="C47" s="394" t="s">
        <v>940</v>
      </c>
      <c r="D47" s="394" t="s">
        <v>941</v>
      </c>
      <c r="E47" s="98"/>
      <c r="F47" s="83"/>
      <c r="G47" s="83"/>
      <c r="H47" s="101"/>
      <c r="I47" s="98"/>
      <c r="J47" s="102"/>
      <c r="K47" s="92"/>
      <c r="L47" s="92"/>
      <c r="M47" s="22"/>
      <c r="N47" s="22"/>
      <c r="O47" s="394" t="s">
        <v>263</v>
      </c>
      <c r="P47" s="440"/>
    </row>
    <row r="48" spans="1:16" s="103" customFormat="1" ht="18.75" x14ac:dyDescent="0.25">
      <c r="A48" s="381"/>
      <c r="B48" s="394"/>
      <c r="C48" s="394"/>
      <c r="D48" s="402" t="s">
        <v>39</v>
      </c>
      <c r="E48" s="98">
        <v>1300</v>
      </c>
      <c r="F48" s="83">
        <v>1500</v>
      </c>
      <c r="G48" s="83">
        <v>3000</v>
      </c>
      <c r="H48" s="101">
        <v>2.1</v>
      </c>
      <c r="I48" s="98">
        <v>2730</v>
      </c>
      <c r="J48" s="102">
        <v>1500</v>
      </c>
      <c r="K48" s="92">
        <v>3200</v>
      </c>
      <c r="L48" s="92"/>
      <c r="M48" s="22">
        <f t="shared" si="1"/>
        <v>17.216117216117215</v>
      </c>
      <c r="N48" s="22"/>
      <c r="O48" s="402" t="s">
        <v>918</v>
      </c>
      <c r="P48" s="440">
        <f t="shared" si="3"/>
        <v>470</v>
      </c>
    </row>
    <row r="49" spans="1:16" s="103" customFormat="1" ht="18.75" x14ac:dyDescent="0.25">
      <c r="A49" s="381"/>
      <c r="B49" s="394"/>
      <c r="C49" s="394"/>
      <c r="D49" s="402" t="s">
        <v>40</v>
      </c>
      <c r="E49" s="98">
        <v>1300</v>
      </c>
      <c r="F49" s="83">
        <v>1500</v>
      </c>
      <c r="G49" s="83">
        <v>3000</v>
      </c>
      <c r="H49" s="101">
        <v>2.1</v>
      </c>
      <c r="I49" s="98">
        <v>2730</v>
      </c>
      <c r="J49" s="102">
        <v>1500</v>
      </c>
      <c r="K49" s="92">
        <v>3000</v>
      </c>
      <c r="L49" s="92"/>
      <c r="M49" s="22">
        <f t="shared" si="1"/>
        <v>9.8901098901098905</v>
      </c>
      <c r="N49" s="22"/>
      <c r="O49" s="402" t="s">
        <v>918</v>
      </c>
      <c r="P49" s="440">
        <f t="shared" si="3"/>
        <v>270</v>
      </c>
    </row>
    <row r="50" spans="1:16" s="103" customFormat="1" ht="37.5" x14ac:dyDescent="0.25">
      <c r="A50" s="381">
        <v>9</v>
      </c>
      <c r="B50" s="394" t="s">
        <v>942</v>
      </c>
      <c r="C50" s="394" t="s">
        <v>330</v>
      </c>
      <c r="D50" s="394" t="s">
        <v>8</v>
      </c>
      <c r="E50" s="98">
        <v>1300</v>
      </c>
      <c r="F50" s="83">
        <v>1500</v>
      </c>
      <c r="G50" s="83">
        <v>4000</v>
      </c>
      <c r="H50" s="101">
        <v>2.2999999999999998</v>
      </c>
      <c r="I50" s="98">
        <v>2989.9999999999995</v>
      </c>
      <c r="J50" s="102">
        <v>1500</v>
      </c>
      <c r="K50" s="92">
        <v>2000</v>
      </c>
      <c r="L50" s="92"/>
      <c r="M50" s="22">
        <f t="shared" si="1"/>
        <v>-33.110367892976576</v>
      </c>
      <c r="N50" s="22">
        <f t="shared" si="2"/>
        <v>33.333333333333329</v>
      </c>
      <c r="O50" s="394" t="s">
        <v>270</v>
      </c>
      <c r="P50" s="440">
        <f t="shared" si="3"/>
        <v>-989.99999999999955</v>
      </c>
    </row>
    <row r="51" spans="1:16" s="103" customFormat="1" ht="28.5" customHeight="1" x14ac:dyDescent="0.25">
      <c r="A51" s="381">
        <v>10</v>
      </c>
      <c r="B51" s="394" t="s">
        <v>943</v>
      </c>
      <c r="C51" s="394" t="s">
        <v>942</v>
      </c>
      <c r="D51" s="394" t="s">
        <v>113</v>
      </c>
      <c r="E51" s="98">
        <v>1100</v>
      </c>
      <c r="F51" s="98">
        <v>1300</v>
      </c>
      <c r="G51" s="98">
        <v>3000</v>
      </c>
      <c r="H51" s="101">
        <v>1.3</v>
      </c>
      <c r="I51" s="98">
        <v>1430</v>
      </c>
      <c r="J51" s="102">
        <v>1300</v>
      </c>
      <c r="K51" s="92">
        <v>1500</v>
      </c>
      <c r="L51" s="92"/>
      <c r="M51" s="22">
        <f t="shared" si="1"/>
        <v>4.895104895104895</v>
      </c>
      <c r="N51" s="22">
        <f t="shared" si="2"/>
        <v>15.384615384615385</v>
      </c>
      <c r="O51" s="394" t="s">
        <v>263</v>
      </c>
      <c r="P51" s="440">
        <f t="shared" si="3"/>
        <v>70</v>
      </c>
    </row>
    <row r="52" spans="1:16" s="103" customFormat="1" ht="37.5" x14ac:dyDescent="0.25">
      <c r="A52" s="932">
        <v>11</v>
      </c>
      <c r="B52" s="900" t="s">
        <v>113</v>
      </c>
      <c r="C52" s="394" t="s">
        <v>944</v>
      </c>
      <c r="D52" s="394" t="s">
        <v>945</v>
      </c>
      <c r="E52" s="98">
        <v>1300</v>
      </c>
      <c r="F52" s="83">
        <v>1500</v>
      </c>
      <c r="G52" s="83">
        <v>3000</v>
      </c>
      <c r="H52" s="101">
        <v>1.6</v>
      </c>
      <c r="I52" s="98">
        <v>2080</v>
      </c>
      <c r="J52" s="102">
        <v>1500</v>
      </c>
      <c r="K52" s="92">
        <v>2000</v>
      </c>
      <c r="L52" s="92"/>
      <c r="M52" s="22">
        <f t="shared" si="1"/>
        <v>-3.8461538461538463</v>
      </c>
      <c r="N52" s="22">
        <f t="shared" si="2"/>
        <v>33.333333333333329</v>
      </c>
      <c r="O52" s="394" t="s">
        <v>270</v>
      </c>
      <c r="P52" s="440">
        <f t="shared" si="3"/>
        <v>-80</v>
      </c>
    </row>
    <row r="53" spans="1:16" s="103" customFormat="1" ht="37.5" x14ac:dyDescent="0.25">
      <c r="A53" s="932"/>
      <c r="B53" s="900"/>
      <c r="C53" s="394" t="s">
        <v>945</v>
      </c>
      <c r="D53" s="394" t="s">
        <v>946</v>
      </c>
      <c r="E53" s="104">
        <v>650</v>
      </c>
      <c r="F53" s="83">
        <v>1300</v>
      </c>
      <c r="G53" s="83">
        <v>2000</v>
      </c>
      <c r="H53" s="101">
        <v>1.6</v>
      </c>
      <c r="I53" s="98">
        <v>1040</v>
      </c>
      <c r="J53" s="102">
        <v>1300</v>
      </c>
      <c r="K53" s="98">
        <v>1300</v>
      </c>
      <c r="L53" s="98"/>
      <c r="M53" s="22">
        <f t="shared" si="1"/>
        <v>25</v>
      </c>
      <c r="N53" s="22">
        <f t="shared" si="2"/>
        <v>0</v>
      </c>
      <c r="O53" s="394" t="s">
        <v>270</v>
      </c>
      <c r="P53" s="440">
        <f t="shared" si="3"/>
        <v>260</v>
      </c>
    </row>
    <row r="54" spans="1:16" s="103" customFormat="1" ht="18.75" x14ac:dyDescent="0.25">
      <c r="A54" s="932">
        <v>12</v>
      </c>
      <c r="B54" s="900" t="s">
        <v>27</v>
      </c>
      <c r="C54" s="402" t="s">
        <v>947</v>
      </c>
      <c r="D54" s="402" t="s">
        <v>948</v>
      </c>
      <c r="E54" s="98">
        <v>1000</v>
      </c>
      <c r="F54" s="83">
        <v>1200</v>
      </c>
      <c r="G54" s="83">
        <v>2000</v>
      </c>
      <c r="H54" s="101">
        <v>1.8</v>
      </c>
      <c r="I54" s="98">
        <v>1800</v>
      </c>
      <c r="J54" s="102">
        <v>1200</v>
      </c>
      <c r="K54" s="92">
        <v>2000</v>
      </c>
      <c r="L54" s="92"/>
      <c r="M54" s="22">
        <f t="shared" si="1"/>
        <v>11.111111111111111</v>
      </c>
      <c r="N54" s="22">
        <f t="shared" si="2"/>
        <v>66.666666666666657</v>
      </c>
      <c r="O54" s="394" t="s">
        <v>263</v>
      </c>
      <c r="P54" s="440">
        <f t="shared" si="3"/>
        <v>200</v>
      </c>
    </row>
    <row r="55" spans="1:16" s="103" customFormat="1" ht="18.75" x14ac:dyDescent="0.25">
      <c r="A55" s="932"/>
      <c r="B55" s="900"/>
      <c r="C55" s="402" t="s">
        <v>948</v>
      </c>
      <c r="D55" s="402" t="s">
        <v>22</v>
      </c>
      <c r="E55" s="104">
        <v>650</v>
      </c>
      <c r="F55" s="83">
        <v>800</v>
      </c>
      <c r="G55" s="83">
        <v>2000</v>
      </c>
      <c r="H55" s="101">
        <v>1.8</v>
      </c>
      <c r="I55" s="98">
        <v>1170</v>
      </c>
      <c r="J55" s="102">
        <v>800</v>
      </c>
      <c r="K55" s="92">
        <v>1300</v>
      </c>
      <c r="L55" s="92"/>
      <c r="M55" s="22">
        <f t="shared" si="1"/>
        <v>11.111111111111111</v>
      </c>
      <c r="N55" s="22">
        <f t="shared" si="2"/>
        <v>62.5</v>
      </c>
      <c r="O55" s="394" t="s">
        <v>263</v>
      </c>
      <c r="P55" s="440">
        <f t="shared" si="3"/>
        <v>130</v>
      </c>
    </row>
    <row r="56" spans="1:16" s="103" customFormat="1" ht="37.5" x14ac:dyDescent="0.25">
      <c r="A56" s="932">
        <v>13</v>
      </c>
      <c r="B56" s="900" t="s">
        <v>936</v>
      </c>
      <c r="C56" s="394" t="s">
        <v>949</v>
      </c>
      <c r="D56" s="402" t="s">
        <v>950</v>
      </c>
      <c r="E56" s="104">
        <v>650</v>
      </c>
      <c r="F56" s="83">
        <v>800</v>
      </c>
      <c r="G56" s="83">
        <v>1500</v>
      </c>
      <c r="H56" s="101">
        <v>1.7</v>
      </c>
      <c r="I56" s="98">
        <v>1105</v>
      </c>
      <c r="J56" s="102">
        <v>800</v>
      </c>
      <c r="K56" s="98">
        <v>800</v>
      </c>
      <c r="L56" s="98"/>
      <c r="M56" s="22">
        <f t="shared" si="1"/>
        <v>-27.601809954751133</v>
      </c>
      <c r="N56" s="22">
        <f t="shared" si="2"/>
        <v>0</v>
      </c>
      <c r="O56" s="394" t="s">
        <v>270</v>
      </c>
      <c r="P56" s="440">
        <f t="shared" si="3"/>
        <v>-305</v>
      </c>
    </row>
    <row r="57" spans="1:16" s="103" customFormat="1" ht="37.5" x14ac:dyDescent="0.25">
      <c r="A57" s="932"/>
      <c r="B57" s="900"/>
      <c r="C57" s="402" t="s">
        <v>950</v>
      </c>
      <c r="D57" s="402" t="s">
        <v>848</v>
      </c>
      <c r="E57" s="104">
        <v>300</v>
      </c>
      <c r="F57" s="83">
        <v>500</v>
      </c>
      <c r="G57" s="83">
        <v>1000</v>
      </c>
      <c r="H57" s="101">
        <v>1.7</v>
      </c>
      <c r="I57" s="98">
        <v>510</v>
      </c>
      <c r="J57" s="102">
        <v>500</v>
      </c>
      <c r="K57" s="98">
        <v>500</v>
      </c>
      <c r="L57" s="98"/>
      <c r="M57" s="22">
        <f t="shared" si="1"/>
        <v>-1.9607843137254901</v>
      </c>
      <c r="N57" s="22">
        <f t="shared" si="2"/>
        <v>0</v>
      </c>
      <c r="O57" s="394" t="s">
        <v>270</v>
      </c>
      <c r="P57" s="440">
        <f t="shared" si="3"/>
        <v>-10</v>
      </c>
    </row>
    <row r="58" spans="1:16" s="103" customFormat="1" ht="37.5" x14ac:dyDescent="0.25">
      <c r="A58" s="381">
        <v>14</v>
      </c>
      <c r="B58" s="394" t="s">
        <v>65</v>
      </c>
      <c r="C58" s="394" t="s">
        <v>951</v>
      </c>
      <c r="D58" s="394" t="s">
        <v>952</v>
      </c>
      <c r="E58" s="104">
        <v>700</v>
      </c>
      <c r="F58" s="83">
        <v>700</v>
      </c>
      <c r="G58" s="83">
        <v>1000</v>
      </c>
      <c r="H58" s="101">
        <v>1.5</v>
      </c>
      <c r="I58" s="98">
        <v>1050</v>
      </c>
      <c r="J58" s="102">
        <v>700</v>
      </c>
      <c r="K58" s="98">
        <v>700</v>
      </c>
      <c r="L58" s="98"/>
      <c r="M58" s="22">
        <f t="shared" si="1"/>
        <v>-33.333333333333329</v>
      </c>
      <c r="N58" s="22">
        <f t="shared" si="2"/>
        <v>0</v>
      </c>
      <c r="O58" s="394" t="s">
        <v>263</v>
      </c>
      <c r="P58" s="440">
        <f t="shared" si="3"/>
        <v>-350</v>
      </c>
    </row>
    <row r="59" spans="1:16" s="103" customFormat="1" ht="42" customHeight="1" x14ac:dyDescent="0.25">
      <c r="A59" s="932">
        <v>15</v>
      </c>
      <c r="B59" s="900" t="s">
        <v>254</v>
      </c>
      <c r="C59" s="394" t="s">
        <v>953</v>
      </c>
      <c r="D59" s="394" t="s">
        <v>954</v>
      </c>
      <c r="E59" s="104"/>
      <c r="F59" s="83"/>
      <c r="G59" s="83"/>
      <c r="H59" s="101"/>
      <c r="I59" s="98"/>
      <c r="J59" s="22"/>
      <c r="K59" s="98"/>
      <c r="L59" s="98"/>
      <c r="M59" s="22"/>
      <c r="N59" s="22"/>
      <c r="O59" s="394" t="s">
        <v>955</v>
      </c>
      <c r="P59" s="440"/>
    </row>
    <row r="60" spans="1:16" s="103" customFormat="1" ht="18.75" x14ac:dyDescent="0.25">
      <c r="A60" s="932"/>
      <c r="B60" s="900"/>
      <c r="C60" s="394"/>
      <c r="D60" s="394" t="s">
        <v>39</v>
      </c>
      <c r="E60" s="98">
        <v>1100</v>
      </c>
      <c r="F60" s="98">
        <v>1100</v>
      </c>
      <c r="G60" s="98">
        <v>2000</v>
      </c>
      <c r="H60" s="101">
        <v>1.3</v>
      </c>
      <c r="I60" s="98">
        <v>1430</v>
      </c>
      <c r="J60" s="102">
        <v>1100</v>
      </c>
      <c r="K60" s="92">
        <v>1700</v>
      </c>
      <c r="L60" s="92"/>
      <c r="M60" s="22">
        <f t="shared" si="1"/>
        <v>18.88111888111888</v>
      </c>
      <c r="N60" s="22">
        <f t="shared" si="2"/>
        <v>54.54545454545454</v>
      </c>
      <c r="O60" s="394" t="s">
        <v>263</v>
      </c>
      <c r="P60" s="440">
        <f t="shared" si="3"/>
        <v>270</v>
      </c>
    </row>
    <row r="61" spans="1:16" s="103" customFormat="1" ht="18.75" x14ac:dyDescent="0.25">
      <c r="A61" s="932"/>
      <c r="B61" s="900"/>
      <c r="C61" s="394"/>
      <c r="D61" s="394" t="s">
        <v>40</v>
      </c>
      <c r="E61" s="104">
        <v>800</v>
      </c>
      <c r="F61" s="104">
        <v>800</v>
      </c>
      <c r="G61" s="104">
        <v>1500</v>
      </c>
      <c r="H61" s="101">
        <v>1.8</v>
      </c>
      <c r="I61" s="98">
        <v>1440</v>
      </c>
      <c r="J61" s="102">
        <v>800</v>
      </c>
      <c r="K61" s="92">
        <v>1300</v>
      </c>
      <c r="L61" s="92"/>
      <c r="M61" s="22">
        <f t="shared" si="1"/>
        <v>-9.7222222222222232</v>
      </c>
      <c r="N61" s="22">
        <f t="shared" si="2"/>
        <v>62.5</v>
      </c>
      <c r="O61" s="394" t="s">
        <v>263</v>
      </c>
      <c r="P61" s="440">
        <f t="shared" si="3"/>
        <v>-140</v>
      </c>
    </row>
    <row r="62" spans="1:16" s="103" customFormat="1" ht="44.25" customHeight="1" x14ac:dyDescent="0.25">
      <c r="A62" s="381">
        <v>16</v>
      </c>
      <c r="B62" s="394" t="s">
        <v>956</v>
      </c>
      <c r="C62" s="394" t="s">
        <v>957</v>
      </c>
      <c r="D62" s="394" t="s">
        <v>958</v>
      </c>
      <c r="E62" s="104">
        <v>700</v>
      </c>
      <c r="F62" s="83">
        <v>1000</v>
      </c>
      <c r="G62" s="83">
        <v>2500</v>
      </c>
      <c r="H62" s="101">
        <v>2.4</v>
      </c>
      <c r="I62" s="98">
        <v>1680</v>
      </c>
      <c r="J62" s="102">
        <v>1000</v>
      </c>
      <c r="K62" s="92">
        <v>1100</v>
      </c>
      <c r="L62" s="92"/>
      <c r="M62" s="22">
        <f t="shared" si="1"/>
        <v>-34.523809523809526</v>
      </c>
      <c r="N62" s="22">
        <f t="shared" si="2"/>
        <v>10</v>
      </c>
      <c r="O62" s="394" t="s">
        <v>270</v>
      </c>
      <c r="P62" s="440">
        <f t="shared" si="3"/>
        <v>-580</v>
      </c>
    </row>
    <row r="63" spans="1:16" s="103" customFormat="1" ht="18.75" x14ac:dyDescent="0.25">
      <c r="A63" s="932">
        <v>17</v>
      </c>
      <c r="B63" s="900" t="s">
        <v>959</v>
      </c>
      <c r="C63" s="394"/>
      <c r="D63" s="394" t="s">
        <v>39</v>
      </c>
      <c r="E63" s="104">
        <v>320</v>
      </c>
      <c r="F63" s="104">
        <v>500</v>
      </c>
      <c r="G63" s="104">
        <v>800</v>
      </c>
      <c r="H63" s="101">
        <v>2.4</v>
      </c>
      <c r="I63" s="98">
        <v>768</v>
      </c>
      <c r="J63" s="102">
        <v>500</v>
      </c>
      <c r="K63" s="98">
        <v>500</v>
      </c>
      <c r="L63" s="98"/>
      <c r="M63" s="22">
        <f t="shared" si="1"/>
        <v>-34.895833333333329</v>
      </c>
      <c r="N63" s="22">
        <f t="shared" si="2"/>
        <v>0</v>
      </c>
      <c r="O63" s="394" t="s">
        <v>263</v>
      </c>
      <c r="P63" s="440">
        <f t="shared" si="3"/>
        <v>-268</v>
      </c>
    </row>
    <row r="64" spans="1:16" s="103" customFormat="1" ht="18.75" x14ac:dyDescent="0.25">
      <c r="A64" s="932"/>
      <c r="B64" s="900"/>
      <c r="C64" s="394"/>
      <c r="D64" s="394" t="s">
        <v>40</v>
      </c>
      <c r="E64" s="104">
        <v>290</v>
      </c>
      <c r="F64" s="104">
        <v>400</v>
      </c>
      <c r="G64" s="104">
        <v>700</v>
      </c>
      <c r="H64" s="101">
        <v>2.4</v>
      </c>
      <c r="I64" s="98">
        <v>696</v>
      </c>
      <c r="J64" s="102">
        <v>400</v>
      </c>
      <c r="K64" s="98">
        <v>400</v>
      </c>
      <c r="L64" s="98"/>
      <c r="M64" s="22">
        <f t="shared" si="1"/>
        <v>-42.528735632183903</v>
      </c>
      <c r="N64" s="22">
        <f t="shared" si="2"/>
        <v>0</v>
      </c>
      <c r="O64" s="394" t="s">
        <v>263</v>
      </c>
      <c r="P64" s="440">
        <f t="shared" si="3"/>
        <v>-296</v>
      </c>
    </row>
    <row r="65" spans="1:16" s="103" customFormat="1" ht="40.5" customHeight="1" x14ac:dyDescent="0.25">
      <c r="A65" s="932">
        <v>18</v>
      </c>
      <c r="B65" s="900" t="s">
        <v>960</v>
      </c>
      <c r="C65" s="394" t="s">
        <v>961</v>
      </c>
      <c r="D65" s="402" t="s">
        <v>962</v>
      </c>
      <c r="E65" s="104">
        <v>650</v>
      </c>
      <c r="F65" s="83">
        <v>800</v>
      </c>
      <c r="G65" s="83">
        <v>1500</v>
      </c>
      <c r="H65" s="101">
        <v>1.7</v>
      </c>
      <c r="I65" s="98">
        <v>1105</v>
      </c>
      <c r="J65" s="102">
        <v>800</v>
      </c>
      <c r="K65" s="92">
        <v>1000</v>
      </c>
      <c r="L65" s="92"/>
      <c r="M65" s="22">
        <f t="shared" si="1"/>
        <v>-9.502262443438914</v>
      </c>
      <c r="N65" s="22">
        <f t="shared" si="2"/>
        <v>25</v>
      </c>
      <c r="O65" s="394" t="s">
        <v>263</v>
      </c>
      <c r="P65" s="440">
        <f t="shared" si="3"/>
        <v>-105</v>
      </c>
    </row>
    <row r="66" spans="1:16" s="103" customFormat="1" ht="18.75" x14ac:dyDescent="0.25">
      <c r="A66" s="932"/>
      <c r="B66" s="900"/>
      <c r="C66" s="402" t="s">
        <v>962</v>
      </c>
      <c r="D66" s="394" t="s">
        <v>27</v>
      </c>
      <c r="E66" s="104">
        <v>500</v>
      </c>
      <c r="F66" s="104">
        <v>600</v>
      </c>
      <c r="G66" s="104">
        <v>1000</v>
      </c>
      <c r="H66" s="101">
        <v>2.1</v>
      </c>
      <c r="I66" s="98">
        <v>1050</v>
      </c>
      <c r="J66" s="102">
        <v>600</v>
      </c>
      <c r="K66" s="92">
        <v>800</v>
      </c>
      <c r="L66" s="92"/>
      <c r="M66" s="22">
        <f t="shared" si="1"/>
        <v>-23.809523809523807</v>
      </c>
      <c r="N66" s="22">
        <f t="shared" si="2"/>
        <v>33.333333333333329</v>
      </c>
      <c r="O66" s="394" t="s">
        <v>263</v>
      </c>
      <c r="P66" s="440">
        <f t="shared" si="3"/>
        <v>-250</v>
      </c>
    </row>
    <row r="67" spans="1:16" s="103" customFormat="1" ht="37.5" x14ac:dyDescent="0.25">
      <c r="A67" s="932">
        <v>19</v>
      </c>
      <c r="B67" s="900" t="s">
        <v>963</v>
      </c>
      <c r="C67" s="394" t="s">
        <v>653</v>
      </c>
      <c r="D67" s="394" t="s">
        <v>964</v>
      </c>
      <c r="E67" s="104"/>
      <c r="F67" s="83"/>
      <c r="G67" s="83"/>
      <c r="H67" s="101"/>
      <c r="I67" s="98"/>
      <c r="J67" s="102"/>
      <c r="K67" s="92"/>
      <c r="L67" s="92"/>
      <c r="M67" s="22"/>
      <c r="N67" s="22"/>
      <c r="O67" s="394" t="s">
        <v>270</v>
      </c>
      <c r="P67" s="440"/>
    </row>
    <row r="68" spans="1:16" s="103" customFormat="1" ht="18.75" x14ac:dyDescent="0.25">
      <c r="A68" s="932"/>
      <c r="B68" s="900"/>
      <c r="C68" s="105"/>
      <c r="D68" s="394" t="s">
        <v>39</v>
      </c>
      <c r="E68" s="104">
        <v>650</v>
      </c>
      <c r="F68" s="104">
        <v>750</v>
      </c>
      <c r="G68" s="104">
        <v>1500</v>
      </c>
      <c r="H68" s="101">
        <v>1.6</v>
      </c>
      <c r="I68" s="98">
        <v>1040</v>
      </c>
      <c r="J68" s="102">
        <v>750</v>
      </c>
      <c r="K68" s="92">
        <v>1000</v>
      </c>
      <c r="L68" s="92"/>
      <c r="M68" s="22">
        <f t="shared" si="1"/>
        <v>-3.8461538461538463</v>
      </c>
      <c r="N68" s="22">
        <f t="shared" si="2"/>
        <v>33.333333333333329</v>
      </c>
      <c r="O68" s="394" t="s">
        <v>263</v>
      </c>
      <c r="P68" s="440">
        <f t="shared" si="3"/>
        <v>-40</v>
      </c>
    </row>
    <row r="69" spans="1:16" s="103" customFormat="1" ht="18.75" x14ac:dyDescent="0.25">
      <c r="A69" s="932"/>
      <c r="B69" s="900"/>
      <c r="C69" s="105"/>
      <c r="D69" s="394" t="s">
        <v>40</v>
      </c>
      <c r="E69" s="104">
        <v>600</v>
      </c>
      <c r="F69" s="104">
        <v>650</v>
      </c>
      <c r="G69" s="104">
        <v>800</v>
      </c>
      <c r="H69" s="101">
        <v>1.7</v>
      </c>
      <c r="I69" s="98">
        <v>1020</v>
      </c>
      <c r="J69" s="102">
        <v>650</v>
      </c>
      <c r="K69" s="92">
        <v>900</v>
      </c>
      <c r="L69" s="92"/>
      <c r="M69" s="22">
        <f t="shared" si="1"/>
        <v>-11.76470588235294</v>
      </c>
      <c r="N69" s="22">
        <f t="shared" si="2"/>
        <v>38.461538461538467</v>
      </c>
      <c r="O69" s="394" t="s">
        <v>263</v>
      </c>
      <c r="P69" s="440">
        <f t="shared" si="3"/>
        <v>-120</v>
      </c>
    </row>
    <row r="70" spans="1:16" s="103" customFormat="1" ht="37.5" x14ac:dyDescent="0.25">
      <c r="A70" s="932"/>
      <c r="B70" s="900"/>
      <c r="C70" s="394" t="s">
        <v>964</v>
      </c>
      <c r="D70" s="394" t="s">
        <v>22</v>
      </c>
      <c r="E70" s="104">
        <v>300</v>
      </c>
      <c r="F70" s="104">
        <v>450</v>
      </c>
      <c r="G70" s="104">
        <v>700</v>
      </c>
      <c r="H70" s="101">
        <v>2.7</v>
      </c>
      <c r="I70" s="98">
        <v>810</v>
      </c>
      <c r="J70" s="102">
        <v>450</v>
      </c>
      <c r="K70" s="92">
        <v>450</v>
      </c>
      <c r="L70" s="92"/>
      <c r="M70" s="22">
        <f t="shared" si="1"/>
        <v>-44.444444444444443</v>
      </c>
      <c r="N70" s="22">
        <f t="shared" si="2"/>
        <v>0</v>
      </c>
      <c r="O70" s="394" t="s">
        <v>270</v>
      </c>
      <c r="P70" s="440">
        <f t="shared" si="3"/>
        <v>-360</v>
      </c>
    </row>
    <row r="71" spans="1:16" s="103" customFormat="1" ht="37.5" x14ac:dyDescent="0.25">
      <c r="A71" s="381">
        <v>20</v>
      </c>
      <c r="B71" s="394" t="s">
        <v>965</v>
      </c>
      <c r="C71" s="394" t="s">
        <v>496</v>
      </c>
      <c r="D71" s="394" t="s">
        <v>966</v>
      </c>
      <c r="E71" s="104">
        <v>500</v>
      </c>
      <c r="F71" s="104">
        <v>600</v>
      </c>
      <c r="G71" s="104">
        <v>1000</v>
      </c>
      <c r="H71" s="101">
        <v>1.8</v>
      </c>
      <c r="I71" s="98">
        <v>900</v>
      </c>
      <c r="J71" s="102">
        <v>600</v>
      </c>
      <c r="K71" s="92">
        <v>800</v>
      </c>
      <c r="L71" s="92"/>
      <c r="M71" s="22">
        <f t="shared" si="1"/>
        <v>-11.111111111111111</v>
      </c>
      <c r="N71" s="22">
        <f t="shared" si="2"/>
        <v>33.333333333333329</v>
      </c>
      <c r="O71" s="394" t="s">
        <v>263</v>
      </c>
      <c r="P71" s="440">
        <f t="shared" si="3"/>
        <v>-100</v>
      </c>
    </row>
    <row r="72" spans="1:16" s="103" customFormat="1" ht="18.75" x14ac:dyDescent="0.25">
      <c r="A72" s="932">
        <v>21</v>
      </c>
      <c r="B72" s="900" t="s">
        <v>967</v>
      </c>
      <c r="C72" s="394" t="s">
        <v>968</v>
      </c>
      <c r="D72" s="394" t="s">
        <v>969</v>
      </c>
      <c r="E72" s="104"/>
      <c r="F72" s="83"/>
      <c r="G72" s="83"/>
      <c r="H72" s="101"/>
      <c r="I72" s="98"/>
      <c r="J72" s="22"/>
      <c r="K72" s="98"/>
      <c r="L72" s="98"/>
      <c r="M72" s="22"/>
      <c r="N72" s="22"/>
      <c r="O72" s="394"/>
      <c r="P72" s="440"/>
    </row>
    <row r="73" spans="1:16" s="103" customFormat="1" ht="18.75" x14ac:dyDescent="0.25">
      <c r="A73" s="932"/>
      <c r="B73" s="900"/>
      <c r="C73" s="394"/>
      <c r="D73" s="394" t="s">
        <v>39</v>
      </c>
      <c r="E73" s="104">
        <v>400</v>
      </c>
      <c r="F73" s="104">
        <v>400</v>
      </c>
      <c r="G73" s="104">
        <v>1000</v>
      </c>
      <c r="H73" s="101">
        <v>2.2000000000000002</v>
      </c>
      <c r="I73" s="98">
        <v>880.00000000000011</v>
      </c>
      <c r="J73" s="102">
        <v>400</v>
      </c>
      <c r="K73" s="92">
        <v>600</v>
      </c>
      <c r="L73" s="92"/>
      <c r="M73" s="22">
        <f t="shared" si="1"/>
        <v>-31.818181818181827</v>
      </c>
      <c r="N73" s="22">
        <f t="shared" si="2"/>
        <v>50</v>
      </c>
      <c r="O73" s="394" t="s">
        <v>263</v>
      </c>
      <c r="P73" s="440">
        <f t="shared" si="3"/>
        <v>-280.00000000000011</v>
      </c>
    </row>
    <row r="74" spans="1:16" s="103" customFormat="1" ht="18.75" x14ac:dyDescent="0.25">
      <c r="A74" s="932"/>
      <c r="B74" s="900"/>
      <c r="C74" s="394"/>
      <c r="D74" s="394" t="s">
        <v>40</v>
      </c>
      <c r="E74" s="104">
        <v>300</v>
      </c>
      <c r="F74" s="104">
        <v>300</v>
      </c>
      <c r="G74" s="104">
        <v>600</v>
      </c>
      <c r="H74" s="101">
        <v>2</v>
      </c>
      <c r="I74" s="98">
        <v>600</v>
      </c>
      <c r="J74" s="102">
        <v>300</v>
      </c>
      <c r="K74" s="92">
        <v>500</v>
      </c>
      <c r="L74" s="92"/>
      <c r="M74" s="22">
        <f t="shared" ref="M74:M89" si="4">(K74-I74)/I74*100</f>
        <v>-16.666666666666664</v>
      </c>
      <c r="N74" s="22">
        <f t="shared" ref="N74:N89" si="5">(K74-J74)/J74*100</f>
        <v>66.666666666666657</v>
      </c>
      <c r="O74" s="394" t="s">
        <v>263</v>
      </c>
      <c r="P74" s="440">
        <f t="shared" si="3"/>
        <v>-100</v>
      </c>
    </row>
    <row r="75" spans="1:16" s="103" customFormat="1" ht="18.75" x14ac:dyDescent="0.25">
      <c r="A75" s="932">
        <v>22</v>
      </c>
      <c r="B75" s="900" t="s">
        <v>970</v>
      </c>
      <c r="C75" s="394" t="s">
        <v>922</v>
      </c>
      <c r="D75" s="394" t="s">
        <v>971</v>
      </c>
      <c r="E75" s="104">
        <v>300</v>
      </c>
      <c r="F75" s="83">
        <v>400</v>
      </c>
      <c r="G75" s="83">
        <v>1000</v>
      </c>
      <c r="H75" s="101">
        <v>2.2000000000000002</v>
      </c>
      <c r="I75" s="98">
        <v>660</v>
      </c>
      <c r="J75" s="102">
        <v>400</v>
      </c>
      <c r="K75" s="92">
        <v>500</v>
      </c>
      <c r="L75" s="92"/>
      <c r="M75" s="22">
        <f t="shared" si="4"/>
        <v>-24.242424242424242</v>
      </c>
      <c r="N75" s="22">
        <f t="shared" si="5"/>
        <v>25</v>
      </c>
      <c r="O75" s="394" t="s">
        <v>263</v>
      </c>
      <c r="P75" s="440">
        <f t="shared" ref="P75:P138" si="6">K75-I75</f>
        <v>-160</v>
      </c>
    </row>
    <row r="76" spans="1:16" s="103" customFormat="1" ht="18.75" x14ac:dyDescent="0.25">
      <c r="A76" s="932"/>
      <c r="B76" s="900"/>
      <c r="C76" s="394" t="s">
        <v>971</v>
      </c>
      <c r="D76" s="394" t="s">
        <v>22</v>
      </c>
      <c r="E76" s="104">
        <v>200</v>
      </c>
      <c r="F76" s="83">
        <v>300</v>
      </c>
      <c r="G76" s="83">
        <v>600</v>
      </c>
      <c r="H76" s="101">
        <v>2.4</v>
      </c>
      <c r="I76" s="98">
        <v>480</v>
      </c>
      <c r="J76" s="102">
        <v>300</v>
      </c>
      <c r="K76" s="98">
        <v>300</v>
      </c>
      <c r="L76" s="98"/>
      <c r="M76" s="22">
        <f t="shared" si="4"/>
        <v>-37.5</v>
      </c>
      <c r="N76" s="22">
        <f t="shared" si="5"/>
        <v>0</v>
      </c>
      <c r="O76" s="394" t="s">
        <v>263</v>
      </c>
      <c r="P76" s="440">
        <f t="shared" si="6"/>
        <v>-180</v>
      </c>
    </row>
    <row r="77" spans="1:16" s="103" customFormat="1" ht="18.75" x14ac:dyDescent="0.25">
      <c r="A77" s="932">
        <v>23</v>
      </c>
      <c r="B77" s="900" t="s">
        <v>972</v>
      </c>
      <c r="C77" s="394" t="s">
        <v>973</v>
      </c>
      <c r="D77" s="394" t="s">
        <v>974</v>
      </c>
      <c r="E77" s="104"/>
      <c r="F77" s="83"/>
      <c r="G77" s="83"/>
      <c r="H77" s="101"/>
      <c r="I77" s="98"/>
      <c r="J77" s="22"/>
      <c r="K77" s="98"/>
      <c r="L77" s="98"/>
      <c r="M77" s="22"/>
      <c r="N77" s="22"/>
      <c r="O77" s="394"/>
      <c r="P77" s="440"/>
    </row>
    <row r="78" spans="1:16" s="103" customFormat="1" ht="21" customHeight="1" x14ac:dyDescent="0.25">
      <c r="A78" s="932"/>
      <c r="B78" s="900"/>
      <c r="C78" s="394"/>
      <c r="D78" s="394" t="s">
        <v>39</v>
      </c>
      <c r="E78" s="104">
        <v>600</v>
      </c>
      <c r="F78" s="104">
        <v>700</v>
      </c>
      <c r="G78" s="104">
        <v>1000</v>
      </c>
      <c r="H78" s="101">
        <v>2.6</v>
      </c>
      <c r="I78" s="98">
        <v>1560</v>
      </c>
      <c r="J78" s="102">
        <v>700</v>
      </c>
      <c r="K78" s="92">
        <v>800</v>
      </c>
      <c r="L78" s="92"/>
      <c r="M78" s="22">
        <f t="shared" si="4"/>
        <v>-48.717948717948715</v>
      </c>
      <c r="N78" s="22">
        <f t="shared" si="5"/>
        <v>14.285714285714285</v>
      </c>
      <c r="O78" s="394" t="s">
        <v>263</v>
      </c>
      <c r="P78" s="440">
        <f t="shared" si="6"/>
        <v>-760</v>
      </c>
    </row>
    <row r="79" spans="1:16" s="103" customFormat="1" ht="21.75" customHeight="1" x14ac:dyDescent="0.25">
      <c r="A79" s="932"/>
      <c r="B79" s="900"/>
      <c r="C79" s="394" t="s">
        <v>40</v>
      </c>
      <c r="D79" s="394" t="s">
        <v>40</v>
      </c>
      <c r="E79" s="104">
        <v>400</v>
      </c>
      <c r="F79" s="104">
        <v>600</v>
      </c>
      <c r="G79" s="104">
        <v>800</v>
      </c>
      <c r="H79" s="101">
        <v>2.2999999999999998</v>
      </c>
      <c r="I79" s="98">
        <v>919.99999999999989</v>
      </c>
      <c r="J79" s="102">
        <v>600</v>
      </c>
      <c r="K79" s="92">
        <v>700</v>
      </c>
      <c r="L79" s="92"/>
      <c r="M79" s="22">
        <f t="shared" si="4"/>
        <v>-23.91304347826086</v>
      </c>
      <c r="N79" s="22">
        <f t="shared" si="5"/>
        <v>16.666666666666664</v>
      </c>
      <c r="O79" s="394" t="s">
        <v>263</v>
      </c>
      <c r="P79" s="440">
        <f t="shared" si="6"/>
        <v>-219.99999999999989</v>
      </c>
    </row>
    <row r="80" spans="1:16" s="103" customFormat="1" ht="21.6" customHeight="1" x14ac:dyDescent="0.25">
      <c r="A80" s="381">
        <v>24</v>
      </c>
      <c r="B80" s="394" t="s">
        <v>975</v>
      </c>
      <c r="C80" s="394" t="s">
        <v>141</v>
      </c>
      <c r="D80" s="394" t="s">
        <v>976</v>
      </c>
      <c r="E80" s="104">
        <v>400</v>
      </c>
      <c r="F80" s="104">
        <v>400</v>
      </c>
      <c r="G80" s="104">
        <v>800</v>
      </c>
      <c r="H80" s="101">
        <v>2.8</v>
      </c>
      <c r="I80" s="98">
        <v>1120</v>
      </c>
      <c r="J80" s="102">
        <v>400</v>
      </c>
      <c r="K80" s="92">
        <v>600</v>
      </c>
      <c r="L80" s="92"/>
      <c r="M80" s="22">
        <f t="shared" si="4"/>
        <v>-46.428571428571431</v>
      </c>
      <c r="N80" s="22">
        <f t="shared" si="5"/>
        <v>50</v>
      </c>
      <c r="O80" s="394" t="s">
        <v>263</v>
      </c>
      <c r="P80" s="440">
        <f t="shared" si="6"/>
        <v>-520</v>
      </c>
    </row>
    <row r="81" spans="1:16" s="103" customFormat="1" ht="47.25" customHeight="1" x14ac:dyDescent="0.25">
      <c r="A81" s="381">
        <v>25</v>
      </c>
      <c r="B81" s="394" t="s">
        <v>977</v>
      </c>
      <c r="C81" s="394" t="s">
        <v>978</v>
      </c>
      <c r="D81" s="394" t="s">
        <v>979</v>
      </c>
      <c r="E81" s="104">
        <v>300</v>
      </c>
      <c r="F81" s="104">
        <v>300</v>
      </c>
      <c r="G81" s="104">
        <v>600</v>
      </c>
      <c r="H81" s="101">
        <v>2.2999999999999998</v>
      </c>
      <c r="I81" s="98">
        <v>690</v>
      </c>
      <c r="J81" s="102">
        <v>300</v>
      </c>
      <c r="K81" s="92">
        <v>500</v>
      </c>
      <c r="L81" s="92"/>
      <c r="M81" s="22">
        <f t="shared" si="4"/>
        <v>-27.536231884057973</v>
      </c>
      <c r="N81" s="22">
        <f t="shared" si="5"/>
        <v>66.666666666666657</v>
      </c>
      <c r="O81" s="394" t="s">
        <v>263</v>
      </c>
      <c r="P81" s="440">
        <f t="shared" si="6"/>
        <v>-190</v>
      </c>
    </row>
    <row r="82" spans="1:16" s="103" customFormat="1" ht="38.25" customHeight="1" x14ac:dyDescent="0.25">
      <c r="A82" s="381">
        <v>26</v>
      </c>
      <c r="B82" s="394" t="s">
        <v>980</v>
      </c>
      <c r="C82" s="394" t="s">
        <v>981</v>
      </c>
      <c r="D82" s="394" t="s">
        <v>22</v>
      </c>
      <c r="E82" s="104">
        <v>300</v>
      </c>
      <c r="F82" s="104">
        <v>400</v>
      </c>
      <c r="G82" s="104">
        <v>600</v>
      </c>
      <c r="H82" s="101">
        <v>2.2999999999999998</v>
      </c>
      <c r="I82" s="98">
        <v>690</v>
      </c>
      <c r="J82" s="102">
        <v>400</v>
      </c>
      <c r="K82" s="92">
        <v>500</v>
      </c>
      <c r="L82" s="92"/>
      <c r="M82" s="22">
        <f t="shared" si="4"/>
        <v>-27.536231884057973</v>
      </c>
      <c r="N82" s="22">
        <f t="shared" si="5"/>
        <v>25</v>
      </c>
      <c r="O82" s="394" t="s">
        <v>263</v>
      </c>
      <c r="P82" s="440">
        <f t="shared" si="6"/>
        <v>-190</v>
      </c>
    </row>
    <row r="83" spans="1:16" s="103" customFormat="1" ht="27" customHeight="1" x14ac:dyDescent="0.25">
      <c r="A83" s="381">
        <v>27</v>
      </c>
      <c r="B83" s="394" t="s">
        <v>982</v>
      </c>
      <c r="C83" s="394" t="s">
        <v>983</v>
      </c>
      <c r="D83" s="394" t="s">
        <v>22</v>
      </c>
      <c r="E83" s="104"/>
      <c r="F83" s="104">
        <v>400</v>
      </c>
      <c r="G83" s="104">
        <v>800</v>
      </c>
      <c r="H83" s="101"/>
      <c r="I83" s="98"/>
      <c r="J83" s="102">
        <v>400</v>
      </c>
      <c r="K83" s="98">
        <v>400</v>
      </c>
      <c r="L83" s="98"/>
      <c r="M83" s="22"/>
      <c r="N83" s="22">
        <f t="shared" si="5"/>
        <v>0</v>
      </c>
      <c r="O83" s="394" t="s">
        <v>131</v>
      </c>
      <c r="P83" s="440">
        <f t="shared" si="6"/>
        <v>400</v>
      </c>
    </row>
    <row r="84" spans="1:16" s="103" customFormat="1" ht="21.75" customHeight="1" x14ac:dyDescent="0.25">
      <c r="A84" s="381">
        <v>28</v>
      </c>
      <c r="B84" s="394" t="s">
        <v>984</v>
      </c>
      <c r="C84" s="394" t="s">
        <v>983</v>
      </c>
      <c r="D84" s="394" t="s">
        <v>22</v>
      </c>
      <c r="E84" s="104"/>
      <c r="F84" s="104">
        <v>400</v>
      </c>
      <c r="G84" s="104">
        <v>800</v>
      </c>
      <c r="H84" s="101"/>
      <c r="I84" s="98"/>
      <c r="J84" s="102">
        <v>400</v>
      </c>
      <c r="K84" s="98">
        <v>400</v>
      </c>
      <c r="L84" s="98"/>
      <c r="M84" s="22"/>
      <c r="N84" s="22">
        <f t="shared" si="5"/>
        <v>0</v>
      </c>
      <c r="O84" s="394" t="s">
        <v>131</v>
      </c>
      <c r="P84" s="440">
        <f t="shared" si="6"/>
        <v>400</v>
      </c>
    </row>
    <row r="85" spans="1:16" s="103" customFormat="1" ht="23.25" customHeight="1" x14ac:dyDescent="0.25">
      <c r="A85" s="381">
        <v>29</v>
      </c>
      <c r="B85" s="388" t="s">
        <v>985</v>
      </c>
      <c r="C85" s="394" t="s">
        <v>983</v>
      </c>
      <c r="D85" s="394" t="s">
        <v>22</v>
      </c>
      <c r="E85" s="104"/>
      <c r="F85" s="104">
        <v>400</v>
      </c>
      <c r="G85" s="104">
        <v>800</v>
      </c>
      <c r="H85" s="101"/>
      <c r="I85" s="98"/>
      <c r="J85" s="102">
        <v>400</v>
      </c>
      <c r="K85" s="98">
        <v>400</v>
      </c>
      <c r="L85" s="98"/>
      <c r="M85" s="22"/>
      <c r="N85" s="22">
        <f t="shared" si="5"/>
        <v>0</v>
      </c>
      <c r="O85" s="394" t="s">
        <v>131</v>
      </c>
      <c r="P85" s="440">
        <f t="shared" si="6"/>
        <v>400</v>
      </c>
    </row>
    <row r="86" spans="1:16" s="103" customFormat="1" ht="37.5" x14ac:dyDescent="0.25">
      <c r="A86" s="381">
        <v>30</v>
      </c>
      <c r="B86" s="106" t="s">
        <v>986</v>
      </c>
      <c r="C86" s="384" t="s">
        <v>9</v>
      </c>
      <c r="D86" s="394" t="s">
        <v>788</v>
      </c>
      <c r="E86" s="104"/>
      <c r="F86" s="104">
        <v>350</v>
      </c>
      <c r="G86" s="104">
        <v>600</v>
      </c>
      <c r="H86" s="101"/>
      <c r="I86" s="98"/>
      <c r="J86" s="102">
        <v>350</v>
      </c>
      <c r="K86" s="98">
        <v>350</v>
      </c>
      <c r="L86" s="98"/>
      <c r="M86" s="22"/>
      <c r="N86" s="22">
        <f t="shared" si="5"/>
        <v>0</v>
      </c>
      <c r="O86" s="394" t="s">
        <v>131</v>
      </c>
      <c r="P86" s="440">
        <f t="shared" si="6"/>
        <v>350</v>
      </c>
    </row>
    <row r="87" spans="1:16" s="103" customFormat="1" ht="42.75" customHeight="1" x14ac:dyDescent="0.25">
      <c r="A87" s="381">
        <v>31</v>
      </c>
      <c r="B87" s="106" t="s">
        <v>987</v>
      </c>
      <c r="C87" s="384" t="s">
        <v>988</v>
      </c>
      <c r="D87" s="394" t="s">
        <v>22</v>
      </c>
      <c r="E87" s="104"/>
      <c r="F87" s="104">
        <v>350</v>
      </c>
      <c r="G87" s="104">
        <v>550</v>
      </c>
      <c r="H87" s="101"/>
      <c r="I87" s="98"/>
      <c r="J87" s="102">
        <v>350</v>
      </c>
      <c r="K87" s="98">
        <v>350</v>
      </c>
      <c r="L87" s="98"/>
      <c r="M87" s="22"/>
      <c r="N87" s="22">
        <f t="shared" si="5"/>
        <v>0</v>
      </c>
      <c r="O87" s="394" t="s">
        <v>131</v>
      </c>
      <c r="P87" s="440">
        <f t="shared" si="6"/>
        <v>350</v>
      </c>
    </row>
    <row r="88" spans="1:16" s="103" customFormat="1" ht="23.25" customHeight="1" x14ac:dyDescent="0.25">
      <c r="A88" s="381">
        <v>32</v>
      </c>
      <c r="B88" s="389" t="s">
        <v>989</v>
      </c>
      <c r="C88" s="394" t="s">
        <v>990</v>
      </c>
      <c r="D88" s="394" t="s">
        <v>991</v>
      </c>
      <c r="E88" s="104"/>
      <c r="F88" s="104">
        <v>750</v>
      </c>
      <c r="G88" s="104">
        <v>1000</v>
      </c>
      <c r="H88" s="101"/>
      <c r="I88" s="98"/>
      <c r="J88" s="102">
        <v>750</v>
      </c>
      <c r="K88" s="92">
        <v>800</v>
      </c>
      <c r="L88" s="92"/>
      <c r="M88" s="22"/>
      <c r="N88" s="22">
        <f t="shared" si="5"/>
        <v>6.666666666666667</v>
      </c>
      <c r="O88" s="394" t="s">
        <v>131</v>
      </c>
      <c r="P88" s="440">
        <f t="shared" si="6"/>
        <v>800</v>
      </c>
    </row>
    <row r="89" spans="1:16" s="103" customFormat="1" ht="18.75" x14ac:dyDescent="0.25">
      <c r="A89" s="381">
        <v>33</v>
      </c>
      <c r="B89" s="886" t="s">
        <v>612</v>
      </c>
      <c r="C89" s="890"/>
      <c r="D89" s="887"/>
      <c r="E89" s="104">
        <v>120</v>
      </c>
      <c r="F89" s="83">
        <v>200</v>
      </c>
      <c r="G89" s="83">
        <v>700</v>
      </c>
      <c r="H89" s="101">
        <v>3.8</v>
      </c>
      <c r="I89" s="98">
        <v>456</v>
      </c>
      <c r="J89" s="102">
        <v>200</v>
      </c>
      <c r="K89" s="98">
        <v>200</v>
      </c>
      <c r="L89" s="98"/>
      <c r="M89" s="22">
        <f t="shared" si="4"/>
        <v>-56.140350877192979</v>
      </c>
      <c r="N89" s="22">
        <f t="shared" si="5"/>
        <v>0</v>
      </c>
      <c r="O89" s="394" t="s">
        <v>263</v>
      </c>
      <c r="P89" s="440">
        <f t="shared" si="6"/>
        <v>-256</v>
      </c>
    </row>
    <row r="90" spans="1:16" s="99" customFormat="1" ht="18.75" x14ac:dyDescent="0.3">
      <c r="A90" s="108" t="s">
        <v>252</v>
      </c>
      <c r="B90" s="401" t="s">
        <v>992</v>
      </c>
      <c r="C90" s="401"/>
      <c r="D90" s="401"/>
      <c r="E90" s="109"/>
      <c r="F90" s="109"/>
      <c r="G90" s="110"/>
      <c r="H90" s="83"/>
      <c r="I90" s="83"/>
      <c r="J90" s="83"/>
      <c r="K90" s="110"/>
      <c r="L90" s="110"/>
      <c r="M90" s="20"/>
      <c r="N90" s="20"/>
      <c r="O90" s="401"/>
      <c r="P90" s="440"/>
    </row>
    <row r="91" spans="1:16" s="103" customFormat="1" ht="18.75" x14ac:dyDescent="0.25">
      <c r="A91" s="381">
        <v>1</v>
      </c>
      <c r="B91" s="382" t="s">
        <v>256</v>
      </c>
      <c r="C91" s="387"/>
      <c r="D91" s="387"/>
      <c r="E91" s="111"/>
      <c r="F91" s="111"/>
      <c r="G91" s="112"/>
      <c r="H91" s="83"/>
      <c r="I91" s="83"/>
      <c r="J91" s="113"/>
      <c r="K91" s="114"/>
      <c r="L91" s="114"/>
      <c r="M91" s="20"/>
      <c r="N91" s="20"/>
      <c r="O91" s="387"/>
      <c r="P91" s="440"/>
    </row>
    <row r="92" spans="1:16" s="103" customFormat="1" ht="19.5" x14ac:dyDescent="0.25">
      <c r="A92" s="932" t="s">
        <v>993</v>
      </c>
      <c r="B92" s="893" t="s">
        <v>994</v>
      </c>
      <c r="C92" s="115" t="s">
        <v>995</v>
      </c>
      <c r="D92" s="387"/>
      <c r="E92" s="111"/>
      <c r="F92" s="111"/>
      <c r="G92" s="112"/>
      <c r="H92" s="83"/>
      <c r="I92" s="83"/>
      <c r="J92" s="113"/>
      <c r="K92" s="114"/>
      <c r="L92" s="114"/>
      <c r="M92" s="20"/>
      <c r="N92" s="20"/>
      <c r="O92" s="387"/>
      <c r="P92" s="440"/>
    </row>
    <row r="93" spans="1:16" s="103" customFormat="1" ht="18.75" x14ac:dyDescent="0.3">
      <c r="A93" s="932"/>
      <c r="B93" s="893"/>
      <c r="C93" s="387" t="s">
        <v>996</v>
      </c>
      <c r="D93" s="387" t="s">
        <v>997</v>
      </c>
      <c r="E93" s="111">
        <v>900</v>
      </c>
      <c r="F93" s="114">
        <v>1800</v>
      </c>
      <c r="G93" s="116">
        <v>3300</v>
      </c>
      <c r="H93" s="117">
        <v>2.1</v>
      </c>
      <c r="I93" s="118">
        <v>1890</v>
      </c>
      <c r="J93" s="119">
        <v>2000</v>
      </c>
      <c r="K93" s="114">
        <v>2000</v>
      </c>
      <c r="L93" s="114"/>
      <c r="M93" s="20">
        <f t="shared" ref="M93:M156" si="7">(K93-I93)/I93*100</f>
        <v>5.8201058201058196</v>
      </c>
      <c r="N93" s="20">
        <f t="shared" ref="N93:N156" si="8">(K93-J93)/J93*100</f>
        <v>0</v>
      </c>
      <c r="O93" s="387" t="s">
        <v>263</v>
      </c>
      <c r="P93" s="440">
        <f t="shared" si="6"/>
        <v>110</v>
      </c>
    </row>
    <row r="94" spans="1:16" s="103" customFormat="1" ht="18.75" x14ac:dyDescent="0.3">
      <c r="A94" s="932"/>
      <c r="B94" s="893"/>
      <c r="C94" s="387" t="s">
        <v>997</v>
      </c>
      <c r="D94" s="387" t="s">
        <v>998</v>
      </c>
      <c r="E94" s="111">
        <v>850</v>
      </c>
      <c r="F94" s="114">
        <v>1500</v>
      </c>
      <c r="G94" s="116">
        <v>3300</v>
      </c>
      <c r="H94" s="117">
        <v>2</v>
      </c>
      <c r="I94" s="118">
        <v>1700</v>
      </c>
      <c r="J94" s="119">
        <v>1700</v>
      </c>
      <c r="K94" s="114">
        <v>1700</v>
      </c>
      <c r="L94" s="114"/>
      <c r="M94" s="20">
        <f t="shared" si="7"/>
        <v>0</v>
      </c>
      <c r="N94" s="20">
        <f t="shared" si="8"/>
        <v>0</v>
      </c>
      <c r="O94" s="387" t="s">
        <v>263</v>
      </c>
      <c r="P94" s="440">
        <f t="shared" si="6"/>
        <v>0</v>
      </c>
    </row>
    <row r="95" spans="1:16" s="103" customFormat="1" ht="19.5" x14ac:dyDescent="0.3">
      <c r="A95" s="932" t="s">
        <v>999</v>
      </c>
      <c r="B95" s="893" t="s">
        <v>994</v>
      </c>
      <c r="C95" s="115" t="s">
        <v>1000</v>
      </c>
      <c r="D95" s="387"/>
      <c r="E95" s="111"/>
      <c r="F95" s="111"/>
      <c r="G95" s="112"/>
      <c r="H95" s="117"/>
      <c r="I95" s="118"/>
      <c r="J95" s="119"/>
      <c r="K95" s="114"/>
      <c r="L95" s="114"/>
      <c r="M95" s="20"/>
      <c r="N95" s="20"/>
      <c r="O95" s="387"/>
      <c r="P95" s="440"/>
    </row>
    <row r="96" spans="1:16" s="103" customFormat="1" ht="18.75" x14ac:dyDescent="0.3">
      <c r="A96" s="932"/>
      <c r="B96" s="893"/>
      <c r="C96" s="387" t="s">
        <v>996</v>
      </c>
      <c r="D96" s="387" t="s">
        <v>1001</v>
      </c>
      <c r="E96" s="111">
        <v>850</v>
      </c>
      <c r="F96" s="114">
        <v>1500</v>
      </c>
      <c r="G96" s="116">
        <v>3300</v>
      </c>
      <c r="H96" s="117">
        <v>1.5</v>
      </c>
      <c r="I96" s="118">
        <v>1275</v>
      </c>
      <c r="J96" s="119">
        <v>1700</v>
      </c>
      <c r="K96" s="114">
        <v>1700</v>
      </c>
      <c r="L96" s="114"/>
      <c r="M96" s="20">
        <f t="shared" si="7"/>
        <v>33.333333333333329</v>
      </c>
      <c r="N96" s="20">
        <f t="shared" si="8"/>
        <v>0</v>
      </c>
      <c r="O96" s="387" t="s">
        <v>263</v>
      </c>
      <c r="P96" s="440">
        <f t="shared" si="6"/>
        <v>425</v>
      </c>
    </row>
    <row r="97" spans="1:16" s="103" customFormat="1" ht="18.75" x14ac:dyDescent="0.3">
      <c r="A97" s="932"/>
      <c r="B97" s="893"/>
      <c r="C97" s="387" t="s">
        <v>1001</v>
      </c>
      <c r="D97" s="387" t="s">
        <v>1002</v>
      </c>
      <c r="E97" s="111">
        <v>900</v>
      </c>
      <c r="F97" s="114">
        <v>1800</v>
      </c>
      <c r="G97" s="116">
        <v>3300</v>
      </c>
      <c r="H97" s="117">
        <v>2.6</v>
      </c>
      <c r="I97" s="118">
        <v>2340</v>
      </c>
      <c r="J97" s="119">
        <v>2000</v>
      </c>
      <c r="K97" s="114">
        <v>2000</v>
      </c>
      <c r="L97" s="114"/>
      <c r="M97" s="20">
        <f t="shared" si="7"/>
        <v>-14.529914529914532</v>
      </c>
      <c r="N97" s="20">
        <f t="shared" si="8"/>
        <v>0</v>
      </c>
      <c r="O97" s="387" t="s">
        <v>263</v>
      </c>
      <c r="P97" s="440">
        <f t="shared" si="6"/>
        <v>-340</v>
      </c>
    </row>
    <row r="98" spans="1:16" s="103" customFormat="1" ht="18.75" x14ac:dyDescent="0.3">
      <c r="A98" s="932" t="s">
        <v>1003</v>
      </c>
      <c r="B98" s="893" t="s">
        <v>1004</v>
      </c>
      <c r="C98" s="387" t="s">
        <v>1005</v>
      </c>
      <c r="D98" s="387" t="s">
        <v>1006</v>
      </c>
      <c r="E98" s="114">
        <v>1500</v>
      </c>
      <c r="F98" s="114">
        <v>2000</v>
      </c>
      <c r="G98" s="116">
        <v>5400</v>
      </c>
      <c r="H98" s="117">
        <v>1.8</v>
      </c>
      <c r="I98" s="118">
        <v>2700</v>
      </c>
      <c r="J98" s="119">
        <v>2500</v>
      </c>
      <c r="K98" s="120">
        <v>2800</v>
      </c>
      <c r="L98" s="120"/>
      <c r="M98" s="20">
        <f t="shared" si="7"/>
        <v>3.7037037037037033</v>
      </c>
      <c r="N98" s="20">
        <f t="shared" si="8"/>
        <v>12</v>
      </c>
      <c r="O98" s="387"/>
      <c r="P98" s="440">
        <f t="shared" si="6"/>
        <v>100</v>
      </c>
    </row>
    <row r="99" spans="1:16" s="103" customFormat="1" ht="18.75" x14ac:dyDescent="0.3">
      <c r="A99" s="932"/>
      <c r="B99" s="893"/>
      <c r="C99" s="387" t="s">
        <v>1007</v>
      </c>
      <c r="D99" s="387" t="s">
        <v>1008</v>
      </c>
      <c r="E99" s="111"/>
      <c r="F99" s="111"/>
      <c r="G99" s="112"/>
      <c r="H99" s="117"/>
      <c r="I99" s="118"/>
      <c r="J99" s="119"/>
      <c r="K99" s="114"/>
      <c r="L99" s="114"/>
      <c r="M99" s="20"/>
      <c r="N99" s="20"/>
      <c r="O99" s="387"/>
      <c r="P99" s="440"/>
    </row>
    <row r="100" spans="1:16" s="103" customFormat="1" ht="18.75" x14ac:dyDescent="0.3">
      <c r="A100" s="932"/>
      <c r="B100" s="893"/>
      <c r="C100" s="387"/>
      <c r="D100" s="387" t="s">
        <v>1009</v>
      </c>
      <c r="E100" s="111">
        <v>900</v>
      </c>
      <c r="F100" s="111">
        <v>1500</v>
      </c>
      <c r="G100" s="112">
        <v>3400</v>
      </c>
      <c r="H100" s="117">
        <v>1.9</v>
      </c>
      <c r="I100" s="118">
        <v>1710</v>
      </c>
      <c r="J100" s="119">
        <v>2000</v>
      </c>
      <c r="K100" s="114">
        <v>2000</v>
      </c>
      <c r="L100" s="114"/>
      <c r="M100" s="20">
        <f t="shared" si="7"/>
        <v>16.959064327485379</v>
      </c>
      <c r="N100" s="20">
        <f t="shared" si="8"/>
        <v>0</v>
      </c>
      <c r="O100" s="387" t="s">
        <v>263</v>
      </c>
      <c r="P100" s="440">
        <f t="shared" si="6"/>
        <v>290</v>
      </c>
    </row>
    <row r="101" spans="1:16" s="103" customFormat="1" ht="18.75" x14ac:dyDescent="0.3">
      <c r="A101" s="932"/>
      <c r="B101" s="893"/>
      <c r="C101" s="387"/>
      <c r="D101" s="387" t="s">
        <v>1010</v>
      </c>
      <c r="E101" s="111">
        <v>800</v>
      </c>
      <c r="F101" s="111">
        <v>1400</v>
      </c>
      <c r="G101" s="112">
        <v>3200</v>
      </c>
      <c r="H101" s="117">
        <v>2.1</v>
      </c>
      <c r="I101" s="118">
        <v>1680</v>
      </c>
      <c r="J101" s="119">
        <v>1900</v>
      </c>
      <c r="K101" s="120">
        <v>1800</v>
      </c>
      <c r="L101" s="120"/>
      <c r="M101" s="20">
        <f t="shared" si="7"/>
        <v>7.1428571428571423</v>
      </c>
      <c r="N101" s="20">
        <f t="shared" si="8"/>
        <v>-5.2631578947368416</v>
      </c>
      <c r="O101" s="387" t="s">
        <v>263</v>
      </c>
      <c r="P101" s="440">
        <f t="shared" si="6"/>
        <v>120</v>
      </c>
    </row>
    <row r="102" spans="1:16" s="103" customFormat="1" ht="18.75" x14ac:dyDescent="0.3">
      <c r="A102" s="932"/>
      <c r="B102" s="893"/>
      <c r="C102" s="387" t="s">
        <v>1011</v>
      </c>
      <c r="D102" s="387" t="s">
        <v>479</v>
      </c>
      <c r="E102" s="111">
        <v>850</v>
      </c>
      <c r="F102" s="111">
        <v>1400</v>
      </c>
      <c r="G102" s="112">
        <v>3300</v>
      </c>
      <c r="H102" s="117">
        <v>1.8</v>
      </c>
      <c r="I102" s="118">
        <v>1530</v>
      </c>
      <c r="J102" s="119">
        <v>1900</v>
      </c>
      <c r="K102" s="120">
        <v>2000</v>
      </c>
      <c r="L102" s="120"/>
      <c r="M102" s="20">
        <f t="shared" si="7"/>
        <v>30.718954248366014</v>
      </c>
      <c r="N102" s="20">
        <f t="shared" si="8"/>
        <v>5.2631578947368416</v>
      </c>
      <c r="O102" s="387" t="s">
        <v>263</v>
      </c>
      <c r="P102" s="440">
        <f t="shared" si="6"/>
        <v>470</v>
      </c>
    </row>
    <row r="103" spans="1:16" s="103" customFormat="1" ht="18.75" x14ac:dyDescent="0.3">
      <c r="A103" s="932">
        <v>2</v>
      </c>
      <c r="B103" s="893" t="s">
        <v>1012</v>
      </c>
      <c r="C103" s="387" t="s">
        <v>1013</v>
      </c>
      <c r="D103" s="387" t="s">
        <v>1014</v>
      </c>
      <c r="E103" s="111">
        <v>650</v>
      </c>
      <c r="F103" s="111">
        <v>1200</v>
      </c>
      <c r="G103" s="112">
        <v>3000</v>
      </c>
      <c r="H103" s="117">
        <v>3.2</v>
      </c>
      <c r="I103" s="118">
        <v>2080</v>
      </c>
      <c r="J103" s="119">
        <v>1800</v>
      </c>
      <c r="K103" s="120">
        <v>1200</v>
      </c>
      <c r="L103" s="120"/>
      <c r="M103" s="20">
        <f t="shared" si="7"/>
        <v>-42.307692307692307</v>
      </c>
      <c r="N103" s="20">
        <f t="shared" si="8"/>
        <v>-33.333333333333329</v>
      </c>
      <c r="O103" s="387" t="s">
        <v>263</v>
      </c>
      <c r="P103" s="440">
        <f t="shared" si="6"/>
        <v>-880</v>
      </c>
    </row>
    <row r="104" spans="1:16" s="103" customFormat="1" ht="18.75" x14ac:dyDescent="0.3">
      <c r="A104" s="932"/>
      <c r="B104" s="893"/>
      <c r="C104" s="387" t="s">
        <v>1014</v>
      </c>
      <c r="D104" s="387" t="s">
        <v>1015</v>
      </c>
      <c r="E104" s="111">
        <v>300</v>
      </c>
      <c r="F104" s="111">
        <v>700</v>
      </c>
      <c r="G104" s="112">
        <v>2400</v>
      </c>
      <c r="H104" s="117">
        <v>2.9</v>
      </c>
      <c r="I104" s="118">
        <v>870</v>
      </c>
      <c r="J104" s="119">
        <v>1400</v>
      </c>
      <c r="K104" s="120">
        <v>800</v>
      </c>
      <c r="L104" s="120"/>
      <c r="M104" s="20">
        <f t="shared" si="7"/>
        <v>-8.0459770114942533</v>
      </c>
      <c r="N104" s="20">
        <f t="shared" si="8"/>
        <v>-42.857142857142854</v>
      </c>
      <c r="O104" s="387" t="s">
        <v>1016</v>
      </c>
      <c r="P104" s="440">
        <f t="shared" si="6"/>
        <v>-70</v>
      </c>
    </row>
    <row r="105" spans="1:16" s="103" customFormat="1" ht="50.25" customHeight="1" x14ac:dyDescent="0.3">
      <c r="A105" s="932"/>
      <c r="B105" s="893"/>
      <c r="C105" s="387" t="s">
        <v>1017</v>
      </c>
      <c r="D105" s="387" t="s">
        <v>1018</v>
      </c>
      <c r="E105" s="111">
        <v>300</v>
      </c>
      <c r="F105" s="111">
        <v>600</v>
      </c>
      <c r="G105" s="112">
        <v>2400</v>
      </c>
      <c r="H105" s="117">
        <v>2.9</v>
      </c>
      <c r="I105" s="118">
        <v>870</v>
      </c>
      <c r="J105" s="119">
        <v>1200</v>
      </c>
      <c r="K105" s="120">
        <v>700</v>
      </c>
      <c r="L105" s="120"/>
      <c r="M105" s="20">
        <f t="shared" si="7"/>
        <v>-19.540229885057471</v>
      </c>
      <c r="N105" s="20">
        <f t="shared" si="8"/>
        <v>-41.666666666666671</v>
      </c>
      <c r="O105" s="387" t="s">
        <v>1016</v>
      </c>
      <c r="P105" s="440">
        <f t="shared" si="6"/>
        <v>-170</v>
      </c>
    </row>
    <row r="106" spans="1:16" s="103" customFormat="1" ht="18.75" x14ac:dyDescent="0.3">
      <c r="A106" s="932"/>
      <c r="B106" s="893"/>
      <c r="C106" s="387" t="s">
        <v>1018</v>
      </c>
      <c r="D106" s="387" t="s">
        <v>1019</v>
      </c>
      <c r="E106" s="111">
        <v>200</v>
      </c>
      <c r="F106" s="111">
        <v>400</v>
      </c>
      <c r="G106" s="112">
        <v>1600</v>
      </c>
      <c r="H106" s="117">
        <v>2.1</v>
      </c>
      <c r="I106" s="118">
        <v>420</v>
      </c>
      <c r="J106" s="119">
        <v>900</v>
      </c>
      <c r="K106" s="120">
        <v>600</v>
      </c>
      <c r="L106" s="120"/>
      <c r="M106" s="20">
        <f t="shared" si="7"/>
        <v>42.857142857142854</v>
      </c>
      <c r="N106" s="20">
        <f t="shared" si="8"/>
        <v>-33.333333333333329</v>
      </c>
      <c r="O106" s="387" t="s">
        <v>263</v>
      </c>
      <c r="P106" s="440">
        <f t="shared" si="6"/>
        <v>180</v>
      </c>
    </row>
    <row r="107" spans="1:16" s="103" customFormat="1" ht="37.5" x14ac:dyDescent="0.3">
      <c r="A107" s="105">
        <v>3</v>
      </c>
      <c r="B107" s="121" t="s">
        <v>1020</v>
      </c>
      <c r="C107" s="387" t="s">
        <v>1021</v>
      </c>
      <c r="D107" s="387" t="s">
        <v>1022</v>
      </c>
      <c r="E107" s="111">
        <v>300</v>
      </c>
      <c r="F107" s="111">
        <v>400</v>
      </c>
      <c r="G107" s="112">
        <v>600</v>
      </c>
      <c r="H107" s="117">
        <v>2.9</v>
      </c>
      <c r="I107" s="118">
        <v>870</v>
      </c>
      <c r="J107" s="119">
        <v>400</v>
      </c>
      <c r="K107" s="120">
        <v>600</v>
      </c>
      <c r="L107" s="120"/>
      <c r="M107" s="20">
        <f t="shared" si="7"/>
        <v>-31.03448275862069</v>
      </c>
      <c r="N107" s="20">
        <f t="shared" si="8"/>
        <v>50</v>
      </c>
      <c r="O107" s="387" t="s">
        <v>1016</v>
      </c>
      <c r="P107" s="440">
        <f t="shared" si="6"/>
        <v>-270</v>
      </c>
    </row>
    <row r="108" spans="1:16" s="103" customFormat="1" ht="37.5" x14ac:dyDescent="0.3">
      <c r="A108" s="105"/>
      <c r="B108" s="121"/>
      <c r="C108" s="387" t="s">
        <v>1022</v>
      </c>
      <c r="D108" s="387" t="s">
        <v>1023</v>
      </c>
      <c r="E108" s="111">
        <v>300</v>
      </c>
      <c r="F108" s="111">
        <v>350</v>
      </c>
      <c r="G108" s="112">
        <v>600</v>
      </c>
      <c r="H108" s="117">
        <v>2.9</v>
      </c>
      <c r="I108" s="118">
        <v>870</v>
      </c>
      <c r="J108" s="119">
        <v>360</v>
      </c>
      <c r="K108" s="120">
        <v>400</v>
      </c>
      <c r="L108" s="120"/>
      <c r="M108" s="20">
        <f t="shared" si="7"/>
        <v>-54.022988505747129</v>
      </c>
      <c r="N108" s="20">
        <f t="shared" si="8"/>
        <v>11.111111111111111</v>
      </c>
      <c r="O108" s="387" t="s">
        <v>1016</v>
      </c>
      <c r="P108" s="440">
        <f t="shared" si="6"/>
        <v>-470</v>
      </c>
    </row>
    <row r="109" spans="1:16" s="103" customFormat="1" ht="37.5" x14ac:dyDescent="0.3">
      <c r="A109" s="105"/>
      <c r="B109" s="121"/>
      <c r="C109" s="122" t="s">
        <v>1024</v>
      </c>
      <c r="D109" s="122" t="s">
        <v>1025</v>
      </c>
      <c r="E109" s="111">
        <v>100</v>
      </c>
      <c r="F109" s="111">
        <v>400</v>
      </c>
      <c r="G109" s="112">
        <v>600</v>
      </c>
      <c r="H109" s="117">
        <v>3.7</v>
      </c>
      <c r="I109" s="118">
        <v>370</v>
      </c>
      <c r="J109" s="119">
        <v>400</v>
      </c>
      <c r="K109" s="120">
        <v>300</v>
      </c>
      <c r="L109" s="120"/>
      <c r="M109" s="20">
        <f t="shared" si="7"/>
        <v>-18.918918918918919</v>
      </c>
      <c r="N109" s="20">
        <f t="shared" si="8"/>
        <v>-25</v>
      </c>
      <c r="O109" s="122" t="s">
        <v>813</v>
      </c>
      <c r="P109" s="440">
        <f t="shared" si="6"/>
        <v>-70</v>
      </c>
    </row>
    <row r="110" spans="1:16" s="103" customFormat="1" ht="18.75" x14ac:dyDescent="0.3">
      <c r="A110" s="381"/>
      <c r="B110" s="387"/>
      <c r="C110" s="122" t="s">
        <v>1025</v>
      </c>
      <c r="D110" s="122" t="s">
        <v>893</v>
      </c>
      <c r="E110" s="111">
        <v>100</v>
      </c>
      <c r="F110" s="111">
        <v>400</v>
      </c>
      <c r="G110" s="112">
        <v>600</v>
      </c>
      <c r="H110" s="117">
        <v>3.7</v>
      </c>
      <c r="I110" s="118">
        <v>370</v>
      </c>
      <c r="J110" s="119">
        <v>400</v>
      </c>
      <c r="K110" s="120">
        <v>400</v>
      </c>
      <c r="L110" s="120"/>
      <c r="M110" s="20">
        <f t="shared" si="7"/>
        <v>8.1081081081081088</v>
      </c>
      <c r="N110" s="20">
        <f t="shared" si="8"/>
        <v>0</v>
      </c>
      <c r="O110" s="122" t="s">
        <v>813</v>
      </c>
      <c r="P110" s="440">
        <f t="shared" si="6"/>
        <v>30</v>
      </c>
    </row>
    <row r="111" spans="1:16" s="103" customFormat="1" ht="37.5" x14ac:dyDescent="0.3">
      <c r="A111" s="932">
        <v>4</v>
      </c>
      <c r="B111" s="893" t="s">
        <v>1026</v>
      </c>
      <c r="C111" s="387" t="s">
        <v>1027</v>
      </c>
      <c r="D111" s="122" t="s">
        <v>1028</v>
      </c>
      <c r="E111" s="111">
        <v>150</v>
      </c>
      <c r="F111" s="111">
        <v>400</v>
      </c>
      <c r="G111" s="112">
        <v>1200</v>
      </c>
      <c r="H111" s="117">
        <v>2.7</v>
      </c>
      <c r="I111" s="118">
        <v>405</v>
      </c>
      <c r="J111" s="119">
        <v>500</v>
      </c>
      <c r="K111" s="120">
        <v>350</v>
      </c>
      <c r="L111" s="120"/>
      <c r="M111" s="20">
        <f t="shared" si="7"/>
        <v>-13.580246913580247</v>
      </c>
      <c r="N111" s="20">
        <f t="shared" si="8"/>
        <v>-30</v>
      </c>
      <c r="O111" s="387" t="s">
        <v>270</v>
      </c>
      <c r="P111" s="440">
        <f t="shared" si="6"/>
        <v>-55</v>
      </c>
    </row>
    <row r="112" spans="1:16" s="103" customFormat="1" ht="37.5" x14ac:dyDescent="0.3">
      <c r="A112" s="932"/>
      <c r="B112" s="893"/>
      <c r="C112" s="387" t="s">
        <v>1029</v>
      </c>
      <c r="D112" s="387" t="s">
        <v>1030</v>
      </c>
      <c r="E112" s="111">
        <v>400</v>
      </c>
      <c r="F112" s="111">
        <v>1000</v>
      </c>
      <c r="G112" s="112">
        <v>1800</v>
      </c>
      <c r="H112" s="117">
        <v>2</v>
      </c>
      <c r="I112" s="118">
        <v>800</v>
      </c>
      <c r="J112" s="119">
        <v>1100</v>
      </c>
      <c r="K112" s="120">
        <v>1000</v>
      </c>
      <c r="L112" s="120"/>
      <c r="M112" s="20">
        <f t="shared" si="7"/>
        <v>25</v>
      </c>
      <c r="N112" s="20">
        <f t="shared" si="8"/>
        <v>-9.0909090909090917</v>
      </c>
      <c r="O112" s="387" t="s">
        <v>270</v>
      </c>
      <c r="P112" s="440">
        <f t="shared" si="6"/>
        <v>200</v>
      </c>
    </row>
    <row r="113" spans="1:16" s="103" customFormat="1" ht="18.75" x14ac:dyDescent="0.3">
      <c r="A113" s="932"/>
      <c r="B113" s="893"/>
      <c r="C113" s="387" t="s">
        <v>1031</v>
      </c>
      <c r="D113" s="387" t="s">
        <v>1032</v>
      </c>
      <c r="E113" s="111">
        <v>200</v>
      </c>
      <c r="F113" s="111">
        <v>400</v>
      </c>
      <c r="G113" s="112">
        <v>1000</v>
      </c>
      <c r="H113" s="117">
        <v>3.8</v>
      </c>
      <c r="I113" s="118">
        <v>760</v>
      </c>
      <c r="J113" s="119">
        <v>600</v>
      </c>
      <c r="K113" s="120">
        <v>500</v>
      </c>
      <c r="L113" s="120"/>
      <c r="M113" s="20">
        <f t="shared" si="7"/>
        <v>-34.210526315789473</v>
      </c>
      <c r="N113" s="20">
        <f t="shared" si="8"/>
        <v>-16.666666666666664</v>
      </c>
      <c r="O113" s="387" t="s">
        <v>263</v>
      </c>
      <c r="P113" s="440">
        <f t="shared" si="6"/>
        <v>-260</v>
      </c>
    </row>
    <row r="114" spans="1:16" s="103" customFormat="1" ht="18.75" x14ac:dyDescent="0.3">
      <c r="A114" s="932">
        <v>5</v>
      </c>
      <c r="B114" s="893" t="s">
        <v>1033</v>
      </c>
      <c r="C114" s="387" t="s">
        <v>1034</v>
      </c>
      <c r="D114" s="387" t="s">
        <v>1035</v>
      </c>
      <c r="E114" s="111">
        <v>150</v>
      </c>
      <c r="F114" s="111">
        <v>250</v>
      </c>
      <c r="G114" s="112">
        <v>600</v>
      </c>
      <c r="H114" s="117">
        <v>2.4</v>
      </c>
      <c r="I114" s="118">
        <v>360</v>
      </c>
      <c r="J114" s="119">
        <v>360</v>
      </c>
      <c r="K114" s="120">
        <v>300</v>
      </c>
      <c r="L114" s="120"/>
      <c r="M114" s="20">
        <f t="shared" si="7"/>
        <v>-16.666666666666664</v>
      </c>
      <c r="N114" s="20">
        <f t="shared" si="8"/>
        <v>-16.666666666666664</v>
      </c>
      <c r="O114" s="387" t="s">
        <v>263</v>
      </c>
      <c r="P114" s="440">
        <f t="shared" si="6"/>
        <v>-60</v>
      </c>
    </row>
    <row r="115" spans="1:16" s="103" customFormat="1" ht="18.75" x14ac:dyDescent="0.3">
      <c r="A115" s="932"/>
      <c r="B115" s="893"/>
      <c r="C115" s="387" t="s">
        <v>1036</v>
      </c>
      <c r="D115" s="387" t="s">
        <v>1037</v>
      </c>
      <c r="E115" s="111">
        <v>150</v>
      </c>
      <c r="F115" s="111">
        <v>250</v>
      </c>
      <c r="G115" s="112">
        <v>1000</v>
      </c>
      <c r="H115" s="117">
        <v>4.0999999999999996</v>
      </c>
      <c r="I115" s="118">
        <v>615</v>
      </c>
      <c r="J115" s="119">
        <v>600</v>
      </c>
      <c r="K115" s="120">
        <v>300</v>
      </c>
      <c r="L115" s="120"/>
      <c r="M115" s="20">
        <f t="shared" si="7"/>
        <v>-51.219512195121951</v>
      </c>
      <c r="N115" s="20">
        <f t="shared" si="8"/>
        <v>-50</v>
      </c>
      <c r="O115" s="387" t="s">
        <v>263</v>
      </c>
      <c r="P115" s="440">
        <f t="shared" si="6"/>
        <v>-315</v>
      </c>
    </row>
    <row r="116" spans="1:16" s="103" customFormat="1" ht="37.5" x14ac:dyDescent="0.3">
      <c r="A116" s="932"/>
      <c r="B116" s="893"/>
      <c r="C116" s="387" t="s">
        <v>1038</v>
      </c>
      <c r="D116" s="387"/>
      <c r="E116" s="111">
        <v>90</v>
      </c>
      <c r="F116" s="111">
        <v>250</v>
      </c>
      <c r="G116" s="112">
        <v>1000</v>
      </c>
      <c r="H116" s="117">
        <v>4.4000000000000004</v>
      </c>
      <c r="I116" s="118">
        <v>396.00000000000006</v>
      </c>
      <c r="J116" s="119">
        <v>600</v>
      </c>
      <c r="K116" s="120">
        <v>300</v>
      </c>
      <c r="L116" s="120"/>
      <c r="M116" s="20">
        <f t="shared" si="7"/>
        <v>-24.242424242424253</v>
      </c>
      <c r="N116" s="20">
        <f t="shared" si="8"/>
        <v>-50</v>
      </c>
      <c r="O116" s="387" t="s">
        <v>263</v>
      </c>
      <c r="P116" s="440">
        <f t="shared" si="6"/>
        <v>-96.000000000000057</v>
      </c>
    </row>
    <row r="117" spans="1:16" s="103" customFormat="1" ht="37.5" x14ac:dyDescent="0.25">
      <c r="A117" s="381">
        <v>6</v>
      </c>
      <c r="B117" s="382" t="s">
        <v>1039</v>
      </c>
      <c r="C117" s="387" t="s">
        <v>1040</v>
      </c>
      <c r="D117" s="387" t="s">
        <v>1041</v>
      </c>
      <c r="E117" s="111"/>
      <c r="F117" s="111">
        <v>300</v>
      </c>
      <c r="G117" s="112">
        <v>600</v>
      </c>
      <c r="H117" s="83"/>
      <c r="I117" s="83"/>
      <c r="J117" s="119">
        <v>360</v>
      </c>
      <c r="K117" s="120">
        <v>300</v>
      </c>
      <c r="L117" s="120"/>
      <c r="M117" s="20"/>
      <c r="N117" s="20">
        <f t="shared" si="8"/>
        <v>-16.666666666666664</v>
      </c>
      <c r="O117" s="387" t="s">
        <v>131</v>
      </c>
      <c r="P117" s="440">
        <f t="shared" si="6"/>
        <v>300</v>
      </c>
    </row>
    <row r="118" spans="1:16" s="103" customFormat="1" ht="18.75" x14ac:dyDescent="0.25">
      <c r="A118" s="381">
        <v>7</v>
      </c>
      <c r="B118" s="382" t="s">
        <v>1042</v>
      </c>
      <c r="C118" s="387" t="s">
        <v>1043</v>
      </c>
      <c r="D118" s="387" t="s">
        <v>1044</v>
      </c>
      <c r="E118" s="111"/>
      <c r="F118" s="111">
        <v>300</v>
      </c>
      <c r="G118" s="112">
        <v>600</v>
      </c>
      <c r="H118" s="83"/>
      <c r="I118" s="83"/>
      <c r="J118" s="119">
        <v>360</v>
      </c>
      <c r="K118" s="120">
        <v>300</v>
      </c>
      <c r="L118" s="120"/>
      <c r="M118" s="20"/>
      <c r="N118" s="20">
        <f t="shared" si="8"/>
        <v>-16.666666666666664</v>
      </c>
      <c r="O118" s="387" t="s">
        <v>131</v>
      </c>
      <c r="P118" s="440">
        <f t="shared" si="6"/>
        <v>300</v>
      </c>
    </row>
    <row r="119" spans="1:16" s="103" customFormat="1" ht="37.5" x14ac:dyDescent="0.3">
      <c r="A119" s="381">
        <v>8</v>
      </c>
      <c r="B119" s="382" t="s">
        <v>1045</v>
      </c>
      <c r="C119" s="387" t="s">
        <v>254</v>
      </c>
      <c r="D119" s="387"/>
      <c r="E119" s="111">
        <v>600</v>
      </c>
      <c r="F119" s="111">
        <v>700</v>
      </c>
      <c r="G119" s="112">
        <v>1800</v>
      </c>
      <c r="H119" s="117">
        <v>1.9</v>
      </c>
      <c r="I119" s="118">
        <v>1140</v>
      </c>
      <c r="J119" s="119">
        <v>1000</v>
      </c>
      <c r="K119" s="114">
        <v>1000</v>
      </c>
      <c r="L119" s="114"/>
      <c r="M119" s="20">
        <f t="shared" si="7"/>
        <v>-12.280701754385964</v>
      </c>
      <c r="N119" s="20">
        <f t="shared" si="8"/>
        <v>0</v>
      </c>
      <c r="O119" s="387" t="s">
        <v>263</v>
      </c>
      <c r="P119" s="440">
        <f t="shared" si="6"/>
        <v>-140</v>
      </c>
    </row>
    <row r="120" spans="1:16" s="103" customFormat="1" ht="18.75" x14ac:dyDescent="0.3">
      <c r="A120" s="381">
        <v>9</v>
      </c>
      <c r="B120" s="123" t="s">
        <v>1020</v>
      </c>
      <c r="C120" s="387" t="s">
        <v>1005</v>
      </c>
      <c r="D120" s="387" t="s">
        <v>1046</v>
      </c>
      <c r="E120" s="111">
        <v>250</v>
      </c>
      <c r="F120" s="111">
        <v>350</v>
      </c>
      <c r="G120" s="112">
        <v>650</v>
      </c>
      <c r="H120" s="117">
        <v>1.9</v>
      </c>
      <c r="I120" s="118">
        <v>400</v>
      </c>
      <c r="J120" s="119">
        <v>390</v>
      </c>
      <c r="K120" s="120">
        <v>400</v>
      </c>
      <c r="L120" s="120"/>
      <c r="M120" s="20">
        <f t="shared" si="7"/>
        <v>0</v>
      </c>
      <c r="N120" s="20">
        <f t="shared" si="8"/>
        <v>2.5641025641025639</v>
      </c>
      <c r="O120" s="124"/>
      <c r="P120" s="440">
        <f t="shared" si="6"/>
        <v>0</v>
      </c>
    </row>
    <row r="121" spans="1:16" s="103" customFormat="1" ht="42.75" customHeight="1" x14ac:dyDescent="0.3">
      <c r="A121" s="381">
        <v>10</v>
      </c>
      <c r="B121" s="382" t="s">
        <v>1047</v>
      </c>
      <c r="C121" s="387" t="s">
        <v>1013</v>
      </c>
      <c r="D121" s="387" t="s">
        <v>33</v>
      </c>
      <c r="E121" s="111">
        <v>300</v>
      </c>
      <c r="F121" s="111">
        <v>450</v>
      </c>
      <c r="G121" s="112">
        <v>600</v>
      </c>
      <c r="H121" s="117">
        <v>1.8</v>
      </c>
      <c r="I121" s="118">
        <v>540</v>
      </c>
      <c r="J121" s="119">
        <v>450</v>
      </c>
      <c r="K121" s="120">
        <v>600</v>
      </c>
      <c r="L121" s="120"/>
      <c r="M121" s="20">
        <f t="shared" si="7"/>
        <v>11.111111111111111</v>
      </c>
      <c r="N121" s="20">
        <f t="shared" si="8"/>
        <v>33.333333333333329</v>
      </c>
      <c r="O121" s="387" t="s">
        <v>263</v>
      </c>
      <c r="P121" s="440">
        <f t="shared" si="6"/>
        <v>60</v>
      </c>
    </row>
    <row r="122" spans="1:16" s="103" customFormat="1" ht="18.75" x14ac:dyDescent="0.3">
      <c r="A122" s="381">
        <v>11</v>
      </c>
      <c r="B122" s="125" t="s">
        <v>1020</v>
      </c>
      <c r="C122" s="387" t="s">
        <v>1013</v>
      </c>
      <c r="D122" s="387" t="s">
        <v>1048</v>
      </c>
      <c r="E122" s="111">
        <v>250</v>
      </c>
      <c r="F122" s="111">
        <v>350</v>
      </c>
      <c r="G122" s="112">
        <v>600</v>
      </c>
      <c r="H122" s="117">
        <v>1.6</v>
      </c>
      <c r="I122" s="118">
        <v>400</v>
      </c>
      <c r="J122" s="119">
        <v>360</v>
      </c>
      <c r="K122" s="120">
        <v>450</v>
      </c>
      <c r="L122" s="120"/>
      <c r="M122" s="20">
        <f t="shared" si="7"/>
        <v>12.5</v>
      </c>
      <c r="N122" s="20">
        <f t="shared" si="8"/>
        <v>25</v>
      </c>
      <c r="O122" s="387" t="s">
        <v>263</v>
      </c>
      <c r="P122" s="440">
        <f t="shared" si="6"/>
        <v>50</v>
      </c>
    </row>
    <row r="123" spans="1:16" s="103" customFormat="1" ht="18.75" x14ac:dyDescent="0.3">
      <c r="A123" s="888">
        <v>12</v>
      </c>
      <c r="B123" s="1046" t="s">
        <v>1049</v>
      </c>
      <c r="C123" s="387" t="s">
        <v>1032</v>
      </c>
      <c r="D123" s="125" t="s">
        <v>1050</v>
      </c>
      <c r="E123" s="111">
        <v>100</v>
      </c>
      <c r="F123" s="111">
        <v>400</v>
      </c>
      <c r="G123" s="112">
        <v>600</v>
      </c>
      <c r="H123" s="117">
        <v>2.4</v>
      </c>
      <c r="I123" s="118">
        <v>240</v>
      </c>
      <c r="J123" s="119">
        <v>400</v>
      </c>
      <c r="K123" s="114">
        <v>400</v>
      </c>
      <c r="L123" s="114"/>
      <c r="M123" s="20">
        <f t="shared" si="7"/>
        <v>66.666666666666657</v>
      </c>
      <c r="N123" s="20">
        <f t="shared" si="8"/>
        <v>0</v>
      </c>
      <c r="O123" s="925" t="s">
        <v>1016</v>
      </c>
      <c r="P123" s="440">
        <f t="shared" si="6"/>
        <v>160</v>
      </c>
    </row>
    <row r="124" spans="1:16" s="103" customFormat="1" ht="18.75" x14ac:dyDescent="0.3">
      <c r="A124" s="889"/>
      <c r="B124" s="1047"/>
      <c r="C124" s="125" t="s">
        <v>1050</v>
      </c>
      <c r="D124" s="387" t="s">
        <v>1051</v>
      </c>
      <c r="E124" s="111">
        <v>100</v>
      </c>
      <c r="F124" s="111">
        <v>300</v>
      </c>
      <c r="G124" s="112">
        <v>600</v>
      </c>
      <c r="H124" s="117">
        <v>2.4</v>
      </c>
      <c r="I124" s="118">
        <v>240</v>
      </c>
      <c r="J124" s="119">
        <v>360</v>
      </c>
      <c r="K124" s="120">
        <v>300</v>
      </c>
      <c r="L124" s="120"/>
      <c r="M124" s="20">
        <f t="shared" si="7"/>
        <v>25</v>
      </c>
      <c r="N124" s="20">
        <f t="shared" si="8"/>
        <v>-16.666666666666664</v>
      </c>
      <c r="O124" s="925"/>
      <c r="P124" s="440">
        <f t="shared" si="6"/>
        <v>60</v>
      </c>
    </row>
    <row r="125" spans="1:16" s="103" customFormat="1" ht="18.75" x14ac:dyDescent="0.25">
      <c r="A125" s="381">
        <v>13</v>
      </c>
      <c r="B125" s="382" t="s">
        <v>1052</v>
      </c>
      <c r="C125" s="387" t="s">
        <v>254</v>
      </c>
      <c r="D125" s="387" t="s">
        <v>1053</v>
      </c>
      <c r="E125" s="111"/>
      <c r="F125" s="111">
        <v>300</v>
      </c>
      <c r="G125" s="112">
        <v>300</v>
      </c>
      <c r="H125" s="117"/>
      <c r="I125" s="83"/>
      <c r="J125" s="119">
        <v>300</v>
      </c>
      <c r="K125" s="120">
        <v>400</v>
      </c>
      <c r="L125" s="120"/>
      <c r="M125" s="20"/>
      <c r="N125" s="20">
        <f t="shared" si="8"/>
        <v>33.333333333333329</v>
      </c>
      <c r="O125" s="387" t="s">
        <v>131</v>
      </c>
      <c r="P125" s="440">
        <f t="shared" si="6"/>
        <v>400</v>
      </c>
    </row>
    <row r="126" spans="1:16" s="103" customFormat="1" ht="44.25" customHeight="1" x14ac:dyDescent="0.25">
      <c r="A126" s="381">
        <v>14</v>
      </c>
      <c r="B126" s="382" t="s">
        <v>1054</v>
      </c>
      <c r="C126" s="387" t="s">
        <v>1055</v>
      </c>
      <c r="D126" s="387" t="s">
        <v>22</v>
      </c>
      <c r="E126" s="111"/>
      <c r="F126" s="111">
        <v>300</v>
      </c>
      <c r="G126" s="112">
        <v>350</v>
      </c>
      <c r="H126" s="117"/>
      <c r="I126" s="83"/>
      <c r="J126" s="119">
        <v>300</v>
      </c>
      <c r="K126" s="114">
        <v>300</v>
      </c>
      <c r="L126" s="114"/>
      <c r="M126" s="20"/>
      <c r="N126" s="20">
        <f t="shared" si="8"/>
        <v>0</v>
      </c>
      <c r="O126" s="387" t="s">
        <v>131</v>
      </c>
      <c r="P126" s="440">
        <f t="shared" si="6"/>
        <v>300</v>
      </c>
    </row>
    <row r="127" spans="1:16" s="103" customFormat="1" ht="37.5" x14ac:dyDescent="0.3">
      <c r="A127" s="381">
        <v>15</v>
      </c>
      <c r="B127" s="382" t="s">
        <v>45</v>
      </c>
      <c r="C127" s="387"/>
      <c r="D127" s="387"/>
      <c r="E127" s="111">
        <v>90</v>
      </c>
      <c r="F127" s="111">
        <v>150</v>
      </c>
      <c r="G127" s="112">
        <v>200</v>
      </c>
      <c r="H127" s="117">
        <v>2.8</v>
      </c>
      <c r="I127" s="118">
        <v>251.99999999999997</v>
      </c>
      <c r="J127" s="119">
        <v>150</v>
      </c>
      <c r="K127" s="114">
        <v>150</v>
      </c>
      <c r="L127" s="114"/>
      <c r="M127" s="20">
        <f t="shared" si="7"/>
        <v>-40.476190476190474</v>
      </c>
      <c r="N127" s="20">
        <f t="shared" si="8"/>
        <v>0</v>
      </c>
      <c r="O127" s="387" t="s">
        <v>263</v>
      </c>
      <c r="P127" s="440">
        <f t="shared" si="6"/>
        <v>-101.99999999999997</v>
      </c>
    </row>
    <row r="128" spans="1:16" s="103" customFormat="1" ht="18.75" x14ac:dyDescent="0.3">
      <c r="A128" s="126" t="s">
        <v>61</v>
      </c>
      <c r="B128" s="127" t="s">
        <v>478</v>
      </c>
      <c r="C128" s="128"/>
      <c r="D128" s="128"/>
      <c r="E128" s="129"/>
      <c r="F128" s="129"/>
      <c r="G128" s="130"/>
      <c r="H128" s="131"/>
      <c r="I128" s="83"/>
      <c r="J128" s="119"/>
      <c r="K128" s="114"/>
      <c r="L128" s="114"/>
      <c r="M128" s="20"/>
      <c r="N128" s="20"/>
      <c r="O128" s="128"/>
      <c r="P128" s="440"/>
    </row>
    <row r="129" spans="1:16" s="103" customFormat="1" ht="37.5" x14ac:dyDescent="0.3">
      <c r="A129" s="932">
        <v>1</v>
      </c>
      <c r="B129" s="1043" t="s">
        <v>256</v>
      </c>
      <c r="C129" s="394" t="s">
        <v>479</v>
      </c>
      <c r="D129" s="394" t="s">
        <v>480</v>
      </c>
      <c r="E129" s="132">
        <v>1200</v>
      </c>
      <c r="F129" s="132">
        <v>1300</v>
      </c>
      <c r="G129" s="133">
        <v>2700</v>
      </c>
      <c r="H129" s="131">
        <v>1.6</v>
      </c>
      <c r="I129" s="83">
        <v>1920</v>
      </c>
      <c r="J129" s="119">
        <v>1600</v>
      </c>
      <c r="K129" s="120">
        <v>2000</v>
      </c>
      <c r="L129" s="120"/>
      <c r="M129" s="20">
        <f t="shared" si="7"/>
        <v>4.1666666666666661</v>
      </c>
      <c r="N129" s="20">
        <f t="shared" si="8"/>
        <v>25</v>
      </c>
      <c r="O129" s="394" t="s">
        <v>270</v>
      </c>
      <c r="P129" s="440">
        <f t="shared" si="6"/>
        <v>80</v>
      </c>
    </row>
    <row r="130" spans="1:16" s="103" customFormat="1" ht="18.75" x14ac:dyDescent="0.3">
      <c r="A130" s="932"/>
      <c r="B130" s="1044"/>
      <c r="C130" s="394" t="s">
        <v>480</v>
      </c>
      <c r="D130" s="394" t="s">
        <v>481</v>
      </c>
      <c r="E130" s="132">
        <v>2000</v>
      </c>
      <c r="F130" s="132">
        <v>2300</v>
      </c>
      <c r="G130" s="133">
        <v>7100</v>
      </c>
      <c r="H130" s="131">
        <v>2.5</v>
      </c>
      <c r="I130" s="83">
        <v>5000</v>
      </c>
      <c r="J130" s="119">
        <v>3000</v>
      </c>
      <c r="K130" s="120">
        <v>4000</v>
      </c>
      <c r="L130" s="120"/>
      <c r="M130" s="20">
        <f t="shared" si="7"/>
        <v>-20</v>
      </c>
      <c r="N130" s="20">
        <f t="shared" si="8"/>
        <v>33.333333333333329</v>
      </c>
      <c r="O130" s="134" t="s">
        <v>262</v>
      </c>
      <c r="P130" s="440">
        <f t="shared" si="6"/>
        <v>-1000</v>
      </c>
    </row>
    <row r="131" spans="1:16" s="103" customFormat="1" ht="29.25" customHeight="1" x14ac:dyDescent="0.3">
      <c r="A131" s="932"/>
      <c r="B131" s="1044"/>
      <c r="C131" s="394" t="s">
        <v>481</v>
      </c>
      <c r="D131" s="394" t="s">
        <v>482</v>
      </c>
      <c r="E131" s="132">
        <v>2500</v>
      </c>
      <c r="F131" s="132">
        <v>3000</v>
      </c>
      <c r="G131" s="133">
        <v>9700</v>
      </c>
      <c r="H131" s="131">
        <v>2.7</v>
      </c>
      <c r="I131" s="83">
        <v>6750</v>
      </c>
      <c r="J131" s="119">
        <v>3700</v>
      </c>
      <c r="K131" s="120">
        <v>6000</v>
      </c>
      <c r="L131" s="120"/>
      <c r="M131" s="20">
        <f t="shared" si="7"/>
        <v>-11.111111111111111</v>
      </c>
      <c r="N131" s="20">
        <f t="shared" si="8"/>
        <v>62.162162162162161</v>
      </c>
      <c r="O131" s="134" t="s">
        <v>263</v>
      </c>
      <c r="P131" s="440">
        <f t="shared" si="6"/>
        <v>-750</v>
      </c>
    </row>
    <row r="132" spans="1:16" s="103" customFormat="1" ht="18.75" x14ac:dyDescent="0.3">
      <c r="A132" s="932"/>
      <c r="B132" s="1044"/>
      <c r="C132" s="394" t="s">
        <v>482</v>
      </c>
      <c r="D132" s="394" t="s">
        <v>483</v>
      </c>
      <c r="E132" s="132">
        <v>2000</v>
      </c>
      <c r="F132" s="132">
        <v>2500</v>
      </c>
      <c r="G132" s="133">
        <v>7400</v>
      </c>
      <c r="H132" s="131">
        <v>2.6</v>
      </c>
      <c r="I132" s="83">
        <v>5200</v>
      </c>
      <c r="J132" s="119">
        <v>3200</v>
      </c>
      <c r="K132" s="120">
        <v>4000</v>
      </c>
      <c r="L132" s="120"/>
      <c r="M132" s="20">
        <f t="shared" si="7"/>
        <v>-23.076923076923077</v>
      </c>
      <c r="N132" s="20">
        <f t="shared" si="8"/>
        <v>25</v>
      </c>
      <c r="O132" s="134" t="s">
        <v>263</v>
      </c>
      <c r="P132" s="440">
        <f t="shared" si="6"/>
        <v>-1200</v>
      </c>
    </row>
    <row r="133" spans="1:16" s="103" customFormat="1" ht="45" customHeight="1" x14ac:dyDescent="0.3">
      <c r="A133" s="932"/>
      <c r="B133" s="1044"/>
      <c r="C133" s="394" t="s">
        <v>483</v>
      </c>
      <c r="D133" s="394" t="s">
        <v>484</v>
      </c>
      <c r="E133" s="135">
        <v>700</v>
      </c>
      <c r="F133" s="135">
        <v>1100</v>
      </c>
      <c r="G133" s="133">
        <v>2900</v>
      </c>
      <c r="H133" s="131">
        <v>2.9</v>
      </c>
      <c r="I133" s="83">
        <v>2030</v>
      </c>
      <c r="J133" s="119">
        <v>1500</v>
      </c>
      <c r="K133" s="120">
        <v>2000</v>
      </c>
      <c r="L133" s="120"/>
      <c r="M133" s="20">
        <f t="shared" si="7"/>
        <v>-1.4778325123152709</v>
      </c>
      <c r="N133" s="20">
        <f t="shared" si="8"/>
        <v>33.333333333333329</v>
      </c>
      <c r="O133" s="394" t="s">
        <v>270</v>
      </c>
      <c r="P133" s="440">
        <f t="shared" si="6"/>
        <v>-30</v>
      </c>
    </row>
    <row r="134" spans="1:16" s="103" customFormat="1" ht="66" customHeight="1" x14ac:dyDescent="0.3">
      <c r="A134" s="932"/>
      <c r="B134" s="1044"/>
      <c r="C134" s="394" t="s">
        <v>484</v>
      </c>
      <c r="D134" s="394" t="s">
        <v>485</v>
      </c>
      <c r="E134" s="135">
        <v>890</v>
      </c>
      <c r="F134" s="132">
        <v>1200</v>
      </c>
      <c r="G134" s="133">
        <v>2500</v>
      </c>
      <c r="H134" s="131">
        <v>2</v>
      </c>
      <c r="I134" s="83">
        <v>1780</v>
      </c>
      <c r="J134" s="119">
        <v>1600</v>
      </c>
      <c r="K134" s="120">
        <v>3000</v>
      </c>
      <c r="L134" s="120"/>
      <c r="M134" s="20">
        <f t="shared" si="7"/>
        <v>68.539325842696627</v>
      </c>
      <c r="N134" s="20">
        <f t="shared" si="8"/>
        <v>87.5</v>
      </c>
      <c r="O134" s="394" t="s">
        <v>270</v>
      </c>
      <c r="P134" s="440">
        <f t="shared" si="6"/>
        <v>1220</v>
      </c>
    </row>
    <row r="135" spans="1:16" s="103" customFormat="1" ht="63.75" customHeight="1" x14ac:dyDescent="0.3">
      <c r="A135" s="932"/>
      <c r="B135" s="1044"/>
      <c r="C135" s="394" t="s">
        <v>485</v>
      </c>
      <c r="D135" s="394" t="s">
        <v>486</v>
      </c>
      <c r="E135" s="135">
        <v>650</v>
      </c>
      <c r="F135" s="135">
        <v>1100</v>
      </c>
      <c r="G135" s="133">
        <v>2200</v>
      </c>
      <c r="H135" s="131">
        <v>2.4</v>
      </c>
      <c r="I135" s="83">
        <v>1560</v>
      </c>
      <c r="J135" s="119">
        <v>1300</v>
      </c>
      <c r="K135" s="120">
        <v>2500</v>
      </c>
      <c r="L135" s="120"/>
      <c r="M135" s="20">
        <f t="shared" si="7"/>
        <v>60.256410256410255</v>
      </c>
      <c r="N135" s="20">
        <f t="shared" si="8"/>
        <v>92.307692307692307</v>
      </c>
      <c r="O135" s="394" t="s">
        <v>270</v>
      </c>
      <c r="P135" s="440">
        <f t="shared" si="6"/>
        <v>940</v>
      </c>
    </row>
    <row r="136" spans="1:16" s="103" customFormat="1" ht="68.25" customHeight="1" x14ac:dyDescent="0.3">
      <c r="A136" s="932"/>
      <c r="B136" s="1044"/>
      <c r="C136" s="394" t="s">
        <v>486</v>
      </c>
      <c r="D136" s="394" t="s">
        <v>389</v>
      </c>
      <c r="E136" s="135">
        <v>950</v>
      </c>
      <c r="F136" s="132">
        <v>1200</v>
      </c>
      <c r="G136" s="133">
        <v>2700</v>
      </c>
      <c r="H136" s="131">
        <v>2</v>
      </c>
      <c r="I136" s="83">
        <v>1900</v>
      </c>
      <c r="J136" s="119">
        <v>1600</v>
      </c>
      <c r="K136" s="120">
        <v>3000</v>
      </c>
      <c r="L136" s="120"/>
      <c r="M136" s="20">
        <f t="shared" si="7"/>
        <v>57.894736842105267</v>
      </c>
      <c r="N136" s="20">
        <f t="shared" si="8"/>
        <v>87.5</v>
      </c>
      <c r="O136" s="394" t="s">
        <v>270</v>
      </c>
      <c r="P136" s="440">
        <f t="shared" si="6"/>
        <v>1100</v>
      </c>
    </row>
    <row r="137" spans="1:16" s="103" customFormat="1" ht="63" customHeight="1" x14ac:dyDescent="0.3">
      <c r="A137" s="932"/>
      <c r="B137" s="1044"/>
      <c r="C137" s="394" t="s">
        <v>389</v>
      </c>
      <c r="D137" s="394" t="s">
        <v>299</v>
      </c>
      <c r="E137" s="135">
        <v>690</v>
      </c>
      <c r="F137" s="135">
        <v>1100</v>
      </c>
      <c r="G137" s="133">
        <v>2000</v>
      </c>
      <c r="H137" s="131">
        <v>2</v>
      </c>
      <c r="I137" s="83">
        <v>1380</v>
      </c>
      <c r="J137" s="119">
        <v>1200</v>
      </c>
      <c r="K137" s="120">
        <v>1000</v>
      </c>
      <c r="L137" s="120"/>
      <c r="M137" s="20">
        <f t="shared" si="7"/>
        <v>-27.536231884057973</v>
      </c>
      <c r="N137" s="20">
        <f t="shared" si="8"/>
        <v>-16.666666666666664</v>
      </c>
      <c r="O137" s="394" t="s">
        <v>270</v>
      </c>
      <c r="P137" s="440">
        <f t="shared" si="6"/>
        <v>-380</v>
      </c>
    </row>
    <row r="138" spans="1:16" s="103" customFormat="1" ht="18.75" x14ac:dyDescent="0.3">
      <c r="A138" s="932"/>
      <c r="B138" s="1045"/>
      <c r="C138" s="394" t="s">
        <v>440</v>
      </c>
      <c r="D138" s="394" t="s">
        <v>300</v>
      </c>
      <c r="E138" s="104">
        <v>600</v>
      </c>
      <c r="F138" s="104">
        <v>780</v>
      </c>
      <c r="G138" s="133">
        <v>1100</v>
      </c>
      <c r="H138" s="131">
        <v>1.3</v>
      </c>
      <c r="I138" s="83">
        <v>780</v>
      </c>
      <c r="J138" s="119">
        <v>780</v>
      </c>
      <c r="K138" s="120">
        <v>900</v>
      </c>
      <c r="L138" s="120"/>
      <c r="M138" s="20">
        <f t="shared" si="7"/>
        <v>15.384615384615385</v>
      </c>
      <c r="N138" s="20">
        <f t="shared" si="8"/>
        <v>15.384615384615385</v>
      </c>
      <c r="O138" s="134" t="s">
        <v>262</v>
      </c>
      <c r="P138" s="440">
        <f t="shared" si="6"/>
        <v>120</v>
      </c>
    </row>
    <row r="139" spans="1:16" s="103" customFormat="1" ht="18.75" x14ac:dyDescent="0.3">
      <c r="A139" s="381">
        <v>2</v>
      </c>
      <c r="B139" s="890" t="s">
        <v>487</v>
      </c>
      <c r="C139" s="887"/>
      <c r="D139" s="394"/>
      <c r="E139" s="135"/>
      <c r="F139" s="135"/>
      <c r="G139" s="133"/>
      <c r="H139" s="83"/>
      <c r="I139" s="83"/>
      <c r="J139" s="119"/>
      <c r="K139" s="120"/>
      <c r="L139" s="120"/>
      <c r="M139" s="20"/>
      <c r="N139" s="20"/>
      <c r="O139" s="134"/>
      <c r="P139" s="440"/>
    </row>
    <row r="140" spans="1:16" s="103" customFormat="1" ht="42" customHeight="1" x14ac:dyDescent="0.3">
      <c r="A140" s="932" t="s">
        <v>237</v>
      </c>
      <c r="B140" s="1043" t="s">
        <v>488</v>
      </c>
      <c r="C140" s="394" t="s">
        <v>489</v>
      </c>
      <c r="D140" s="394" t="s">
        <v>1056</v>
      </c>
      <c r="E140" s="135">
        <v>900</v>
      </c>
      <c r="F140" s="132">
        <v>1600</v>
      </c>
      <c r="G140" s="133">
        <v>4900</v>
      </c>
      <c r="H140" s="131">
        <v>3.8</v>
      </c>
      <c r="I140" s="83">
        <v>3420</v>
      </c>
      <c r="J140" s="119">
        <v>2000</v>
      </c>
      <c r="K140" s="120">
        <v>3000</v>
      </c>
      <c r="L140" s="120"/>
      <c r="M140" s="20">
        <f t="shared" si="7"/>
        <v>-12.280701754385964</v>
      </c>
      <c r="N140" s="20">
        <f t="shared" si="8"/>
        <v>50</v>
      </c>
      <c r="O140" s="394" t="s">
        <v>270</v>
      </c>
      <c r="P140" s="440">
        <f t="shared" ref="P140:P202" si="9">K140-I140</f>
        <v>-420</v>
      </c>
    </row>
    <row r="141" spans="1:16" s="103" customFormat="1" ht="37.5" x14ac:dyDescent="0.3">
      <c r="A141" s="932"/>
      <c r="B141" s="1044"/>
      <c r="C141" s="394" t="s">
        <v>490</v>
      </c>
      <c r="D141" s="394" t="s">
        <v>491</v>
      </c>
      <c r="E141" s="135">
        <v>400</v>
      </c>
      <c r="F141" s="135">
        <v>800</v>
      </c>
      <c r="G141" s="133">
        <v>1700</v>
      </c>
      <c r="H141" s="131">
        <v>2.9</v>
      </c>
      <c r="I141" s="83">
        <v>1160</v>
      </c>
      <c r="J141" s="119">
        <v>1200</v>
      </c>
      <c r="K141" s="120">
        <v>1000</v>
      </c>
      <c r="L141" s="120"/>
      <c r="M141" s="20">
        <f t="shared" si="7"/>
        <v>-13.793103448275861</v>
      </c>
      <c r="N141" s="20">
        <f t="shared" si="8"/>
        <v>-16.666666666666664</v>
      </c>
      <c r="O141" s="394" t="s">
        <v>270</v>
      </c>
      <c r="P141" s="440">
        <f t="shared" si="9"/>
        <v>-160</v>
      </c>
    </row>
    <row r="142" spans="1:16" s="103" customFormat="1" ht="18.75" x14ac:dyDescent="0.3">
      <c r="A142" s="932"/>
      <c r="B142" s="1044"/>
      <c r="C142" s="394" t="s">
        <v>492</v>
      </c>
      <c r="D142" s="394" t="s">
        <v>493</v>
      </c>
      <c r="E142" s="135">
        <v>450</v>
      </c>
      <c r="F142" s="135">
        <v>700</v>
      </c>
      <c r="G142" s="133">
        <v>1700</v>
      </c>
      <c r="H142" s="131">
        <v>2.7</v>
      </c>
      <c r="I142" s="83">
        <v>1215</v>
      </c>
      <c r="J142" s="119">
        <v>1000</v>
      </c>
      <c r="K142" s="119">
        <v>1000</v>
      </c>
      <c r="L142" s="119"/>
      <c r="M142" s="20">
        <f t="shared" si="7"/>
        <v>-17.695473251028808</v>
      </c>
      <c r="N142" s="20">
        <f t="shared" si="8"/>
        <v>0</v>
      </c>
      <c r="O142" s="134" t="s">
        <v>263</v>
      </c>
      <c r="P142" s="440">
        <f t="shared" si="9"/>
        <v>-215</v>
      </c>
    </row>
    <row r="143" spans="1:16" s="103" customFormat="1" ht="18.75" x14ac:dyDescent="0.3">
      <c r="A143" s="932"/>
      <c r="B143" s="1045"/>
      <c r="C143" s="394" t="s">
        <v>494</v>
      </c>
      <c r="D143" s="394" t="s">
        <v>495</v>
      </c>
      <c r="E143" s="135">
        <v>400</v>
      </c>
      <c r="F143" s="135">
        <v>600</v>
      </c>
      <c r="G143" s="133">
        <v>1500</v>
      </c>
      <c r="H143" s="131">
        <v>2.7</v>
      </c>
      <c r="I143" s="83">
        <v>1080</v>
      </c>
      <c r="J143" s="119">
        <v>900</v>
      </c>
      <c r="K143" s="119">
        <v>900</v>
      </c>
      <c r="L143" s="119"/>
      <c r="M143" s="20">
        <f t="shared" si="7"/>
        <v>-16.666666666666664</v>
      </c>
      <c r="N143" s="20">
        <f t="shared" si="8"/>
        <v>0</v>
      </c>
      <c r="O143" s="134" t="s">
        <v>262</v>
      </c>
      <c r="P143" s="440">
        <f t="shared" si="9"/>
        <v>-180</v>
      </c>
    </row>
    <row r="144" spans="1:16" s="103" customFormat="1" ht="18.75" x14ac:dyDescent="0.3">
      <c r="A144" s="932" t="s">
        <v>237</v>
      </c>
      <c r="B144" s="1043" t="s">
        <v>258</v>
      </c>
      <c r="C144" s="394" t="s">
        <v>496</v>
      </c>
      <c r="D144" s="394" t="s">
        <v>259</v>
      </c>
      <c r="E144" s="135">
        <v>350</v>
      </c>
      <c r="F144" s="135">
        <v>800</v>
      </c>
      <c r="G144" s="133">
        <v>1600</v>
      </c>
      <c r="H144" s="131">
        <v>3.2</v>
      </c>
      <c r="I144" s="83">
        <v>1120</v>
      </c>
      <c r="J144" s="119">
        <v>960</v>
      </c>
      <c r="K144" s="120">
        <v>1000</v>
      </c>
      <c r="L144" s="120"/>
      <c r="M144" s="20">
        <f t="shared" si="7"/>
        <v>-10.714285714285714</v>
      </c>
      <c r="N144" s="20">
        <f t="shared" si="8"/>
        <v>4.1666666666666661</v>
      </c>
      <c r="O144" s="134" t="s">
        <v>309</v>
      </c>
      <c r="P144" s="440">
        <f t="shared" si="9"/>
        <v>-120</v>
      </c>
    </row>
    <row r="145" spans="1:16" s="103" customFormat="1" ht="18.75" x14ac:dyDescent="0.3">
      <c r="A145" s="932"/>
      <c r="B145" s="1045"/>
      <c r="C145" s="394" t="s">
        <v>259</v>
      </c>
      <c r="D145" s="394" t="s">
        <v>439</v>
      </c>
      <c r="E145" s="135">
        <v>200</v>
      </c>
      <c r="F145" s="135">
        <v>500</v>
      </c>
      <c r="G145" s="133">
        <v>970</v>
      </c>
      <c r="H145" s="131">
        <v>3.4</v>
      </c>
      <c r="I145" s="83">
        <v>680</v>
      </c>
      <c r="J145" s="119">
        <v>580</v>
      </c>
      <c r="K145" s="120">
        <v>600</v>
      </c>
      <c r="L145" s="120"/>
      <c r="M145" s="20">
        <f t="shared" si="7"/>
        <v>-11.76470588235294</v>
      </c>
      <c r="N145" s="20">
        <f t="shared" si="8"/>
        <v>3.4482758620689653</v>
      </c>
      <c r="O145" s="134" t="s">
        <v>309</v>
      </c>
      <c r="P145" s="440">
        <f t="shared" si="9"/>
        <v>-80</v>
      </c>
    </row>
    <row r="146" spans="1:16" s="103" customFormat="1" ht="37.5" x14ac:dyDescent="0.3">
      <c r="A146" s="932" t="s">
        <v>239</v>
      </c>
      <c r="B146" s="1043" t="s">
        <v>497</v>
      </c>
      <c r="C146" s="394" t="s">
        <v>498</v>
      </c>
      <c r="D146" s="394" t="s">
        <v>499</v>
      </c>
      <c r="E146" s="135">
        <v>500</v>
      </c>
      <c r="F146" s="135">
        <v>800</v>
      </c>
      <c r="G146" s="133">
        <v>1800</v>
      </c>
      <c r="H146" s="131">
        <v>2.5</v>
      </c>
      <c r="I146" s="83">
        <v>1250</v>
      </c>
      <c r="J146" s="119">
        <v>1000</v>
      </c>
      <c r="K146" s="114">
        <v>1000</v>
      </c>
      <c r="L146" s="114"/>
      <c r="M146" s="20">
        <f t="shared" si="7"/>
        <v>-20</v>
      </c>
      <c r="N146" s="20">
        <f t="shared" si="8"/>
        <v>0</v>
      </c>
      <c r="O146" s="394" t="s">
        <v>270</v>
      </c>
      <c r="P146" s="440">
        <f t="shared" si="9"/>
        <v>-250</v>
      </c>
    </row>
    <row r="147" spans="1:16" s="103" customFormat="1" ht="18.75" x14ac:dyDescent="0.3">
      <c r="A147" s="932"/>
      <c r="B147" s="1045"/>
      <c r="C147" s="394" t="s">
        <v>499</v>
      </c>
      <c r="D147" s="394" t="s">
        <v>22</v>
      </c>
      <c r="E147" s="135"/>
      <c r="F147" s="135">
        <v>500</v>
      </c>
      <c r="G147" s="133">
        <v>900</v>
      </c>
      <c r="H147" s="83"/>
      <c r="I147" s="83"/>
      <c r="J147" s="119">
        <v>540</v>
      </c>
      <c r="K147" s="114">
        <v>540</v>
      </c>
      <c r="L147" s="114"/>
      <c r="M147" s="20"/>
      <c r="N147" s="20">
        <f t="shared" si="8"/>
        <v>0</v>
      </c>
      <c r="O147" s="134" t="s">
        <v>131</v>
      </c>
      <c r="P147" s="440">
        <f t="shared" si="9"/>
        <v>540</v>
      </c>
    </row>
    <row r="148" spans="1:16" s="103" customFormat="1" ht="45.75" customHeight="1" x14ac:dyDescent="0.3">
      <c r="A148" s="381" t="s">
        <v>500</v>
      </c>
      <c r="B148" s="384" t="s">
        <v>501</v>
      </c>
      <c r="C148" s="394" t="s">
        <v>502</v>
      </c>
      <c r="D148" s="394" t="s">
        <v>503</v>
      </c>
      <c r="E148" s="135">
        <v>250</v>
      </c>
      <c r="F148" s="135">
        <v>500</v>
      </c>
      <c r="G148" s="133">
        <v>970</v>
      </c>
      <c r="H148" s="131">
        <v>2.7</v>
      </c>
      <c r="I148" s="83">
        <v>675</v>
      </c>
      <c r="J148" s="119">
        <v>580</v>
      </c>
      <c r="K148" s="114">
        <v>580</v>
      </c>
      <c r="L148" s="114"/>
      <c r="M148" s="20">
        <f t="shared" si="7"/>
        <v>-14.074074074074074</v>
      </c>
      <c r="N148" s="20">
        <f t="shared" si="8"/>
        <v>0</v>
      </c>
      <c r="O148" s="394" t="s">
        <v>270</v>
      </c>
      <c r="P148" s="440">
        <f t="shared" si="9"/>
        <v>-95</v>
      </c>
    </row>
    <row r="149" spans="1:16" s="103" customFormat="1" ht="56.25" x14ac:dyDescent="0.3">
      <c r="A149" s="381" t="s">
        <v>504</v>
      </c>
      <c r="B149" s="384" t="s">
        <v>505</v>
      </c>
      <c r="C149" s="394" t="s">
        <v>506</v>
      </c>
      <c r="D149" s="394" t="s">
        <v>507</v>
      </c>
      <c r="E149" s="135">
        <v>350</v>
      </c>
      <c r="F149" s="135">
        <v>800</v>
      </c>
      <c r="G149" s="133">
        <v>1450</v>
      </c>
      <c r="H149" s="131">
        <v>2.9</v>
      </c>
      <c r="I149" s="83">
        <v>1015</v>
      </c>
      <c r="J149" s="119">
        <v>870</v>
      </c>
      <c r="K149" s="114">
        <v>870</v>
      </c>
      <c r="L149" s="114"/>
      <c r="M149" s="20">
        <f t="shared" si="7"/>
        <v>-14.285714285714285</v>
      </c>
      <c r="N149" s="20">
        <f t="shared" si="8"/>
        <v>0</v>
      </c>
      <c r="O149" s="134" t="s">
        <v>263</v>
      </c>
      <c r="P149" s="440">
        <f t="shared" si="9"/>
        <v>-145</v>
      </c>
    </row>
    <row r="150" spans="1:16" s="103" customFormat="1" ht="23.25" customHeight="1" x14ac:dyDescent="0.3">
      <c r="A150" s="381" t="s">
        <v>508</v>
      </c>
      <c r="B150" s="384" t="s">
        <v>509</v>
      </c>
      <c r="C150" s="394" t="s">
        <v>510</v>
      </c>
      <c r="D150" s="394" t="s">
        <v>511</v>
      </c>
      <c r="E150" s="135">
        <v>450</v>
      </c>
      <c r="F150" s="135">
        <v>600</v>
      </c>
      <c r="G150" s="133">
        <v>840</v>
      </c>
      <c r="H150" s="131">
        <v>1.3</v>
      </c>
      <c r="I150" s="83">
        <v>585</v>
      </c>
      <c r="J150" s="119">
        <v>600</v>
      </c>
      <c r="K150" s="120">
        <v>700</v>
      </c>
      <c r="L150" s="120"/>
      <c r="M150" s="20">
        <f t="shared" si="7"/>
        <v>19.658119658119659</v>
      </c>
      <c r="N150" s="20">
        <f t="shared" si="8"/>
        <v>16.666666666666664</v>
      </c>
      <c r="O150" s="134" t="s">
        <v>263</v>
      </c>
      <c r="P150" s="440">
        <f t="shared" si="9"/>
        <v>115</v>
      </c>
    </row>
    <row r="151" spans="1:16" s="103" customFormat="1" ht="42.75" customHeight="1" x14ac:dyDescent="0.3">
      <c r="A151" s="381" t="s">
        <v>512</v>
      </c>
      <c r="B151" s="384" t="s">
        <v>513</v>
      </c>
      <c r="C151" s="394" t="s">
        <v>498</v>
      </c>
      <c r="D151" s="394" t="s">
        <v>514</v>
      </c>
      <c r="E151" s="104">
        <v>500</v>
      </c>
      <c r="F151" s="104">
        <v>1100</v>
      </c>
      <c r="G151" s="133">
        <v>2500</v>
      </c>
      <c r="H151" s="131">
        <v>3.5</v>
      </c>
      <c r="I151" s="83">
        <v>1750</v>
      </c>
      <c r="J151" s="119">
        <v>1500</v>
      </c>
      <c r="K151" s="119">
        <v>1500</v>
      </c>
      <c r="L151" s="119"/>
      <c r="M151" s="20">
        <f t="shared" si="7"/>
        <v>-14.285714285714285</v>
      </c>
      <c r="N151" s="20">
        <f t="shared" si="8"/>
        <v>0</v>
      </c>
      <c r="O151" s="394" t="s">
        <v>270</v>
      </c>
      <c r="P151" s="440">
        <f t="shared" si="9"/>
        <v>-250</v>
      </c>
    </row>
    <row r="152" spans="1:16" s="103" customFormat="1" ht="21.75" customHeight="1" x14ac:dyDescent="0.3">
      <c r="A152" s="381" t="s">
        <v>515</v>
      </c>
      <c r="B152" s="384" t="s">
        <v>516</v>
      </c>
      <c r="C152" s="394" t="s">
        <v>498</v>
      </c>
      <c r="D152" s="394" t="s">
        <v>517</v>
      </c>
      <c r="E152" s="104">
        <v>550</v>
      </c>
      <c r="F152" s="104">
        <v>1100</v>
      </c>
      <c r="G152" s="133">
        <v>2900</v>
      </c>
      <c r="H152" s="131">
        <v>3.7</v>
      </c>
      <c r="I152" s="83">
        <v>2035</v>
      </c>
      <c r="J152" s="119">
        <v>1700</v>
      </c>
      <c r="K152" s="136">
        <v>1500</v>
      </c>
      <c r="L152" s="136"/>
      <c r="M152" s="20">
        <f t="shared" si="7"/>
        <v>-26.289926289926292</v>
      </c>
      <c r="N152" s="20">
        <f t="shared" si="8"/>
        <v>-11.76470588235294</v>
      </c>
      <c r="O152" s="134" t="s">
        <v>309</v>
      </c>
      <c r="P152" s="440">
        <f t="shared" si="9"/>
        <v>-535</v>
      </c>
    </row>
    <row r="153" spans="1:16" s="103" customFormat="1" ht="42" customHeight="1" x14ac:dyDescent="0.3">
      <c r="A153" s="381" t="s">
        <v>518</v>
      </c>
      <c r="B153" s="384" t="s">
        <v>519</v>
      </c>
      <c r="C153" s="394" t="s">
        <v>498</v>
      </c>
      <c r="D153" s="394" t="s">
        <v>520</v>
      </c>
      <c r="E153" s="104">
        <v>700</v>
      </c>
      <c r="F153" s="104">
        <v>1100</v>
      </c>
      <c r="G153" s="133">
        <v>2500</v>
      </c>
      <c r="H153" s="131">
        <v>2.5</v>
      </c>
      <c r="I153" s="83">
        <v>1750</v>
      </c>
      <c r="J153" s="119">
        <v>1500</v>
      </c>
      <c r="K153" s="119">
        <v>1500</v>
      </c>
      <c r="L153" s="119"/>
      <c r="M153" s="20">
        <f t="shared" si="7"/>
        <v>-14.285714285714285</v>
      </c>
      <c r="N153" s="20">
        <f t="shared" si="8"/>
        <v>0</v>
      </c>
      <c r="O153" s="394" t="s">
        <v>270</v>
      </c>
      <c r="P153" s="440">
        <f t="shared" si="9"/>
        <v>-250</v>
      </c>
    </row>
    <row r="154" spans="1:16" s="103" customFormat="1" ht="42.75" customHeight="1" x14ac:dyDescent="0.3">
      <c r="A154" s="381" t="s">
        <v>521</v>
      </c>
      <c r="B154" s="384" t="s">
        <v>522</v>
      </c>
      <c r="C154" s="394" t="s">
        <v>523</v>
      </c>
      <c r="D154" s="394" t="s">
        <v>524</v>
      </c>
      <c r="E154" s="135">
        <v>350</v>
      </c>
      <c r="F154" s="135">
        <v>910</v>
      </c>
      <c r="G154" s="133">
        <v>1300</v>
      </c>
      <c r="H154" s="131">
        <v>2.6</v>
      </c>
      <c r="I154" s="83">
        <v>910</v>
      </c>
      <c r="J154" s="119">
        <v>910</v>
      </c>
      <c r="K154" s="114">
        <v>910</v>
      </c>
      <c r="L154" s="114"/>
      <c r="M154" s="20">
        <f t="shared" si="7"/>
        <v>0</v>
      </c>
      <c r="N154" s="20">
        <f t="shared" si="8"/>
        <v>0</v>
      </c>
      <c r="O154" s="134" t="s">
        <v>262</v>
      </c>
      <c r="P154" s="440">
        <f t="shared" si="9"/>
        <v>0</v>
      </c>
    </row>
    <row r="155" spans="1:16" s="103" customFormat="1" ht="42.75" customHeight="1" x14ac:dyDescent="0.3">
      <c r="A155" s="381" t="s">
        <v>525</v>
      </c>
      <c r="B155" s="384" t="s">
        <v>1057</v>
      </c>
      <c r="C155" s="394" t="s">
        <v>498</v>
      </c>
      <c r="D155" s="394" t="s">
        <v>526</v>
      </c>
      <c r="E155" s="135">
        <v>400</v>
      </c>
      <c r="F155" s="135">
        <v>800</v>
      </c>
      <c r="G155" s="133">
        <v>1900</v>
      </c>
      <c r="H155" s="131">
        <v>3.3</v>
      </c>
      <c r="I155" s="83">
        <v>1320</v>
      </c>
      <c r="J155" s="119">
        <v>1140</v>
      </c>
      <c r="K155" s="120">
        <v>800</v>
      </c>
      <c r="L155" s="120"/>
      <c r="M155" s="20">
        <f t="shared" si="7"/>
        <v>-39.393939393939391</v>
      </c>
      <c r="N155" s="20">
        <f t="shared" si="8"/>
        <v>-29.82456140350877</v>
      </c>
      <c r="O155" s="134" t="s">
        <v>262</v>
      </c>
      <c r="P155" s="440">
        <f t="shared" si="9"/>
        <v>-520</v>
      </c>
    </row>
    <row r="156" spans="1:16" s="103" customFormat="1" ht="42.75" customHeight="1" x14ac:dyDescent="0.3">
      <c r="A156" s="381" t="s">
        <v>527</v>
      </c>
      <c r="B156" s="385" t="s">
        <v>528</v>
      </c>
      <c r="C156" s="394" t="s">
        <v>496</v>
      </c>
      <c r="D156" s="394" t="s">
        <v>529</v>
      </c>
      <c r="E156" s="135">
        <v>300</v>
      </c>
      <c r="F156" s="135">
        <v>910</v>
      </c>
      <c r="G156" s="133">
        <v>2100</v>
      </c>
      <c r="H156" s="131">
        <v>4.9000000000000004</v>
      </c>
      <c r="I156" s="83">
        <v>1470</v>
      </c>
      <c r="J156" s="119">
        <v>1300</v>
      </c>
      <c r="K156" s="120">
        <v>900</v>
      </c>
      <c r="L156" s="120"/>
      <c r="M156" s="20">
        <f t="shared" si="7"/>
        <v>-38.775510204081634</v>
      </c>
      <c r="N156" s="20">
        <f t="shared" si="8"/>
        <v>-30.76923076923077</v>
      </c>
      <c r="O156" s="134" t="s">
        <v>262</v>
      </c>
      <c r="P156" s="440">
        <f t="shared" si="9"/>
        <v>-570</v>
      </c>
    </row>
    <row r="157" spans="1:16" s="103" customFormat="1" ht="26.25" customHeight="1" x14ac:dyDescent="0.3">
      <c r="A157" s="381" t="s">
        <v>530</v>
      </c>
      <c r="B157" s="384" t="s">
        <v>531</v>
      </c>
      <c r="C157" s="394" t="s">
        <v>506</v>
      </c>
      <c r="D157" s="394" t="s">
        <v>532</v>
      </c>
      <c r="E157" s="135">
        <v>270</v>
      </c>
      <c r="F157" s="135">
        <v>500</v>
      </c>
      <c r="G157" s="133">
        <v>850</v>
      </c>
      <c r="H157" s="131">
        <v>2.2000000000000002</v>
      </c>
      <c r="I157" s="83">
        <v>594</v>
      </c>
      <c r="J157" s="119">
        <v>510</v>
      </c>
      <c r="K157" s="120">
        <v>500</v>
      </c>
      <c r="L157" s="120"/>
      <c r="M157" s="20">
        <f t="shared" ref="M157:M220" si="10">(K157-I157)/I157*100</f>
        <v>-15.824915824915825</v>
      </c>
      <c r="N157" s="20">
        <f t="shared" ref="N157:N220" si="11">(K157-J157)/J157*100</f>
        <v>-1.9607843137254901</v>
      </c>
      <c r="O157" s="134" t="s">
        <v>309</v>
      </c>
      <c r="P157" s="440">
        <f t="shared" si="9"/>
        <v>-94</v>
      </c>
    </row>
    <row r="158" spans="1:16" s="103" customFormat="1" ht="42.75" customHeight="1" x14ac:dyDescent="0.3">
      <c r="A158" s="381" t="s">
        <v>533</v>
      </c>
      <c r="B158" s="384" t="s">
        <v>534</v>
      </c>
      <c r="C158" s="394" t="s">
        <v>535</v>
      </c>
      <c r="D158" s="394" t="s">
        <v>536</v>
      </c>
      <c r="E158" s="135">
        <v>300</v>
      </c>
      <c r="F158" s="135">
        <v>800</v>
      </c>
      <c r="G158" s="133">
        <v>1200</v>
      </c>
      <c r="H158" s="131">
        <v>2.7</v>
      </c>
      <c r="I158" s="83">
        <v>810</v>
      </c>
      <c r="J158" s="119">
        <v>800</v>
      </c>
      <c r="K158" s="120">
        <v>500</v>
      </c>
      <c r="L158" s="120"/>
      <c r="M158" s="20">
        <f t="shared" si="10"/>
        <v>-38.271604938271601</v>
      </c>
      <c r="N158" s="20">
        <f t="shared" si="11"/>
        <v>-37.5</v>
      </c>
      <c r="O158" s="134" t="s">
        <v>309</v>
      </c>
      <c r="P158" s="440">
        <f t="shared" si="9"/>
        <v>-310</v>
      </c>
    </row>
    <row r="159" spans="1:16" s="103" customFormat="1" ht="45.75" customHeight="1" x14ac:dyDescent="0.25">
      <c r="A159" s="381" t="s">
        <v>537</v>
      </c>
      <c r="B159" s="384" t="s">
        <v>538</v>
      </c>
      <c r="C159" s="394" t="s">
        <v>539</v>
      </c>
      <c r="D159" s="394" t="s">
        <v>540</v>
      </c>
      <c r="E159" s="135"/>
      <c r="F159" s="135">
        <v>500</v>
      </c>
      <c r="G159" s="113">
        <v>920</v>
      </c>
      <c r="H159" s="83"/>
      <c r="I159" s="83"/>
      <c r="J159" s="119">
        <v>550</v>
      </c>
      <c r="K159" s="120">
        <v>500</v>
      </c>
      <c r="L159" s="120"/>
      <c r="M159" s="20"/>
      <c r="N159" s="20">
        <f t="shared" si="11"/>
        <v>-9.0909090909090917</v>
      </c>
      <c r="O159" s="134" t="s">
        <v>131</v>
      </c>
      <c r="P159" s="440">
        <f t="shared" si="9"/>
        <v>500</v>
      </c>
    </row>
    <row r="160" spans="1:16" s="103" customFormat="1" ht="42.75" customHeight="1" x14ac:dyDescent="0.3">
      <c r="A160" s="381" t="s">
        <v>541</v>
      </c>
      <c r="B160" s="384" t="s">
        <v>542</v>
      </c>
      <c r="C160" s="394" t="s">
        <v>9</v>
      </c>
      <c r="D160" s="394" t="s">
        <v>543</v>
      </c>
      <c r="E160" s="135">
        <v>280</v>
      </c>
      <c r="F160" s="135">
        <v>800</v>
      </c>
      <c r="G160" s="133">
        <v>840</v>
      </c>
      <c r="H160" s="131">
        <v>2.1</v>
      </c>
      <c r="I160" s="83">
        <v>588</v>
      </c>
      <c r="J160" s="119">
        <v>800</v>
      </c>
      <c r="K160" s="114">
        <v>800</v>
      </c>
      <c r="L160" s="114"/>
      <c r="M160" s="20">
        <f t="shared" si="10"/>
        <v>36.054421768707485</v>
      </c>
      <c r="N160" s="20">
        <f t="shared" si="11"/>
        <v>0</v>
      </c>
      <c r="O160" s="134" t="s">
        <v>309</v>
      </c>
      <c r="P160" s="440">
        <f t="shared" si="9"/>
        <v>212</v>
      </c>
    </row>
    <row r="161" spans="1:16" s="103" customFormat="1" ht="45" customHeight="1" x14ac:dyDescent="0.3">
      <c r="A161" s="381" t="s">
        <v>544</v>
      </c>
      <c r="B161" s="384" t="s">
        <v>545</v>
      </c>
      <c r="C161" s="394" t="s">
        <v>546</v>
      </c>
      <c r="D161" s="394" t="s">
        <v>547</v>
      </c>
      <c r="E161" s="135">
        <v>350</v>
      </c>
      <c r="F161" s="135">
        <v>800</v>
      </c>
      <c r="G161" s="133">
        <v>1550</v>
      </c>
      <c r="H161" s="131">
        <v>3.1</v>
      </c>
      <c r="I161" s="83">
        <v>1085</v>
      </c>
      <c r="J161" s="119">
        <v>930</v>
      </c>
      <c r="K161" s="120">
        <v>800</v>
      </c>
      <c r="L161" s="120"/>
      <c r="M161" s="20">
        <f t="shared" si="10"/>
        <v>-26.267281105990779</v>
      </c>
      <c r="N161" s="20">
        <f t="shared" si="11"/>
        <v>-13.978494623655912</v>
      </c>
      <c r="O161" s="134" t="s">
        <v>309</v>
      </c>
      <c r="P161" s="440">
        <f t="shared" si="9"/>
        <v>-285</v>
      </c>
    </row>
    <row r="162" spans="1:16" s="103" customFormat="1" ht="37.5" x14ac:dyDescent="0.3">
      <c r="A162" s="888" t="s">
        <v>548</v>
      </c>
      <c r="B162" s="880" t="s">
        <v>549</v>
      </c>
      <c r="C162" s="394" t="s">
        <v>550</v>
      </c>
      <c r="D162" s="394" t="s">
        <v>551</v>
      </c>
      <c r="E162" s="135">
        <v>160</v>
      </c>
      <c r="F162" s="135">
        <v>300</v>
      </c>
      <c r="G162" s="133">
        <v>530</v>
      </c>
      <c r="H162" s="131">
        <v>2.2999999999999998</v>
      </c>
      <c r="I162" s="83">
        <v>368</v>
      </c>
      <c r="J162" s="119">
        <v>320</v>
      </c>
      <c r="K162" s="120">
        <v>300</v>
      </c>
      <c r="L162" s="120"/>
      <c r="M162" s="20">
        <f t="shared" si="10"/>
        <v>-18.478260869565215</v>
      </c>
      <c r="N162" s="20">
        <f t="shared" si="11"/>
        <v>-6.25</v>
      </c>
      <c r="O162" s="394" t="s">
        <v>552</v>
      </c>
      <c r="P162" s="440">
        <f t="shared" si="9"/>
        <v>-68</v>
      </c>
    </row>
    <row r="163" spans="1:16" s="103" customFormat="1" ht="25.5" customHeight="1" x14ac:dyDescent="0.3">
      <c r="A163" s="911"/>
      <c r="B163" s="881"/>
      <c r="C163" s="394" t="s">
        <v>553</v>
      </c>
      <c r="D163" s="394" t="s">
        <v>554</v>
      </c>
      <c r="E163" s="135"/>
      <c r="F163" s="135">
        <v>500</v>
      </c>
      <c r="G163" s="133">
        <v>890</v>
      </c>
      <c r="H163" s="83"/>
      <c r="I163" s="83"/>
      <c r="J163" s="119">
        <v>530</v>
      </c>
      <c r="K163" s="120">
        <v>500</v>
      </c>
      <c r="L163" s="120"/>
      <c r="M163" s="20"/>
      <c r="N163" s="20">
        <f t="shared" si="11"/>
        <v>-5.6603773584905666</v>
      </c>
      <c r="O163" s="134" t="s">
        <v>131</v>
      </c>
      <c r="P163" s="440">
        <f t="shared" si="9"/>
        <v>500</v>
      </c>
    </row>
    <row r="164" spans="1:16" s="103" customFormat="1" ht="37.5" x14ac:dyDescent="0.3">
      <c r="A164" s="889"/>
      <c r="B164" s="882"/>
      <c r="C164" s="394" t="s">
        <v>555</v>
      </c>
      <c r="D164" s="394" t="s">
        <v>556</v>
      </c>
      <c r="E164" s="135"/>
      <c r="F164" s="135">
        <v>300</v>
      </c>
      <c r="G164" s="133">
        <v>600</v>
      </c>
      <c r="H164" s="83"/>
      <c r="I164" s="83"/>
      <c r="J164" s="119">
        <v>360</v>
      </c>
      <c r="K164" s="120">
        <v>300</v>
      </c>
      <c r="L164" s="120"/>
      <c r="M164" s="20"/>
      <c r="N164" s="20">
        <f t="shared" si="11"/>
        <v>-16.666666666666664</v>
      </c>
      <c r="O164" s="134" t="s">
        <v>131</v>
      </c>
      <c r="P164" s="440">
        <f t="shared" si="9"/>
        <v>300</v>
      </c>
    </row>
    <row r="165" spans="1:16" s="103" customFormat="1" ht="42" customHeight="1" x14ac:dyDescent="0.3">
      <c r="A165" s="932" t="s">
        <v>557</v>
      </c>
      <c r="B165" s="1043" t="s">
        <v>558</v>
      </c>
      <c r="C165" s="394" t="s">
        <v>559</v>
      </c>
      <c r="D165" s="394" t="s">
        <v>560</v>
      </c>
      <c r="E165" s="135">
        <v>220</v>
      </c>
      <c r="F165" s="135">
        <v>350</v>
      </c>
      <c r="G165" s="133">
        <v>810</v>
      </c>
      <c r="H165" s="131">
        <v>2.6</v>
      </c>
      <c r="I165" s="83">
        <v>572</v>
      </c>
      <c r="J165" s="119">
        <v>490</v>
      </c>
      <c r="K165" s="120">
        <v>500</v>
      </c>
      <c r="L165" s="120"/>
      <c r="M165" s="20">
        <f t="shared" si="10"/>
        <v>-12.587412587412588</v>
      </c>
      <c r="N165" s="20">
        <f t="shared" si="11"/>
        <v>2.0408163265306123</v>
      </c>
      <c r="O165" s="394" t="s">
        <v>552</v>
      </c>
      <c r="P165" s="440">
        <f t="shared" si="9"/>
        <v>-72</v>
      </c>
    </row>
    <row r="166" spans="1:16" s="103" customFormat="1" ht="27" customHeight="1" x14ac:dyDescent="0.3">
      <c r="A166" s="932"/>
      <c r="B166" s="1045"/>
      <c r="C166" s="394" t="s">
        <v>561</v>
      </c>
      <c r="D166" s="394" t="s">
        <v>562</v>
      </c>
      <c r="E166" s="135"/>
      <c r="F166" s="135">
        <v>250</v>
      </c>
      <c r="G166" s="133">
        <v>550</v>
      </c>
      <c r="H166" s="83"/>
      <c r="I166" s="83"/>
      <c r="J166" s="119">
        <v>330</v>
      </c>
      <c r="K166" s="120">
        <v>350</v>
      </c>
      <c r="L166" s="120"/>
      <c r="M166" s="20"/>
      <c r="N166" s="20">
        <f t="shared" si="11"/>
        <v>6.0606060606060606</v>
      </c>
      <c r="O166" s="394" t="s">
        <v>131</v>
      </c>
      <c r="P166" s="440">
        <f t="shared" si="9"/>
        <v>350</v>
      </c>
    </row>
    <row r="167" spans="1:16" s="103" customFormat="1" ht="45" customHeight="1" x14ac:dyDescent="0.3">
      <c r="A167" s="932" t="s">
        <v>563</v>
      </c>
      <c r="B167" s="1043" t="s">
        <v>564</v>
      </c>
      <c r="C167" s="394" t="s">
        <v>565</v>
      </c>
      <c r="D167" s="394" t="s">
        <v>566</v>
      </c>
      <c r="E167" s="135">
        <v>320</v>
      </c>
      <c r="F167" s="135">
        <v>300</v>
      </c>
      <c r="G167" s="133">
        <v>580</v>
      </c>
      <c r="H167" s="83"/>
      <c r="I167" s="83"/>
      <c r="J167" s="119">
        <v>350</v>
      </c>
      <c r="K167" s="120">
        <v>500</v>
      </c>
      <c r="L167" s="120"/>
      <c r="M167" s="20"/>
      <c r="N167" s="20">
        <f t="shared" si="11"/>
        <v>42.857142857142854</v>
      </c>
      <c r="O167" s="134" t="s">
        <v>262</v>
      </c>
      <c r="P167" s="440">
        <f t="shared" si="9"/>
        <v>500</v>
      </c>
    </row>
    <row r="168" spans="1:16" s="103" customFormat="1" ht="23.25" customHeight="1" x14ac:dyDescent="0.3">
      <c r="A168" s="932"/>
      <c r="B168" s="1045"/>
      <c r="C168" s="394" t="s">
        <v>1058</v>
      </c>
      <c r="D168" s="394" t="s">
        <v>567</v>
      </c>
      <c r="E168" s="135"/>
      <c r="F168" s="135">
        <v>600</v>
      </c>
      <c r="G168" s="133">
        <v>920</v>
      </c>
      <c r="H168" s="83"/>
      <c r="I168" s="83"/>
      <c r="J168" s="119">
        <v>600</v>
      </c>
      <c r="K168" s="114">
        <v>600</v>
      </c>
      <c r="L168" s="114"/>
      <c r="M168" s="20"/>
      <c r="N168" s="20">
        <f t="shared" si="11"/>
        <v>0</v>
      </c>
      <c r="O168" s="134" t="s">
        <v>131</v>
      </c>
      <c r="P168" s="440">
        <f t="shared" si="9"/>
        <v>600</v>
      </c>
    </row>
    <row r="169" spans="1:16" s="103" customFormat="1" ht="37.5" x14ac:dyDescent="0.3">
      <c r="A169" s="381">
        <v>3</v>
      </c>
      <c r="B169" s="384" t="s">
        <v>568</v>
      </c>
      <c r="C169" s="394"/>
      <c r="D169" s="394" t="s">
        <v>569</v>
      </c>
      <c r="E169" s="135">
        <v>240</v>
      </c>
      <c r="F169" s="135">
        <v>350</v>
      </c>
      <c r="G169" s="133">
        <v>410</v>
      </c>
      <c r="H169" s="131">
        <v>1.2</v>
      </c>
      <c r="I169" s="83">
        <v>288</v>
      </c>
      <c r="J169" s="119">
        <v>350</v>
      </c>
      <c r="K169" s="120">
        <v>400</v>
      </c>
      <c r="L169" s="120"/>
      <c r="M169" s="20">
        <f t="shared" si="10"/>
        <v>38.888888888888893</v>
      </c>
      <c r="N169" s="20">
        <f t="shared" si="11"/>
        <v>14.285714285714285</v>
      </c>
      <c r="O169" s="394" t="s">
        <v>552</v>
      </c>
      <c r="P169" s="440">
        <f t="shared" si="9"/>
        <v>112</v>
      </c>
    </row>
    <row r="170" spans="1:16" s="103" customFormat="1" ht="45" customHeight="1" x14ac:dyDescent="0.3">
      <c r="A170" s="381">
        <v>4</v>
      </c>
      <c r="B170" s="384" t="s">
        <v>569</v>
      </c>
      <c r="C170" s="394"/>
      <c r="D170" s="394" t="s">
        <v>570</v>
      </c>
      <c r="E170" s="135">
        <v>130</v>
      </c>
      <c r="F170" s="135">
        <v>220</v>
      </c>
      <c r="G170" s="133">
        <v>320</v>
      </c>
      <c r="H170" s="131">
        <v>1.7</v>
      </c>
      <c r="I170" s="83">
        <v>221</v>
      </c>
      <c r="J170" s="119">
        <v>220</v>
      </c>
      <c r="K170" s="120">
        <v>250</v>
      </c>
      <c r="L170" s="120"/>
      <c r="M170" s="20">
        <f t="shared" si="10"/>
        <v>13.122171945701359</v>
      </c>
      <c r="N170" s="20">
        <f t="shared" si="11"/>
        <v>13.636363636363635</v>
      </c>
      <c r="O170" s="394" t="s">
        <v>552</v>
      </c>
      <c r="P170" s="440">
        <f t="shared" si="9"/>
        <v>29</v>
      </c>
    </row>
    <row r="171" spans="1:16" s="103" customFormat="1" ht="44.25" customHeight="1" x14ac:dyDescent="0.3">
      <c r="A171" s="381">
        <v>5</v>
      </c>
      <c r="B171" s="384" t="s">
        <v>571</v>
      </c>
      <c r="C171" s="394"/>
      <c r="D171" s="394" t="s">
        <v>572</v>
      </c>
      <c r="E171" s="135">
        <v>140</v>
      </c>
      <c r="F171" s="135">
        <v>220</v>
      </c>
      <c r="G171" s="133">
        <v>360</v>
      </c>
      <c r="H171" s="131">
        <v>1.8</v>
      </c>
      <c r="I171" s="83">
        <v>252</v>
      </c>
      <c r="J171" s="119">
        <v>220</v>
      </c>
      <c r="K171" s="120">
        <v>250</v>
      </c>
      <c r="L171" s="120"/>
      <c r="M171" s="20">
        <f t="shared" si="10"/>
        <v>-0.79365079365079361</v>
      </c>
      <c r="N171" s="20">
        <f t="shared" si="11"/>
        <v>13.636363636363635</v>
      </c>
      <c r="O171" s="394" t="s">
        <v>552</v>
      </c>
      <c r="P171" s="440">
        <f t="shared" si="9"/>
        <v>-2</v>
      </c>
    </row>
    <row r="172" spans="1:16" s="103" customFormat="1" ht="37.5" x14ac:dyDescent="0.3">
      <c r="A172" s="381">
        <v>6</v>
      </c>
      <c r="B172" s="384" t="s">
        <v>573</v>
      </c>
      <c r="C172" s="394"/>
      <c r="D172" s="394" t="s">
        <v>574</v>
      </c>
      <c r="E172" s="135">
        <v>110</v>
      </c>
      <c r="F172" s="135">
        <v>220</v>
      </c>
      <c r="G172" s="133">
        <v>240</v>
      </c>
      <c r="H172" s="131">
        <v>1.5</v>
      </c>
      <c r="I172" s="83">
        <v>165</v>
      </c>
      <c r="J172" s="119">
        <v>220</v>
      </c>
      <c r="K172" s="120">
        <v>250</v>
      </c>
      <c r="L172" s="120"/>
      <c r="M172" s="20">
        <f t="shared" si="10"/>
        <v>51.515151515151516</v>
      </c>
      <c r="N172" s="20">
        <f t="shared" si="11"/>
        <v>13.636363636363635</v>
      </c>
      <c r="O172" s="394" t="s">
        <v>552</v>
      </c>
      <c r="P172" s="440">
        <f t="shared" si="9"/>
        <v>85</v>
      </c>
    </row>
    <row r="173" spans="1:16" s="103" customFormat="1" ht="42.75" customHeight="1" x14ac:dyDescent="0.3">
      <c r="A173" s="381">
        <v>7</v>
      </c>
      <c r="B173" s="384" t="s">
        <v>575</v>
      </c>
      <c r="C173" s="394" t="s">
        <v>576</v>
      </c>
      <c r="D173" s="394" t="s">
        <v>577</v>
      </c>
      <c r="E173" s="135">
        <v>310</v>
      </c>
      <c r="F173" s="135">
        <v>600</v>
      </c>
      <c r="G173" s="133">
        <v>620</v>
      </c>
      <c r="H173" s="131">
        <v>1.4</v>
      </c>
      <c r="I173" s="83">
        <v>434</v>
      </c>
      <c r="J173" s="119">
        <v>600</v>
      </c>
      <c r="K173" s="120">
        <v>700</v>
      </c>
      <c r="L173" s="120"/>
      <c r="M173" s="20">
        <f t="shared" si="10"/>
        <v>61.29032258064516</v>
      </c>
      <c r="N173" s="20">
        <f t="shared" si="11"/>
        <v>16.666666666666664</v>
      </c>
      <c r="O173" s="394" t="s">
        <v>552</v>
      </c>
      <c r="P173" s="440">
        <f t="shared" si="9"/>
        <v>266</v>
      </c>
    </row>
    <row r="174" spans="1:16" s="103" customFormat="1" ht="24" customHeight="1" x14ac:dyDescent="0.3">
      <c r="A174" s="888">
        <v>8</v>
      </c>
      <c r="B174" s="880" t="s">
        <v>578</v>
      </c>
      <c r="C174" s="394" t="s">
        <v>9</v>
      </c>
      <c r="D174" s="394" t="s">
        <v>579</v>
      </c>
      <c r="E174" s="135">
        <v>170</v>
      </c>
      <c r="F174" s="135">
        <v>300</v>
      </c>
      <c r="G174" s="133">
        <v>270</v>
      </c>
      <c r="H174" s="131">
        <v>1.1000000000000001</v>
      </c>
      <c r="I174" s="83">
        <v>187.00000000000003</v>
      </c>
      <c r="J174" s="119">
        <v>300</v>
      </c>
      <c r="K174" s="120">
        <v>400</v>
      </c>
      <c r="L174" s="120"/>
      <c r="M174" s="20">
        <f t="shared" si="10"/>
        <v>113.903743315508</v>
      </c>
      <c r="N174" s="20">
        <f t="shared" si="11"/>
        <v>33.333333333333329</v>
      </c>
      <c r="O174" s="134" t="s">
        <v>309</v>
      </c>
      <c r="P174" s="440">
        <f t="shared" si="9"/>
        <v>212.99999999999997</v>
      </c>
    </row>
    <row r="175" spans="1:16" s="103" customFormat="1" ht="18.75" x14ac:dyDescent="0.3">
      <c r="A175" s="889"/>
      <c r="B175" s="882"/>
      <c r="C175" s="394" t="s">
        <v>579</v>
      </c>
      <c r="D175" s="394" t="s">
        <v>22</v>
      </c>
      <c r="E175" s="135">
        <v>110</v>
      </c>
      <c r="F175" s="135">
        <v>220</v>
      </c>
      <c r="G175" s="133">
        <v>190</v>
      </c>
      <c r="H175" s="131">
        <v>1.2</v>
      </c>
      <c r="I175" s="83">
        <v>132</v>
      </c>
      <c r="J175" s="119">
        <v>220</v>
      </c>
      <c r="K175" s="120">
        <v>300</v>
      </c>
      <c r="L175" s="120"/>
      <c r="M175" s="20">
        <f t="shared" si="10"/>
        <v>127.27272727272727</v>
      </c>
      <c r="N175" s="20">
        <f t="shared" si="11"/>
        <v>36.363636363636367</v>
      </c>
      <c r="O175" s="134" t="s">
        <v>309</v>
      </c>
      <c r="P175" s="440">
        <f t="shared" si="9"/>
        <v>168</v>
      </c>
    </row>
    <row r="176" spans="1:16" s="103" customFormat="1" ht="37.5" x14ac:dyDescent="0.3">
      <c r="A176" s="381">
        <v>9</v>
      </c>
      <c r="B176" s="384" t="s">
        <v>580</v>
      </c>
      <c r="C176" s="394" t="s">
        <v>496</v>
      </c>
      <c r="D176" s="394" t="s">
        <v>22</v>
      </c>
      <c r="E176" s="135">
        <v>230</v>
      </c>
      <c r="F176" s="135">
        <v>400</v>
      </c>
      <c r="G176" s="133">
        <v>400</v>
      </c>
      <c r="H176" s="131">
        <v>1.2</v>
      </c>
      <c r="I176" s="83">
        <v>276</v>
      </c>
      <c r="J176" s="119">
        <v>400</v>
      </c>
      <c r="K176" s="114">
        <v>400</v>
      </c>
      <c r="L176" s="114"/>
      <c r="M176" s="20">
        <f t="shared" si="10"/>
        <v>44.927536231884055</v>
      </c>
      <c r="N176" s="20">
        <f t="shared" si="11"/>
        <v>0</v>
      </c>
      <c r="O176" s="134" t="s">
        <v>309</v>
      </c>
      <c r="P176" s="440">
        <f t="shared" si="9"/>
        <v>124</v>
      </c>
    </row>
    <row r="177" spans="1:16" s="103" customFormat="1" ht="42.75" customHeight="1" x14ac:dyDescent="0.3">
      <c r="A177" s="932">
        <v>10</v>
      </c>
      <c r="B177" s="1043" t="s">
        <v>581</v>
      </c>
      <c r="C177" s="394" t="s">
        <v>582</v>
      </c>
      <c r="D177" s="394" t="s">
        <v>189</v>
      </c>
      <c r="E177" s="135">
        <v>240</v>
      </c>
      <c r="F177" s="135">
        <v>300</v>
      </c>
      <c r="G177" s="133">
        <v>510</v>
      </c>
      <c r="H177" s="131">
        <v>1.5</v>
      </c>
      <c r="I177" s="83">
        <v>360</v>
      </c>
      <c r="J177" s="119">
        <v>300</v>
      </c>
      <c r="K177" s="120">
        <v>400</v>
      </c>
      <c r="L177" s="120"/>
      <c r="M177" s="20">
        <f t="shared" si="10"/>
        <v>11.111111111111111</v>
      </c>
      <c r="N177" s="20">
        <f t="shared" si="11"/>
        <v>33.333333333333329</v>
      </c>
      <c r="O177" s="134" t="s">
        <v>309</v>
      </c>
      <c r="P177" s="440">
        <f t="shared" si="9"/>
        <v>40</v>
      </c>
    </row>
    <row r="178" spans="1:16" s="103" customFormat="1" ht="18.75" x14ac:dyDescent="0.3">
      <c r="A178" s="932"/>
      <c r="B178" s="1044"/>
      <c r="C178" s="394" t="s">
        <v>496</v>
      </c>
      <c r="D178" s="394" t="s">
        <v>583</v>
      </c>
      <c r="E178" s="135">
        <v>220</v>
      </c>
      <c r="F178" s="135">
        <v>300</v>
      </c>
      <c r="G178" s="133">
        <v>350</v>
      </c>
      <c r="H178" s="131">
        <v>1.1000000000000001</v>
      </c>
      <c r="I178" s="83">
        <v>242.00000000000003</v>
      </c>
      <c r="J178" s="119">
        <v>300</v>
      </c>
      <c r="K178" s="120">
        <v>350</v>
      </c>
      <c r="L178" s="120"/>
      <c r="M178" s="20">
        <f t="shared" si="10"/>
        <v>44.628099173553707</v>
      </c>
      <c r="N178" s="20">
        <f t="shared" si="11"/>
        <v>16.666666666666664</v>
      </c>
      <c r="O178" s="134" t="s">
        <v>262</v>
      </c>
      <c r="P178" s="440">
        <f t="shared" si="9"/>
        <v>107.99999999999997</v>
      </c>
    </row>
    <row r="179" spans="1:16" s="103" customFormat="1" ht="18.75" x14ac:dyDescent="0.3">
      <c r="A179" s="932"/>
      <c r="B179" s="1045"/>
      <c r="C179" s="394" t="s">
        <v>584</v>
      </c>
      <c r="D179" s="394" t="s">
        <v>585</v>
      </c>
      <c r="E179" s="135"/>
      <c r="F179" s="135">
        <v>300</v>
      </c>
      <c r="G179" s="133">
        <v>630</v>
      </c>
      <c r="H179" s="83"/>
      <c r="I179" s="83"/>
      <c r="J179" s="119">
        <v>380</v>
      </c>
      <c r="K179" s="114">
        <v>380</v>
      </c>
      <c r="L179" s="114"/>
      <c r="M179" s="20"/>
      <c r="N179" s="20">
        <f t="shared" si="11"/>
        <v>0</v>
      </c>
      <c r="O179" s="134" t="s">
        <v>131</v>
      </c>
      <c r="P179" s="440">
        <f t="shared" si="9"/>
        <v>380</v>
      </c>
    </row>
    <row r="180" spans="1:16" s="103" customFormat="1" ht="45" customHeight="1" x14ac:dyDescent="0.3">
      <c r="A180" s="932">
        <v>11</v>
      </c>
      <c r="B180" s="1043" t="s">
        <v>586</v>
      </c>
      <c r="C180" s="394" t="s">
        <v>496</v>
      </c>
      <c r="D180" s="394" t="s">
        <v>587</v>
      </c>
      <c r="E180" s="135">
        <v>310</v>
      </c>
      <c r="F180" s="135">
        <v>800</v>
      </c>
      <c r="G180" s="133">
        <v>1100</v>
      </c>
      <c r="H180" s="131">
        <v>2.5</v>
      </c>
      <c r="I180" s="83">
        <v>775</v>
      </c>
      <c r="J180" s="119">
        <v>800</v>
      </c>
      <c r="K180" s="114">
        <v>800</v>
      </c>
      <c r="L180" s="114"/>
      <c r="M180" s="20">
        <f t="shared" si="10"/>
        <v>3.225806451612903</v>
      </c>
      <c r="N180" s="20">
        <f t="shared" si="11"/>
        <v>0</v>
      </c>
      <c r="O180" s="394" t="s">
        <v>552</v>
      </c>
      <c r="P180" s="440">
        <f t="shared" si="9"/>
        <v>25</v>
      </c>
    </row>
    <row r="181" spans="1:16" s="103" customFormat="1" ht="45" customHeight="1" x14ac:dyDescent="0.3">
      <c r="A181" s="932"/>
      <c r="B181" s="1045"/>
      <c r="C181" s="394" t="s">
        <v>587</v>
      </c>
      <c r="D181" s="384" t="s">
        <v>507</v>
      </c>
      <c r="E181" s="135"/>
      <c r="F181" s="135">
        <v>500</v>
      </c>
      <c r="G181" s="133">
        <v>860</v>
      </c>
      <c r="H181" s="83"/>
      <c r="I181" s="83"/>
      <c r="J181" s="119">
        <v>520</v>
      </c>
      <c r="K181" s="120">
        <v>500</v>
      </c>
      <c r="L181" s="120"/>
      <c r="M181" s="20"/>
      <c r="N181" s="20">
        <f t="shared" si="11"/>
        <v>-3.8461538461538463</v>
      </c>
      <c r="O181" s="134" t="s">
        <v>131</v>
      </c>
      <c r="P181" s="440">
        <f t="shared" si="9"/>
        <v>500</v>
      </c>
    </row>
    <row r="182" spans="1:16" s="103" customFormat="1" ht="39.75" customHeight="1" x14ac:dyDescent="0.3">
      <c r="A182" s="888">
        <v>12</v>
      </c>
      <c r="B182" s="880" t="s">
        <v>588</v>
      </c>
      <c r="C182" s="394" t="s">
        <v>589</v>
      </c>
      <c r="D182" s="394" t="s">
        <v>590</v>
      </c>
      <c r="E182" s="135"/>
      <c r="F182" s="135">
        <v>800</v>
      </c>
      <c r="G182" s="133">
        <v>1150</v>
      </c>
      <c r="H182" s="83"/>
      <c r="I182" s="83"/>
      <c r="J182" s="119">
        <v>800</v>
      </c>
      <c r="K182" s="120">
        <v>1200</v>
      </c>
      <c r="L182" s="120"/>
      <c r="M182" s="20"/>
      <c r="N182" s="20">
        <f t="shared" si="11"/>
        <v>50</v>
      </c>
      <c r="O182" s="134" t="s">
        <v>131</v>
      </c>
      <c r="P182" s="440">
        <f t="shared" si="9"/>
        <v>1200</v>
      </c>
    </row>
    <row r="183" spans="1:16" s="103" customFormat="1" ht="44.25" customHeight="1" x14ac:dyDescent="0.3">
      <c r="A183" s="889"/>
      <c r="B183" s="882"/>
      <c r="C183" s="394" t="s">
        <v>590</v>
      </c>
      <c r="D183" s="394" t="s">
        <v>591</v>
      </c>
      <c r="E183" s="135"/>
      <c r="F183" s="135">
        <v>600</v>
      </c>
      <c r="G183" s="133">
        <v>780</v>
      </c>
      <c r="H183" s="83"/>
      <c r="I183" s="83"/>
      <c r="J183" s="119">
        <v>600</v>
      </c>
      <c r="K183" s="120">
        <v>1000</v>
      </c>
      <c r="L183" s="120"/>
      <c r="M183" s="20"/>
      <c r="N183" s="20">
        <f t="shared" si="11"/>
        <v>66.666666666666657</v>
      </c>
      <c r="O183" s="134" t="s">
        <v>131</v>
      </c>
      <c r="P183" s="440">
        <f t="shared" si="9"/>
        <v>1000</v>
      </c>
    </row>
    <row r="184" spans="1:16" s="103" customFormat="1" ht="47.25" customHeight="1" x14ac:dyDescent="0.3">
      <c r="A184" s="381">
        <v>13</v>
      </c>
      <c r="B184" s="383" t="s">
        <v>592</v>
      </c>
      <c r="C184" s="394" t="s">
        <v>593</v>
      </c>
      <c r="D184" s="394" t="s">
        <v>594</v>
      </c>
      <c r="E184" s="135"/>
      <c r="F184" s="135">
        <v>300</v>
      </c>
      <c r="G184" s="133">
        <v>520</v>
      </c>
      <c r="H184" s="137"/>
      <c r="I184" s="137"/>
      <c r="J184" s="119">
        <v>310</v>
      </c>
      <c r="K184" s="120">
        <v>300</v>
      </c>
      <c r="L184" s="120"/>
      <c r="M184" s="20"/>
      <c r="N184" s="20">
        <f t="shared" si="11"/>
        <v>-3.225806451612903</v>
      </c>
      <c r="O184" s="134" t="s">
        <v>131</v>
      </c>
      <c r="P184" s="440">
        <f t="shared" si="9"/>
        <v>300</v>
      </c>
    </row>
    <row r="185" spans="1:16" s="103" customFormat="1" ht="37.5" x14ac:dyDescent="0.3">
      <c r="A185" s="381">
        <v>14</v>
      </c>
      <c r="B185" s="383" t="s">
        <v>45</v>
      </c>
      <c r="C185" s="394"/>
      <c r="D185" s="394"/>
      <c r="E185" s="135"/>
      <c r="F185" s="135">
        <v>150</v>
      </c>
      <c r="G185" s="133">
        <v>320</v>
      </c>
      <c r="H185" s="83"/>
      <c r="I185" s="83"/>
      <c r="J185" s="119">
        <v>190</v>
      </c>
      <c r="K185" s="136">
        <v>150</v>
      </c>
      <c r="L185" s="136"/>
      <c r="M185" s="20"/>
      <c r="N185" s="20">
        <f t="shared" si="11"/>
        <v>-21.052631578947366</v>
      </c>
      <c r="O185" s="134"/>
      <c r="P185" s="440">
        <f t="shared" si="9"/>
        <v>150</v>
      </c>
    </row>
    <row r="186" spans="1:16" s="103" customFormat="1" ht="18.75" x14ac:dyDescent="0.25">
      <c r="A186" s="126" t="s">
        <v>91</v>
      </c>
      <c r="B186" s="138" t="s">
        <v>782</v>
      </c>
      <c r="C186" s="397"/>
      <c r="D186" s="397"/>
      <c r="E186" s="100"/>
      <c r="F186" s="100"/>
      <c r="G186" s="139"/>
      <c r="H186" s="83"/>
      <c r="I186" s="83"/>
      <c r="J186" s="119"/>
      <c r="K186" s="114"/>
      <c r="L186" s="114"/>
      <c r="M186" s="20"/>
      <c r="N186" s="20"/>
      <c r="O186" s="397"/>
      <c r="P186" s="440"/>
    </row>
    <row r="187" spans="1:16" s="103" customFormat="1" ht="45.75" customHeight="1" x14ac:dyDescent="0.25">
      <c r="A187" s="932">
        <v>1</v>
      </c>
      <c r="B187" s="1043" t="s">
        <v>268</v>
      </c>
      <c r="C187" s="389" t="s">
        <v>783</v>
      </c>
      <c r="D187" s="389" t="s">
        <v>784</v>
      </c>
      <c r="E187" s="140">
        <v>1500</v>
      </c>
      <c r="F187" s="140">
        <v>2000</v>
      </c>
      <c r="G187" s="141">
        <v>8000</v>
      </c>
      <c r="H187" s="142">
        <v>1.3</v>
      </c>
      <c r="I187" s="143">
        <v>1950</v>
      </c>
      <c r="J187" s="119">
        <v>2600</v>
      </c>
      <c r="K187" s="120">
        <v>3000</v>
      </c>
      <c r="L187" s="120"/>
      <c r="M187" s="20">
        <f t="shared" si="10"/>
        <v>53.846153846153847</v>
      </c>
      <c r="N187" s="20">
        <f t="shared" si="11"/>
        <v>15.384615384615385</v>
      </c>
      <c r="O187" s="403" t="s">
        <v>262</v>
      </c>
      <c r="P187" s="440">
        <f t="shared" si="9"/>
        <v>1050</v>
      </c>
    </row>
    <row r="188" spans="1:16" s="103" customFormat="1" ht="38.450000000000003" customHeight="1" x14ac:dyDescent="0.25">
      <c r="A188" s="932"/>
      <c r="B188" s="1044"/>
      <c r="C188" s="394" t="s">
        <v>785</v>
      </c>
      <c r="D188" s="394" t="s">
        <v>786</v>
      </c>
      <c r="E188" s="98">
        <v>1500</v>
      </c>
      <c r="F188" s="140">
        <v>2000</v>
      </c>
      <c r="G188" s="132">
        <v>8000</v>
      </c>
      <c r="H188" s="142">
        <v>1.3</v>
      </c>
      <c r="I188" s="143">
        <v>1950</v>
      </c>
      <c r="J188" s="119">
        <v>2500</v>
      </c>
      <c r="K188" s="120">
        <v>3000</v>
      </c>
      <c r="L188" s="120"/>
      <c r="M188" s="20">
        <f t="shared" si="10"/>
        <v>53.846153846153847</v>
      </c>
      <c r="N188" s="20">
        <f t="shared" si="11"/>
        <v>20</v>
      </c>
      <c r="O188" s="403" t="s">
        <v>262</v>
      </c>
      <c r="P188" s="440">
        <f t="shared" si="9"/>
        <v>1050</v>
      </c>
    </row>
    <row r="189" spans="1:16" s="103" customFormat="1" ht="19.5" customHeight="1" x14ac:dyDescent="0.25">
      <c r="A189" s="932"/>
      <c r="B189" s="1044"/>
      <c r="C189" s="394" t="s">
        <v>787</v>
      </c>
      <c r="D189" s="394" t="s">
        <v>848</v>
      </c>
      <c r="E189" s="98">
        <v>1000</v>
      </c>
      <c r="F189" s="98">
        <v>1400</v>
      </c>
      <c r="G189" s="132">
        <v>4000</v>
      </c>
      <c r="H189" s="131">
        <v>1.4</v>
      </c>
      <c r="I189" s="83">
        <v>1400</v>
      </c>
      <c r="J189" s="119">
        <v>2300</v>
      </c>
      <c r="K189" s="120">
        <v>2000</v>
      </c>
      <c r="L189" s="120"/>
      <c r="M189" s="20">
        <f t="shared" si="10"/>
        <v>42.857142857142854</v>
      </c>
      <c r="N189" s="20">
        <f t="shared" si="11"/>
        <v>-13.043478260869565</v>
      </c>
      <c r="O189" s="403" t="s">
        <v>262</v>
      </c>
      <c r="P189" s="440">
        <f t="shared" si="9"/>
        <v>600</v>
      </c>
    </row>
    <row r="190" spans="1:16" s="103" customFormat="1" ht="44.25" customHeight="1" x14ac:dyDescent="0.25">
      <c r="A190" s="932"/>
      <c r="B190" s="1044"/>
      <c r="C190" s="394" t="s">
        <v>789</v>
      </c>
      <c r="D190" s="394" t="s">
        <v>790</v>
      </c>
      <c r="E190" s="98">
        <v>1100</v>
      </c>
      <c r="F190" s="98">
        <v>1500</v>
      </c>
      <c r="G190" s="132">
        <v>4000</v>
      </c>
      <c r="H190" s="131">
        <v>2.2000000000000002</v>
      </c>
      <c r="I190" s="83">
        <v>2420</v>
      </c>
      <c r="J190" s="119">
        <v>2400</v>
      </c>
      <c r="K190" s="120">
        <v>2000</v>
      </c>
      <c r="L190" s="120"/>
      <c r="M190" s="20">
        <f t="shared" si="10"/>
        <v>-17.355371900826448</v>
      </c>
      <c r="N190" s="20">
        <f t="shared" si="11"/>
        <v>-16.666666666666664</v>
      </c>
      <c r="O190" s="403" t="s">
        <v>262</v>
      </c>
      <c r="P190" s="440">
        <f t="shared" si="9"/>
        <v>-420</v>
      </c>
    </row>
    <row r="191" spans="1:16" s="103" customFormat="1" ht="23.25" customHeight="1" x14ac:dyDescent="0.25">
      <c r="A191" s="932"/>
      <c r="B191" s="1045"/>
      <c r="C191" s="394" t="s">
        <v>791</v>
      </c>
      <c r="D191" s="394" t="s">
        <v>792</v>
      </c>
      <c r="E191" s="135">
        <v>800</v>
      </c>
      <c r="F191" s="135">
        <v>1200</v>
      </c>
      <c r="G191" s="132">
        <v>4000</v>
      </c>
      <c r="H191" s="131">
        <v>1.8</v>
      </c>
      <c r="I191" s="83">
        <v>1440</v>
      </c>
      <c r="J191" s="119">
        <v>2000</v>
      </c>
      <c r="K191" s="120">
        <v>1700</v>
      </c>
      <c r="L191" s="120"/>
      <c r="M191" s="20">
        <f t="shared" si="10"/>
        <v>18.055555555555554</v>
      </c>
      <c r="N191" s="20">
        <f t="shared" si="11"/>
        <v>-15</v>
      </c>
      <c r="O191" s="403" t="s">
        <v>262</v>
      </c>
      <c r="P191" s="440">
        <f t="shared" si="9"/>
        <v>260</v>
      </c>
    </row>
    <row r="192" spans="1:16" s="103" customFormat="1" ht="41.45" customHeight="1" x14ac:dyDescent="0.25">
      <c r="A192" s="888">
        <v>2</v>
      </c>
      <c r="B192" s="883" t="s">
        <v>793</v>
      </c>
      <c r="C192" s="402" t="s">
        <v>1059</v>
      </c>
      <c r="D192" s="402" t="s">
        <v>709</v>
      </c>
      <c r="E192" s="135">
        <v>570</v>
      </c>
      <c r="F192" s="135"/>
      <c r="G192" s="132"/>
      <c r="H192" s="131"/>
      <c r="I192" s="83">
        <v>1140</v>
      </c>
      <c r="J192" s="119">
        <v>840</v>
      </c>
      <c r="K192" s="120">
        <v>800</v>
      </c>
      <c r="L192" s="120"/>
      <c r="M192" s="20">
        <f t="shared" ref="M192" si="12">(K192-I192)/I192*100</f>
        <v>-29.82456140350877</v>
      </c>
      <c r="N192" s="20">
        <f t="shared" ref="N192" si="13">(K192-J192)/J192*100</f>
        <v>-4.7619047619047619</v>
      </c>
      <c r="O192" s="420" t="s">
        <v>552</v>
      </c>
      <c r="P192" s="440">
        <f t="shared" si="9"/>
        <v>-340</v>
      </c>
    </row>
    <row r="193" spans="1:16" s="103" customFormat="1" ht="42" customHeight="1" x14ac:dyDescent="0.25">
      <c r="A193" s="911"/>
      <c r="B193" s="884"/>
      <c r="C193" s="402" t="s">
        <v>1059</v>
      </c>
      <c r="D193" s="402" t="s">
        <v>1060</v>
      </c>
      <c r="E193" s="104">
        <v>570</v>
      </c>
      <c r="F193" s="104">
        <v>600</v>
      </c>
      <c r="G193" s="145">
        <v>1400</v>
      </c>
      <c r="H193" s="131">
        <v>2</v>
      </c>
      <c r="I193" s="83">
        <v>1140</v>
      </c>
      <c r="J193" s="119">
        <v>840</v>
      </c>
      <c r="K193" s="114">
        <v>840</v>
      </c>
      <c r="L193" s="114"/>
      <c r="M193" s="20">
        <f t="shared" si="10"/>
        <v>-26.315789473684209</v>
      </c>
      <c r="N193" s="20">
        <f t="shared" si="11"/>
        <v>0</v>
      </c>
      <c r="O193" s="394" t="s">
        <v>552</v>
      </c>
      <c r="P193" s="440">
        <f t="shared" si="9"/>
        <v>-300</v>
      </c>
    </row>
    <row r="194" spans="1:16" s="103" customFormat="1" ht="40.5" customHeight="1" x14ac:dyDescent="0.25">
      <c r="A194" s="889"/>
      <c r="B194" s="885"/>
      <c r="C194" s="402" t="s">
        <v>1060</v>
      </c>
      <c r="D194" s="394" t="s">
        <v>731</v>
      </c>
      <c r="E194" s="104">
        <v>200</v>
      </c>
      <c r="F194" s="104">
        <v>500</v>
      </c>
      <c r="G194" s="145">
        <v>1400</v>
      </c>
      <c r="H194" s="131">
        <v>2.2999999999999998</v>
      </c>
      <c r="I194" s="83">
        <v>459.99999999999994</v>
      </c>
      <c r="J194" s="119">
        <v>800</v>
      </c>
      <c r="K194" s="120">
        <v>500</v>
      </c>
      <c r="L194" s="120"/>
      <c r="M194" s="20">
        <f t="shared" si="10"/>
        <v>8.6956521739130572</v>
      </c>
      <c r="N194" s="20">
        <f t="shared" si="11"/>
        <v>-37.5</v>
      </c>
      <c r="O194" s="394" t="s">
        <v>552</v>
      </c>
      <c r="P194" s="440">
        <f t="shared" si="9"/>
        <v>40.000000000000057</v>
      </c>
    </row>
    <row r="195" spans="1:16" s="103" customFormat="1" ht="44.25" customHeight="1" x14ac:dyDescent="0.25">
      <c r="A195" s="932">
        <v>3</v>
      </c>
      <c r="B195" s="887" t="s">
        <v>794</v>
      </c>
      <c r="C195" s="394" t="s">
        <v>795</v>
      </c>
      <c r="D195" s="394" t="s">
        <v>796</v>
      </c>
      <c r="E195" s="104">
        <v>260</v>
      </c>
      <c r="F195" s="104">
        <v>600</v>
      </c>
      <c r="G195" s="145">
        <v>1400</v>
      </c>
      <c r="H195" s="131">
        <v>3.8</v>
      </c>
      <c r="I195" s="83">
        <v>988</v>
      </c>
      <c r="J195" s="119">
        <v>840</v>
      </c>
      <c r="K195" s="120">
        <v>1000</v>
      </c>
      <c r="L195" s="120"/>
      <c r="M195" s="20">
        <f t="shared" si="10"/>
        <v>1.214574898785425</v>
      </c>
      <c r="N195" s="20">
        <f t="shared" si="11"/>
        <v>19.047619047619047</v>
      </c>
      <c r="O195" s="403" t="s">
        <v>262</v>
      </c>
      <c r="P195" s="440">
        <f t="shared" si="9"/>
        <v>12</v>
      </c>
    </row>
    <row r="196" spans="1:16" s="103" customFormat="1" ht="61.5" customHeight="1" x14ac:dyDescent="0.25">
      <c r="A196" s="932"/>
      <c r="B196" s="887"/>
      <c r="C196" s="394" t="s">
        <v>796</v>
      </c>
      <c r="D196" s="394" t="s">
        <v>797</v>
      </c>
      <c r="E196" s="104">
        <v>300</v>
      </c>
      <c r="F196" s="104">
        <v>500</v>
      </c>
      <c r="G196" s="145">
        <v>1400</v>
      </c>
      <c r="H196" s="131">
        <v>2.1</v>
      </c>
      <c r="I196" s="83">
        <v>630</v>
      </c>
      <c r="J196" s="119">
        <v>800</v>
      </c>
      <c r="K196" s="114">
        <v>800</v>
      </c>
      <c r="L196" s="114"/>
      <c r="M196" s="20">
        <f t="shared" si="10"/>
        <v>26.984126984126984</v>
      </c>
      <c r="N196" s="20">
        <f t="shared" si="11"/>
        <v>0</v>
      </c>
      <c r="O196" s="403" t="s">
        <v>262</v>
      </c>
      <c r="P196" s="440">
        <f t="shared" si="9"/>
        <v>170</v>
      </c>
    </row>
    <row r="197" spans="1:16" s="103" customFormat="1" ht="18.75" x14ac:dyDescent="0.25">
      <c r="A197" s="932"/>
      <c r="B197" s="887"/>
      <c r="C197" s="394" t="s">
        <v>798</v>
      </c>
      <c r="D197" s="394" t="s">
        <v>799</v>
      </c>
      <c r="E197" s="104">
        <v>300</v>
      </c>
      <c r="F197" s="104">
        <v>600</v>
      </c>
      <c r="G197" s="146">
        <v>1000</v>
      </c>
      <c r="H197" s="131">
        <v>2.6</v>
      </c>
      <c r="I197" s="83">
        <v>780</v>
      </c>
      <c r="J197" s="119">
        <v>700</v>
      </c>
      <c r="K197" s="120">
        <v>800</v>
      </c>
      <c r="L197" s="120"/>
      <c r="M197" s="20">
        <f t="shared" si="10"/>
        <v>2.5641025641025639</v>
      </c>
      <c r="N197" s="20">
        <f t="shared" si="11"/>
        <v>14.285714285714285</v>
      </c>
      <c r="O197" s="403" t="s">
        <v>262</v>
      </c>
      <c r="P197" s="440">
        <f t="shared" si="9"/>
        <v>20</v>
      </c>
    </row>
    <row r="198" spans="1:16" s="103" customFormat="1" ht="18.75" x14ac:dyDescent="0.25">
      <c r="A198" s="932">
        <v>4</v>
      </c>
      <c r="B198" s="887" t="s">
        <v>800</v>
      </c>
      <c r="C198" s="394" t="s">
        <v>799</v>
      </c>
      <c r="D198" s="394" t="s">
        <v>801</v>
      </c>
      <c r="E198" s="104">
        <v>200</v>
      </c>
      <c r="F198" s="104">
        <v>400</v>
      </c>
      <c r="G198" s="146">
        <v>1000</v>
      </c>
      <c r="H198" s="131">
        <v>1.3</v>
      </c>
      <c r="I198" s="83">
        <v>260</v>
      </c>
      <c r="J198" s="119">
        <v>550</v>
      </c>
      <c r="K198" s="120">
        <v>500</v>
      </c>
      <c r="L198" s="120"/>
      <c r="M198" s="20">
        <f t="shared" si="10"/>
        <v>92.307692307692307</v>
      </c>
      <c r="N198" s="20">
        <f t="shared" si="11"/>
        <v>-9.0909090909090917</v>
      </c>
      <c r="O198" s="403" t="s">
        <v>262</v>
      </c>
      <c r="P198" s="440">
        <f t="shared" si="9"/>
        <v>240</v>
      </c>
    </row>
    <row r="199" spans="1:16" s="103" customFormat="1" ht="44.25" customHeight="1" x14ac:dyDescent="0.25">
      <c r="A199" s="932"/>
      <c r="B199" s="887"/>
      <c r="C199" s="394" t="s">
        <v>801</v>
      </c>
      <c r="D199" s="394" t="s">
        <v>802</v>
      </c>
      <c r="E199" s="104">
        <v>150</v>
      </c>
      <c r="F199" s="104">
        <v>300</v>
      </c>
      <c r="G199" s="146">
        <v>800</v>
      </c>
      <c r="H199" s="131">
        <v>1.8</v>
      </c>
      <c r="I199" s="83">
        <v>270</v>
      </c>
      <c r="J199" s="119">
        <v>480</v>
      </c>
      <c r="K199" s="120">
        <v>300</v>
      </c>
      <c r="L199" s="120"/>
      <c r="M199" s="20">
        <f t="shared" si="10"/>
        <v>11.111111111111111</v>
      </c>
      <c r="N199" s="20">
        <f t="shared" si="11"/>
        <v>-37.5</v>
      </c>
      <c r="O199" s="403" t="s">
        <v>262</v>
      </c>
      <c r="P199" s="440">
        <f t="shared" si="9"/>
        <v>30</v>
      </c>
    </row>
    <row r="200" spans="1:16" s="103" customFormat="1" ht="44.25" customHeight="1" x14ac:dyDescent="0.25">
      <c r="A200" s="932">
        <v>5</v>
      </c>
      <c r="B200" s="887" t="s">
        <v>803</v>
      </c>
      <c r="C200" s="394" t="s">
        <v>804</v>
      </c>
      <c r="D200" s="402" t="s">
        <v>805</v>
      </c>
      <c r="E200" s="104">
        <v>300</v>
      </c>
      <c r="F200" s="104">
        <v>500</v>
      </c>
      <c r="G200" s="146">
        <v>1400</v>
      </c>
      <c r="H200" s="131">
        <v>2.7</v>
      </c>
      <c r="I200" s="83">
        <v>810</v>
      </c>
      <c r="J200" s="119">
        <v>800</v>
      </c>
      <c r="K200" s="114">
        <v>800</v>
      </c>
      <c r="L200" s="114"/>
      <c r="M200" s="20">
        <f t="shared" si="10"/>
        <v>-1.2345679012345678</v>
      </c>
      <c r="N200" s="20">
        <f t="shared" si="11"/>
        <v>0</v>
      </c>
      <c r="O200" s="403" t="s">
        <v>262</v>
      </c>
      <c r="P200" s="440">
        <f t="shared" si="9"/>
        <v>-10</v>
      </c>
    </row>
    <row r="201" spans="1:16" s="103" customFormat="1" ht="18.75" x14ac:dyDescent="0.25">
      <c r="A201" s="932"/>
      <c r="B201" s="887"/>
      <c r="C201" s="402" t="s">
        <v>806</v>
      </c>
      <c r="D201" s="394" t="s">
        <v>807</v>
      </c>
      <c r="E201" s="104"/>
      <c r="F201" s="104">
        <v>400</v>
      </c>
      <c r="G201" s="146">
        <v>680</v>
      </c>
      <c r="H201" s="83"/>
      <c r="I201" s="83"/>
      <c r="J201" s="119">
        <v>410</v>
      </c>
      <c r="K201" s="120">
        <v>500</v>
      </c>
      <c r="L201" s="120"/>
      <c r="M201" s="20"/>
      <c r="N201" s="20">
        <f t="shared" si="11"/>
        <v>21.951219512195124</v>
      </c>
      <c r="O201" s="403" t="s">
        <v>131</v>
      </c>
      <c r="P201" s="440">
        <f t="shared" si="9"/>
        <v>500</v>
      </c>
    </row>
    <row r="202" spans="1:16" s="103" customFormat="1" ht="21.75" customHeight="1" x14ac:dyDescent="0.25">
      <c r="A202" s="932"/>
      <c r="B202" s="887"/>
      <c r="C202" s="394" t="s">
        <v>807</v>
      </c>
      <c r="D202" s="394" t="s">
        <v>808</v>
      </c>
      <c r="E202" s="104">
        <v>200</v>
      </c>
      <c r="F202" s="104">
        <v>300</v>
      </c>
      <c r="G202" s="146">
        <v>1400</v>
      </c>
      <c r="H202" s="131">
        <v>3.3</v>
      </c>
      <c r="I202" s="83">
        <v>660</v>
      </c>
      <c r="J202" s="119">
        <v>600</v>
      </c>
      <c r="K202" s="120">
        <v>400</v>
      </c>
      <c r="L202" s="120"/>
      <c r="M202" s="20">
        <f t="shared" si="10"/>
        <v>-39.393939393939391</v>
      </c>
      <c r="N202" s="20">
        <f t="shared" si="11"/>
        <v>-33.333333333333329</v>
      </c>
      <c r="O202" s="403" t="s">
        <v>262</v>
      </c>
      <c r="P202" s="440">
        <f t="shared" si="9"/>
        <v>-260</v>
      </c>
    </row>
    <row r="203" spans="1:16" s="103" customFormat="1" ht="48" customHeight="1" x14ac:dyDescent="0.25">
      <c r="A203" s="932">
        <v>6</v>
      </c>
      <c r="B203" s="887" t="s">
        <v>809</v>
      </c>
      <c r="C203" s="394" t="s">
        <v>810</v>
      </c>
      <c r="D203" s="394" t="s">
        <v>811</v>
      </c>
      <c r="E203" s="104">
        <v>150</v>
      </c>
      <c r="F203" s="104">
        <v>430</v>
      </c>
      <c r="G203" s="146">
        <v>1400</v>
      </c>
      <c r="H203" s="131">
        <v>1.6</v>
      </c>
      <c r="I203" s="83">
        <v>240</v>
      </c>
      <c r="J203" s="119">
        <v>750</v>
      </c>
      <c r="K203" s="120">
        <v>500</v>
      </c>
      <c r="L203" s="120"/>
      <c r="M203" s="20">
        <f t="shared" si="10"/>
        <v>108.33333333333333</v>
      </c>
      <c r="N203" s="20">
        <f t="shared" si="11"/>
        <v>-33.333333333333329</v>
      </c>
      <c r="O203" s="403" t="s">
        <v>262</v>
      </c>
      <c r="P203" s="440">
        <f t="shared" ref="P203:P266" si="14">K203-I203</f>
        <v>260</v>
      </c>
    </row>
    <row r="204" spans="1:16" s="103" customFormat="1" ht="42.75" customHeight="1" x14ac:dyDescent="0.25">
      <c r="A204" s="932"/>
      <c r="B204" s="887"/>
      <c r="C204" s="394" t="s">
        <v>811</v>
      </c>
      <c r="D204" s="394" t="s">
        <v>812</v>
      </c>
      <c r="E204" s="104">
        <v>120</v>
      </c>
      <c r="F204" s="104">
        <v>400</v>
      </c>
      <c r="G204" s="146">
        <v>600</v>
      </c>
      <c r="H204" s="131">
        <v>1.6</v>
      </c>
      <c r="I204" s="83">
        <v>192</v>
      </c>
      <c r="J204" s="119">
        <v>400</v>
      </c>
      <c r="K204" s="114">
        <v>400</v>
      </c>
      <c r="L204" s="114"/>
      <c r="M204" s="20">
        <f t="shared" si="10"/>
        <v>108.33333333333333</v>
      </c>
      <c r="N204" s="20">
        <f t="shared" si="11"/>
        <v>0</v>
      </c>
      <c r="O204" s="403" t="s">
        <v>813</v>
      </c>
      <c r="P204" s="440">
        <f t="shared" si="14"/>
        <v>208</v>
      </c>
    </row>
    <row r="205" spans="1:16" s="103" customFormat="1" ht="18.75" x14ac:dyDescent="0.25">
      <c r="A205" s="932"/>
      <c r="B205" s="887"/>
      <c r="C205" s="394" t="s">
        <v>814</v>
      </c>
      <c r="D205" s="394" t="s">
        <v>815</v>
      </c>
      <c r="E205" s="104">
        <v>120</v>
      </c>
      <c r="F205" s="104">
        <v>300</v>
      </c>
      <c r="G205" s="146">
        <v>420</v>
      </c>
      <c r="H205" s="131">
        <v>1.6</v>
      </c>
      <c r="I205" s="83">
        <v>192</v>
      </c>
      <c r="J205" s="119">
        <v>400</v>
      </c>
      <c r="K205" s="120">
        <v>300</v>
      </c>
      <c r="L205" s="120"/>
      <c r="M205" s="20">
        <f t="shared" si="10"/>
        <v>56.25</v>
      </c>
      <c r="N205" s="20">
        <f t="shared" si="11"/>
        <v>-25</v>
      </c>
      <c r="O205" s="403" t="s">
        <v>813</v>
      </c>
      <c r="P205" s="440">
        <f t="shared" si="14"/>
        <v>108</v>
      </c>
    </row>
    <row r="206" spans="1:16" s="103" customFormat="1" ht="18.75" x14ac:dyDescent="0.25">
      <c r="A206" s="932">
        <v>7</v>
      </c>
      <c r="B206" s="887" t="s">
        <v>227</v>
      </c>
      <c r="C206" s="394" t="s">
        <v>816</v>
      </c>
      <c r="D206" s="394" t="s">
        <v>817</v>
      </c>
      <c r="E206" s="135">
        <v>130</v>
      </c>
      <c r="F206" s="135">
        <v>200</v>
      </c>
      <c r="G206" s="146">
        <v>600</v>
      </c>
      <c r="H206" s="131">
        <v>4.5999999999999996</v>
      </c>
      <c r="I206" s="83">
        <v>598</v>
      </c>
      <c r="J206" s="119">
        <v>360</v>
      </c>
      <c r="K206" s="120">
        <v>250</v>
      </c>
      <c r="L206" s="120"/>
      <c r="M206" s="20">
        <f t="shared" si="10"/>
        <v>-58.193979933110363</v>
      </c>
      <c r="N206" s="20">
        <f t="shared" si="11"/>
        <v>-30.555555555555557</v>
      </c>
      <c r="O206" s="394" t="s">
        <v>263</v>
      </c>
      <c r="P206" s="440">
        <f t="shared" si="14"/>
        <v>-348</v>
      </c>
    </row>
    <row r="207" spans="1:16" s="103" customFormat="1" ht="18.75" x14ac:dyDescent="0.25">
      <c r="A207" s="932"/>
      <c r="B207" s="887"/>
      <c r="C207" s="394" t="s">
        <v>547</v>
      </c>
      <c r="D207" s="394" t="s">
        <v>818</v>
      </c>
      <c r="E207" s="104">
        <v>240</v>
      </c>
      <c r="F207" s="104">
        <v>500</v>
      </c>
      <c r="G207" s="146">
        <v>1200</v>
      </c>
      <c r="H207" s="131">
        <v>2.7</v>
      </c>
      <c r="I207" s="83">
        <v>648</v>
      </c>
      <c r="J207" s="119">
        <v>800</v>
      </c>
      <c r="K207" s="120">
        <v>600</v>
      </c>
      <c r="L207" s="120"/>
      <c r="M207" s="20">
        <f t="shared" si="10"/>
        <v>-7.4074074074074066</v>
      </c>
      <c r="N207" s="20">
        <f t="shared" si="11"/>
        <v>-25</v>
      </c>
      <c r="O207" s="394" t="s">
        <v>263</v>
      </c>
      <c r="P207" s="440">
        <f t="shared" si="14"/>
        <v>-48</v>
      </c>
    </row>
    <row r="208" spans="1:16" s="103" customFormat="1" ht="37.5" x14ac:dyDescent="0.25">
      <c r="A208" s="932"/>
      <c r="B208" s="887"/>
      <c r="C208" s="394" t="s">
        <v>818</v>
      </c>
      <c r="D208" s="394" t="s">
        <v>1061</v>
      </c>
      <c r="E208" s="104">
        <v>220</v>
      </c>
      <c r="F208" s="104">
        <v>400</v>
      </c>
      <c r="G208" s="146">
        <v>1200</v>
      </c>
      <c r="H208" s="131">
        <v>5</v>
      </c>
      <c r="I208" s="83">
        <v>1100</v>
      </c>
      <c r="J208" s="119">
        <v>720</v>
      </c>
      <c r="K208" s="120">
        <v>500</v>
      </c>
      <c r="L208" s="120"/>
      <c r="M208" s="20">
        <f t="shared" si="10"/>
        <v>-54.54545454545454</v>
      </c>
      <c r="N208" s="20">
        <f t="shared" si="11"/>
        <v>-30.555555555555557</v>
      </c>
      <c r="O208" s="403" t="s">
        <v>262</v>
      </c>
      <c r="P208" s="440">
        <f t="shared" si="14"/>
        <v>-600</v>
      </c>
    </row>
    <row r="209" spans="1:16" s="103" customFormat="1" ht="45" customHeight="1" x14ac:dyDescent="0.25">
      <c r="A209" s="381">
        <v>8</v>
      </c>
      <c r="B209" s="384" t="s">
        <v>819</v>
      </c>
      <c r="C209" s="394" t="s">
        <v>820</v>
      </c>
      <c r="D209" s="394" t="s">
        <v>821</v>
      </c>
      <c r="E209" s="104">
        <v>200</v>
      </c>
      <c r="F209" s="104">
        <v>200</v>
      </c>
      <c r="G209" s="146">
        <v>600</v>
      </c>
      <c r="H209" s="131">
        <v>2.8</v>
      </c>
      <c r="I209" s="83">
        <v>560</v>
      </c>
      <c r="J209" s="119">
        <v>300</v>
      </c>
      <c r="K209" s="114">
        <v>300</v>
      </c>
      <c r="L209" s="114"/>
      <c r="M209" s="20">
        <f t="shared" si="10"/>
        <v>-46.428571428571431</v>
      </c>
      <c r="N209" s="20">
        <f t="shared" si="11"/>
        <v>0</v>
      </c>
      <c r="O209" s="403" t="s">
        <v>262</v>
      </c>
      <c r="P209" s="440">
        <f t="shared" si="14"/>
        <v>-260</v>
      </c>
    </row>
    <row r="210" spans="1:16" s="103" customFormat="1" ht="18.75" x14ac:dyDescent="0.25">
      <c r="A210" s="932">
        <v>9</v>
      </c>
      <c r="B210" s="887" t="s">
        <v>822</v>
      </c>
      <c r="C210" s="394" t="s">
        <v>823</v>
      </c>
      <c r="D210" s="394" t="s">
        <v>824</v>
      </c>
      <c r="E210" s="104">
        <v>150</v>
      </c>
      <c r="F210" s="104">
        <v>300</v>
      </c>
      <c r="G210" s="146">
        <v>600</v>
      </c>
      <c r="H210" s="131">
        <v>2</v>
      </c>
      <c r="I210" s="83">
        <v>300</v>
      </c>
      <c r="J210" s="119">
        <v>360</v>
      </c>
      <c r="K210" s="120">
        <v>300</v>
      </c>
      <c r="L210" s="120"/>
      <c r="M210" s="20">
        <f t="shared" si="10"/>
        <v>0</v>
      </c>
      <c r="N210" s="20">
        <f t="shared" si="11"/>
        <v>-16.666666666666664</v>
      </c>
      <c r="O210" s="394" t="s">
        <v>263</v>
      </c>
      <c r="P210" s="440">
        <f t="shared" si="14"/>
        <v>0</v>
      </c>
    </row>
    <row r="211" spans="1:16" s="103" customFormat="1" ht="18.75" x14ac:dyDescent="0.25">
      <c r="A211" s="932"/>
      <c r="B211" s="887"/>
      <c r="C211" s="394" t="s">
        <v>825</v>
      </c>
      <c r="D211" s="394" t="s">
        <v>826</v>
      </c>
      <c r="E211" s="104">
        <v>150</v>
      </c>
      <c r="F211" s="104">
        <v>300</v>
      </c>
      <c r="G211" s="146">
        <v>600</v>
      </c>
      <c r="H211" s="131">
        <v>2.2999999999999998</v>
      </c>
      <c r="I211" s="83">
        <v>345</v>
      </c>
      <c r="J211" s="119">
        <v>360</v>
      </c>
      <c r="K211" s="120">
        <v>300</v>
      </c>
      <c r="L211" s="120"/>
      <c r="M211" s="20">
        <f t="shared" si="10"/>
        <v>-13.043478260869565</v>
      </c>
      <c r="N211" s="20">
        <f t="shared" si="11"/>
        <v>-16.666666666666664</v>
      </c>
      <c r="O211" s="394" t="s">
        <v>263</v>
      </c>
      <c r="P211" s="440">
        <f t="shared" si="14"/>
        <v>-45</v>
      </c>
    </row>
    <row r="212" spans="1:16" s="103" customFormat="1" ht="40.5" customHeight="1" x14ac:dyDescent="0.25">
      <c r="A212" s="932"/>
      <c r="B212" s="887"/>
      <c r="C212" s="394" t="s">
        <v>827</v>
      </c>
      <c r="D212" s="394" t="s">
        <v>828</v>
      </c>
      <c r="E212" s="104">
        <v>180</v>
      </c>
      <c r="F212" s="104">
        <v>300</v>
      </c>
      <c r="G212" s="146">
        <v>600</v>
      </c>
      <c r="H212" s="131">
        <v>2.2999999999999998</v>
      </c>
      <c r="I212" s="83">
        <v>413.99999999999994</v>
      </c>
      <c r="J212" s="119">
        <v>360</v>
      </c>
      <c r="K212" s="120">
        <v>300</v>
      </c>
      <c r="L212" s="120"/>
      <c r="M212" s="20">
        <f t="shared" si="10"/>
        <v>-27.536231884057962</v>
      </c>
      <c r="N212" s="20">
        <f t="shared" si="11"/>
        <v>-16.666666666666664</v>
      </c>
      <c r="O212" s="394" t="s">
        <v>263</v>
      </c>
      <c r="P212" s="440">
        <f t="shared" si="14"/>
        <v>-113.99999999999994</v>
      </c>
    </row>
    <row r="213" spans="1:16" s="103" customFormat="1" ht="18.75" x14ac:dyDescent="0.25">
      <c r="A213" s="932"/>
      <c r="B213" s="887"/>
      <c r="C213" s="402" t="s">
        <v>829</v>
      </c>
      <c r="D213" s="402" t="s">
        <v>830</v>
      </c>
      <c r="E213" s="104">
        <v>180</v>
      </c>
      <c r="F213" s="104">
        <v>300</v>
      </c>
      <c r="G213" s="146">
        <v>600</v>
      </c>
      <c r="H213" s="131">
        <v>1.3</v>
      </c>
      <c r="I213" s="83">
        <v>234</v>
      </c>
      <c r="J213" s="119">
        <v>360</v>
      </c>
      <c r="K213" s="120">
        <v>300</v>
      </c>
      <c r="L213" s="120"/>
      <c r="M213" s="20">
        <f t="shared" si="10"/>
        <v>28.205128205128204</v>
      </c>
      <c r="N213" s="20">
        <f t="shared" si="11"/>
        <v>-16.666666666666664</v>
      </c>
      <c r="O213" s="394" t="s">
        <v>263</v>
      </c>
      <c r="P213" s="440">
        <f t="shared" si="14"/>
        <v>66</v>
      </c>
    </row>
    <row r="214" spans="1:16" s="103" customFormat="1" ht="40.5" customHeight="1" x14ac:dyDescent="0.25">
      <c r="A214" s="932"/>
      <c r="B214" s="887"/>
      <c r="C214" s="394" t="s">
        <v>830</v>
      </c>
      <c r="D214" s="394" t="s">
        <v>831</v>
      </c>
      <c r="E214" s="135">
        <v>120</v>
      </c>
      <c r="F214" s="135">
        <v>300</v>
      </c>
      <c r="G214" s="146">
        <v>600</v>
      </c>
      <c r="H214" s="131">
        <v>2.4</v>
      </c>
      <c r="I214" s="83">
        <v>288</v>
      </c>
      <c r="J214" s="119">
        <v>360</v>
      </c>
      <c r="K214" s="120">
        <v>300</v>
      </c>
      <c r="L214" s="120"/>
      <c r="M214" s="20">
        <f t="shared" si="10"/>
        <v>4.1666666666666661</v>
      </c>
      <c r="N214" s="20">
        <f t="shared" si="11"/>
        <v>-16.666666666666664</v>
      </c>
      <c r="O214" s="394" t="s">
        <v>263</v>
      </c>
      <c r="P214" s="440">
        <f t="shared" si="14"/>
        <v>12</v>
      </c>
    </row>
    <row r="215" spans="1:16" s="103" customFormat="1" ht="18.75" x14ac:dyDescent="0.25">
      <c r="A215" s="381">
        <v>10</v>
      </c>
      <c r="B215" s="886" t="s">
        <v>832</v>
      </c>
      <c r="C215" s="890"/>
      <c r="D215" s="887"/>
      <c r="E215" s="135">
        <v>130</v>
      </c>
      <c r="F215" s="135">
        <v>300</v>
      </c>
      <c r="G215" s="146">
        <v>1200</v>
      </c>
      <c r="H215" s="131">
        <v>4.7</v>
      </c>
      <c r="I215" s="83">
        <v>611</v>
      </c>
      <c r="J215" s="119">
        <v>450</v>
      </c>
      <c r="K215" s="120">
        <v>300</v>
      </c>
      <c r="L215" s="120"/>
      <c r="M215" s="20">
        <f t="shared" si="10"/>
        <v>-50.900163666121109</v>
      </c>
      <c r="N215" s="20">
        <f t="shared" si="11"/>
        <v>-33.333333333333329</v>
      </c>
      <c r="O215" s="394" t="s">
        <v>263</v>
      </c>
      <c r="P215" s="440">
        <f t="shared" si="14"/>
        <v>-311</v>
      </c>
    </row>
    <row r="216" spans="1:16" s="103" customFormat="1" ht="37.5" x14ac:dyDescent="0.25">
      <c r="A216" s="932">
        <v>11</v>
      </c>
      <c r="B216" s="880" t="s">
        <v>833</v>
      </c>
      <c r="C216" s="394" t="s">
        <v>834</v>
      </c>
      <c r="D216" s="394" t="s">
        <v>835</v>
      </c>
      <c r="E216" s="135">
        <v>120</v>
      </c>
      <c r="F216" s="135">
        <v>300</v>
      </c>
      <c r="G216" s="146">
        <v>580</v>
      </c>
      <c r="H216" s="131">
        <v>1.5</v>
      </c>
      <c r="I216" s="83">
        <v>180</v>
      </c>
      <c r="J216" s="119">
        <v>350</v>
      </c>
      <c r="K216" s="120">
        <v>350</v>
      </c>
      <c r="L216" s="120"/>
      <c r="M216" s="20">
        <f t="shared" si="10"/>
        <v>94.444444444444443</v>
      </c>
      <c r="N216" s="20">
        <f t="shared" si="11"/>
        <v>0</v>
      </c>
      <c r="O216" s="394" t="s">
        <v>836</v>
      </c>
      <c r="P216" s="440">
        <f t="shared" si="14"/>
        <v>170</v>
      </c>
    </row>
    <row r="217" spans="1:16" s="103" customFormat="1" ht="40.5" customHeight="1" x14ac:dyDescent="0.25">
      <c r="A217" s="932"/>
      <c r="B217" s="881"/>
      <c r="C217" s="394" t="s">
        <v>835</v>
      </c>
      <c r="D217" s="394" t="s">
        <v>837</v>
      </c>
      <c r="E217" s="135">
        <v>120</v>
      </c>
      <c r="F217" s="135">
        <v>300</v>
      </c>
      <c r="G217" s="146">
        <v>1200</v>
      </c>
      <c r="H217" s="131">
        <v>1.5</v>
      </c>
      <c r="I217" s="83">
        <v>180</v>
      </c>
      <c r="J217" s="119">
        <v>450</v>
      </c>
      <c r="K217" s="120">
        <v>350</v>
      </c>
      <c r="L217" s="120"/>
      <c r="M217" s="20">
        <f t="shared" si="10"/>
        <v>94.444444444444443</v>
      </c>
      <c r="N217" s="20">
        <f t="shared" si="11"/>
        <v>-22.222222222222221</v>
      </c>
      <c r="O217" s="394" t="s">
        <v>836</v>
      </c>
      <c r="P217" s="440">
        <f t="shared" si="14"/>
        <v>170</v>
      </c>
    </row>
    <row r="218" spans="1:16" s="103" customFormat="1" ht="37.5" x14ac:dyDescent="0.25">
      <c r="A218" s="932"/>
      <c r="B218" s="882"/>
      <c r="C218" s="394" t="s">
        <v>835</v>
      </c>
      <c r="D218" s="394" t="s">
        <v>838</v>
      </c>
      <c r="E218" s="135">
        <v>120</v>
      </c>
      <c r="F218" s="135">
        <v>250</v>
      </c>
      <c r="G218" s="146">
        <v>530</v>
      </c>
      <c r="H218" s="131">
        <v>1.5</v>
      </c>
      <c r="I218" s="83">
        <v>180</v>
      </c>
      <c r="J218" s="119">
        <v>300</v>
      </c>
      <c r="K218" s="114">
        <v>300</v>
      </c>
      <c r="L218" s="114"/>
      <c r="M218" s="20">
        <f t="shared" si="10"/>
        <v>66.666666666666657</v>
      </c>
      <c r="N218" s="20">
        <f t="shared" si="11"/>
        <v>0</v>
      </c>
      <c r="O218" s="394" t="s">
        <v>836</v>
      </c>
      <c r="P218" s="440">
        <f t="shared" si="14"/>
        <v>120</v>
      </c>
    </row>
    <row r="219" spans="1:16" s="103" customFormat="1" ht="25.5" customHeight="1" x14ac:dyDescent="0.25">
      <c r="A219" s="932">
        <v>12</v>
      </c>
      <c r="B219" s="887" t="s">
        <v>839</v>
      </c>
      <c r="C219" s="394" t="s">
        <v>840</v>
      </c>
      <c r="D219" s="394" t="s">
        <v>841</v>
      </c>
      <c r="E219" s="135">
        <v>120</v>
      </c>
      <c r="F219" s="135">
        <v>200</v>
      </c>
      <c r="G219" s="146">
        <v>600</v>
      </c>
      <c r="H219" s="131">
        <v>1.5</v>
      </c>
      <c r="I219" s="83">
        <v>180</v>
      </c>
      <c r="J219" s="119">
        <v>360</v>
      </c>
      <c r="K219" s="120">
        <v>250</v>
      </c>
      <c r="L219" s="120"/>
      <c r="M219" s="20">
        <f t="shared" si="10"/>
        <v>38.888888888888893</v>
      </c>
      <c r="N219" s="20">
        <f t="shared" si="11"/>
        <v>-30.555555555555557</v>
      </c>
      <c r="O219" s="403" t="s">
        <v>262</v>
      </c>
      <c r="P219" s="440">
        <f t="shared" si="14"/>
        <v>70</v>
      </c>
    </row>
    <row r="220" spans="1:16" s="103" customFormat="1" ht="18.75" x14ac:dyDescent="0.25">
      <c r="A220" s="932"/>
      <c r="B220" s="887"/>
      <c r="C220" s="394" t="s">
        <v>841</v>
      </c>
      <c r="D220" s="394" t="s">
        <v>842</v>
      </c>
      <c r="E220" s="135">
        <v>100</v>
      </c>
      <c r="F220" s="135">
        <v>150</v>
      </c>
      <c r="G220" s="146">
        <v>600</v>
      </c>
      <c r="H220" s="131">
        <v>2.1</v>
      </c>
      <c r="I220" s="83">
        <v>210</v>
      </c>
      <c r="J220" s="119">
        <v>300</v>
      </c>
      <c r="K220" s="120">
        <v>250</v>
      </c>
      <c r="L220" s="120"/>
      <c r="M220" s="20">
        <f t="shared" si="10"/>
        <v>19.047619047619047</v>
      </c>
      <c r="N220" s="20">
        <f t="shared" si="11"/>
        <v>-16.666666666666664</v>
      </c>
      <c r="O220" s="394" t="s">
        <v>263</v>
      </c>
      <c r="P220" s="440">
        <f t="shared" si="14"/>
        <v>40</v>
      </c>
    </row>
    <row r="221" spans="1:16" s="103" customFormat="1" ht="21.75" customHeight="1" x14ac:dyDescent="0.25">
      <c r="A221" s="381">
        <v>13</v>
      </c>
      <c r="B221" s="384" t="s">
        <v>843</v>
      </c>
      <c r="C221" s="394" t="s">
        <v>844</v>
      </c>
      <c r="D221" s="394" t="s">
        <v>845</v>
      </c>
      <c r="E221" s="135">
        <v>100</v>
      </c>
      <c r="F221" s="135">
        <v>200</v>
      </c>
      <c r="G221" s="146">
        <v>600</v>
      </c>
      <c r="H221" s="131">
        <v>2.1</v>
      </c>
      <c r="I221" s="83">
        <v>210</v>
      </c>
      <c r="J221" s="119">
        <v>360</v>
      </c>
      <c r="K221" s="120">
        <v>250</v>
      </c>
      <c r="L221" s="120"/>
      <c r="M221" s="20">
        <f t="shared" ref="M221:M284" si="15">(K221-I221)/I221*100</f>
        <v>19.047619047619047</v>
      </c>
      <c r="N221" s="20">
        <f t="shared" ref="N221:N284" si="16">(K221-J221)/J221*100</f>
        <v>-30.555555555555557</v>
      </c>
      <c r="O221" s="394" t="s">
        <v>263</v>
      </c>
      <c r="P221" s="440">
        <f t="shared" si="14"/>
        <v>40</v>
      </c>
    </row>
    <row r="222" spans="1:16" s="103" customFormat="1" ht="18.75" x14ac:dyDescent="0.25">
      <c r="A222" s="381">
        <v>14</v>
      </c>
      <c r="B222" s="384" t="s">
        <v>846</v>
      </c>
      <c r="C222" s="394" t="s">
        <v>847</v>
      </c>
      <c r="D222" s="394" t="s">
        <v>848</v>
      </c>
      <c r="E222" s="135">
        <v>110</v>
      </c>
      <c r="F222" s="135">
        <v>300</v>
      </c>
      <c r="G222" s="146">
        <v>600</v>
      </c>
      <c r="H222" s="131">
        <v>1.6</v>
      </c>
      <c r="I222" s="83">
        <v>176</v>
      </c>
      <c r="J222" s="119">
        <v>400</v>
      </c>
      <c r="K222" s="120">
        <v>350</v>
      </c>
      <c r="L222" s="120"/>
      <c r="M222" s="20">
        <f t="shared" si="15"/>
        <v>98.86363636363636</v>
      </c>
      <c r="N222" s="20">
        <f t="shared" si="16"/>
        <v>-12.5</v>
      </c>
      <c r="O222" s="394" t="s">
        <v>263</v>
      </c>
      <c r="P222" s="440">
        <f t="shared" si="14"/>
        <v>174</v>
      </c>
    </row>
    <row r="223" spans="1:16" s="103" customFormat="1" ht="42" customHeight="1" x14ac:dyDescent="0.25">
      <c r="A223" s="381">
        <v>15</v>
      </c>
      <c r="B223" s="384" t="s">
        <v>839</v>
      </c>
      <c r="C223" s="394" t="s">
        <v>849</v>
      </c>
      <c r="D223" s="394" t="s">
        <v>850</v>
      </c>
      <c r="E223" s="135">
        <v>120</v>
      </c>
      <c r="F223" s="135">
        <v>150</v>
      </c>
      <c r="G223" s="146">
        <v>600</v>
      </c>
      <c r="H223" s="131">
        <v>1.5</v>
      </c>
      <c r="I223" s="83">
        <v>180</v>
      </c>
      <c r="J223" s="119">
        <v>300</v>
      </c>
      <c r="K223" s="120">
        <v>300</v>
      </c>
      <c r="L223" s="120"/>
      <c r="M223" s="20">
        <f t="shared" si="15"/>
        <v>66.666666666666657</v>
      </c>
      <c r="N223" s="20">
        <f t="shared" si="16"/>
        <v>0</v>
      </c>
      <c r="O223" s="403" t="s">
        <v>262</v>
      </c>
      <c r="P223" s="440">
        <f t="shared" si="14"/>
        <v>120</v>
      </c>
    </row>
    <row r="224" spans="1:16" s="103" customFormat="1" ht="21" customHeight="1" x14ac:dyDescent="0.25">
      <c r="A224" s="381">
        <v>16</v>
      </c>
      <c r="B224" s="384" t="s">
        <v>851</v>
      </c>
      <c r="C224" s="394" t="s">
        <v>852</v>
      </c>
      <c r="D224" s="394" t="s">
        <v>853</v>
      </c>
      <c r="E224" s="135"/>
      <c r="F224" s="135">
        <v>200</v>
      </c>
      <c r="G224" s="146">
        <v>600</v>
      </c>
      <c r="H224" s="147"/>
      <c r="I224" s="137"/>
      <c r="J224" s="119">
        <v>360</v>
      </c>
      <c r="K224" s="120">
        <v>300</v>
      </c>
      <c r="L224" s="120"/>
      <c r="M224" s="20"/>
      <c r="N224" s="20">
        <f t="shared" si="16"/>
        <v>-16.666666666666664</v>
      </c>
      <c r="O224" s="394" t="s">
        <v>131</v>
      </c>
      <c r="P224" s="440">
        <f t="shared" si="14"/>
        <v>300</v>
      </c>
    </row>
    <row r="225" spans="1:16" s="103" customFormat="1" ht="18.75" x14ac:dyDescent="0.25">
      <c r="A225" s="381">
        <v>17</v>
      </c>
      <c r="B225" s="890" t="s">
        <v>854</v>
      </c>
      <c r="C225" s="890"/>
      <c r="D225" s="887"/>
      <c r="E225" s="135">
        <v>631</v>
      </c>
      <c r="F225" s="135">
        <v>631</v>
      </c>
      <c r="G225" s="146">
        <v>2600</v>
      </c>
      <c r="H225" s="131">
        <v>2</v>
      </c>
      <c r="I225" s="83">
        <v>1262</v>
      </c>
      <c r="J225" s="119">
        <v>1000</v>
      </c>
      <c r="K225" s="114">
        <v>1000</v>
      </c>
      <c r="L225" s="114"/>
      <c r="M225" s="20">
        <f t="shared" si="15"/>
        <v>-20.760697305863708</v>
      </c>
      <c r="N225" s="20">
        <f t="shared" si="16"/>
        <v>0</v>
      </c>
      <c r="O225" s="394" t="s">
        <v>263</v>
      </c>
      <c r="P225" s="440">
        <f t="shared" si="14"/>
        <v>-262</v>
      </c>
    </row>
    <row r="226" spans="1:16" s="103" customFormat="1" ht="18.75" x14ac:dyDescent="0.25">
      <c r="A226" s="381">
        <v>18</v>
      </c>
      <c r="B226" s="1042" t="s">
        <v>45</v>
      </c>
      <c r="C226" s="1042"/>
      <c r="D226" s="1043"/>
      <c r="E226" s="148">
        <v>90</v>
      </c>
      <c r="F226" s="148">
        <v>150</v>
      </c>
      <c r="G226" s="149">
        <v>600</v>
      </c>
      <c r="H226" s="147">
        <v>2.2999999999999998</v>
      </c>
      <c r="I226" s="137">
        <v>206.99999999999997</v>
      </c>
      <c r="J226" s="119">
        <v>200</v>
      </c>
      <c r="K226" s="120">
        <v>150</v>
      </c>
      <c r="L226" s="120"/>
      <c r="M226" s="20">
        <f t="shared" si="15"/>
        <v>-27.536231884057962</v>
      </c>
      <c r="N226" s="20">
        <f t="shared" si="16"/>
        <v>-25</v>
      </c>
      <c r="O226" s="394" t="s">
        <v>263</v>
      </c>
      <c r="P226" s="440">
        <f t="shared" si="14"/>
        <v>-56.999999999999972</v>
      </c>
    </row>
    <row r="227" spans="1:16" s="103" customFormat="1" ht="18.75" x14ac:dyDescent="0.25">
      <c r="A227" s="126" t="s">
        <v>701</v>
      </c>
      <c r="B227" s="138" t="s">
        <v>702</v>
      </c>
      <c r="C227" s="397"/>
      <c r="D227" s="397"/>
      <c r="E227" s="100"/>
      <c r="F227" s="100"/>
      <c r="G227" s="139"/>
      <c r="H227" s="83"/>
      <c r="I227" s="83"/>
      <c r="J227" s="119"/>
      <c r="K227" s="120"/>
      <c r="L227" s="120"/>
      <c r="M227" s="20"/>
      <c r="N227" s="20"/>
      <c r="O227" s="397"/>
      <c r="P227" s="440"/>
    </row>
    <row r="228" spans="1:16" s="103" customFormat="1" ht="18.75" x14ac:dyDescent="0.3">
      <c r="A228" s="932">
        <v>1</v>
      </c>
      <c r="B228" s="887" t="s">
        <v>703</v>
      </c>
      <c r="C228" s="389" t="s">
        <v>704</v>
      </c>
      <c r="D228" s="389" t="s">
        <v>705</v>
      </c>
      <c r="E228" s="150">
        <v>570</v>
      </c>
      <c r="F228" s="151">
        <v>700</v>
      </c>
      <c r="G228" s="152">
        <v>1700</v>
      </c>
      <c r="H228" s="142">
        <v>1.8</v>
      </c>
      <c r="I228" s="153">
        <v>1026</v>
      </c>
      <c r="J228" s="119">
        <v>1000</v>
      </c>
      <c r="K228" s="120">
        <v>850</v>
      </c>
      <c r="L228" s="120"/>
      <c r="M228" s="20">
        <f t="shared" si="15"/>
        <v>-17.15399610136452</v>
      </c>
      <c r="N228" s="20">
        <f t="shared" si="16"/>
        <v>-15</v>
      </c>
      <c r="O228" s="394" t="s">
        <v>263</v>
      </c>
      <c r="P228" s="440">
        <f t="shared" si="14"/>
        <v>-176</v>
      </c>
    </row>
    <row r="229" spans="1:16" s="103" customFormat="1" ht="18.75" x14ac:dyDescent="0.3">
      <c r="A229" s="932"/>
      <c r="B229" s="887"/>
      <c r="C229" s="394" t="s">
        <v>705</v>
      </c>
      <c r="D229" s="394" t="s">
        <v>706</v>
      </c>
      <c r="E229" s="104">
        <v>300</v>
      </c>
      <c r="F229" s="135">
        <v>600</v>
      </c>
      <c r="G229" s="154">
        <v>1000</v>
      </c>
      <c r="H229" s="131">
        <v>1.6</v>
      </c>
      <c r="I229" s="155">
        <v>480</v>
      </c>
      <c r="J229" s="119">
        <v>600</v>
      </c>
      <c r="K229" s="120">
        <v>600</v>
      </c>
      <c r="L229" s="120"/>
      <c r="M229" s="20">
        <f t="shared" si="15"/>
        <v>25</v>
      </c>
      <c r="N229" s="20">
        <f t="shared" si="16"/>
        <v>0</v>
      </c>
      <c r="O229" s="394" t="s">
        <v>263</v>
      </c>
      <c r="P229" s="440">
        <f t="shared" si="14"/>
        <v>120</v>
      </c>
    </row>
    <row r="230" spans="1:16" s="103" customFormat="1" ht="18.75" x14ac:dyDescent="0.3">
      <c r="A230" s="932"/>
      <c r="B230" s="887"/>
      <c r="C230" s="394" t="s">
        <v>704</v>
      </c>
      <c r="D230" s="394" t="s">
        <v>707</v>
      </c>
      <c r="E230" s="104">
        <v>570</v>
      </c>
      <c r="F230" s="135">
        <v>700</v>
      </c>
      <c r="G230" s="154">
        <v>1000</v>
      </c>
      <c r="H230" s="131">
        <v>1.5</v>
      </c>
      <c r="I230" s="155">
        <v>855</v>
      </c>
      <c r="J230" s="119">
        <v>700</v>
      </c>
      <c r="K230" s="120">
        <v>850</v>
      </c>
      <c r="L230" s="120"/>
      <c r="M230" s="20">
        <f t="shared" si="15"/>
        <v>-0.58479532163742687</v>
      </c>
      <c r="N230" s="20">
        <f t="shared" si="16"/>
        <v>21.428571428571427</v>
      </c>
      <c r="O230" s="394" t="s">
        <v>263</v>
      </c>
      <c r="P230" s="440">
        <f t="shared" si="14"/>
        <v>-5</v>
      </c>
    </row>
    <row r="231" spans="1:16" s="103" customFormat="1" ht="18.75" x14ac:dyDescent="0.3">
      <c r="A231" s="932"/>
      <c r="B231" s="887"/>
      <c r="C231" s="394" t="s">
        <v>707</v>
      </c>
      <c r="D231" s="394" t="s">
        <v>708</v>
      </c>
      <c r="E231" s="104">
        <v>220</v>
      </c>
      <c r="F231" s="135">
        <v>250</v>
      </c>
      <c r="G231" s="154">
        <v>700</v>
      </c>
      <c r="H231" s="131">
        <v>1.6</v>
      </c>
      <c r="I231" s="155">
        <v>352</v>
      </c>
      <c r="J231" s="119">
        <v>420</v>
      </c>
      <c r="K231" s="120">
        <v>550</v>
      </c>
      <c r="L231" s="120"/>
      <c r="M231" s="20">
        <f t="shared" si="15"/>
        <v>56.25</v>
      </c>
      <c r="N231" s="20">
        <f t="shared" si="16"/>
        <v>30.952380952380953</v>
      </c>
      <c r="O231" s="394" t="s">
        <v>263</v>
      </c>
      <c r="P231" s="440">
        <f t="shared" si="14"/>
        <v>198</v>
      </c>
    </row>
    <row r="232" spans="1:16" s="103" customFormat="1" ht="18.75" x14ac:dyDescent="0.3">
      <c r="A232" s="932"/>
      <c r="B232" s="887"/>
      <c r="C232" s="394" t="s">
        <v>706</v>
      </c>
      <c r="D232" s="394" t="s">
        <v>709</v>
      </c>
      <c r="E232" s="104">
        <v>250</v>
      </c>
      <c r="F232" s="135">
        <v>500</v>
      </c>
      <c r="G232" s="154">
        <v>700</v>
      </c>
      <c r="H232" s="131">
        <v>1.8</v>
      </c>
      <c r="I232" s="155">
        <v>450</v>
      </c>
      <c r="J232" s="119">
        <v>500</v>
      </c>
      <c r="K232" s="120">
        <v>600</v>
      </c>
      <c r="L232" s="120"/>
      <c r="M232" s="20">
        <f t="shared" si="15"/>
        <v>33.333333333333329</v>
      </c>
      <c r="N232" s="20">
        <f t="shared" si="16"/>
        <v>20</v>
      </c>
      <c r="O232" s="394" t="s">
        <v>263</v>
      </c>
      <c r="P232" s="440">
        <f t="shared" si="14"/>
        <v>150</v>
      </c>
    </row>
    <row r="233" spans="1:16" s="103" customFormat="1" ht="18.75" x14ac:dyDescent="0.3">
      <c r="A233" s="932">
        <v>2</v>
      </c>
      <c r="B233" s="887" t="s">
        <v>227</v>
      </c>
      <c r="C233" s="394" t="s">
        <v>704</v>
      </c>
      <c r="D233" s="394" t="s">
        <v>710</v>
      </c>
      <c r="E233" s="104">
        <v>450</v>
      </c>
      <c r="F233" s="135">
        <v>500</v>
      </c>
      <c r="G233" s="154">
        <v>1700</v>
      </c>
      <c r="H233" s="131">
        <v>1.7</v>
      </c>
      <c r="I233" s="155">
        <v>765</v>
      </c>
      <c r="J233" s="119">
        <v>800</v>
      </c>
      <c r="K233" s="120">
        <v>750</v>
      </c>
      <c r="L233" s="120"/>
      <c r="M233" s="20">
        <f t="shared" si="15"/>
        <v>-1.9607843137254901</v>
      </c>
      <c r="N233" s="20">
        <f t="shared" si="16"/>
        <v>-6.25</v>
      </c>
      <c r="O233" s="394" t="s">
        <v>263</v>
      </c>
      <c r="P233" s="440">
        <f t="shared" si="14"/>
        <v>-15</v>
      </c>
    </row>
    <row r="234" spans="1:16" s="103" customFormat="1" ht="18.75" x14ac:dyDescent="0.3">
      <c r="A234" s="932"/>
      <c r="B234" s="887"/>
      <c r="C234" s="394" t="s">
        <v>710</v>
      </c>
      <c r="D234" s="394" t="s">
        <v>711</v>
      </c>
      <c r="E234" s="104">
        <v>220</v>
      </c>
      <c r="F234" s="135">
        <v>250</v>
      </c>
      <c r="G234" s="154">
        <v>350</v>
      </c>
      <c r="H234" s="131">
        <v>2.4</v>
      </c>
      <c r="I234" s="155">
        <v>528</v>
      </c>
      <c r="J234" s="119">
        <v>250</v>
      </c>
      <c r="K234" s="120">
        <v>500</v>
      </c>
      <c r="L234" s="120"/>
      <c r="M234" s="20">
        <f t="shared" si="15"/>
        <v>-5.3030303030303028</v>
      </c>
      <c r="N234" s="20">
        <f t="shared" si="16"/>
        <v>100</v>
      </c>
      <c r="O234" s="394" t="s">
        <v>263</v>
      </c>
      <c r="P234" s="440">
        <f t="shared" si="14"/>
        <v>-28</v>
      </c>
    </row>
    <row r="235" spans="1:16" s="103" customFormat="1" ht="37.5" x14ac:dyDescent="0.3">
      <c r="A235" s="932"/>
      <c r="B235" s="887"/>
      <c r="C235" s="394" t="s">
        <v>712</v>
      </c>
      <c r="D235" s="394" t="s">
        <v>713</v>
      </c>
      <c r="E235" s="135">
        <v>150</v>
      </c>
      <c r="F235" s="135">
        <v>250</v>
      </c>
      <c r="G235" s="154">
        <v>500</v>
      </c>
      <c r="H235" s="131">
        <v>1.1000000000000001</v>
      </c>
      <c r="I235" s="155">
        <v>165</v>
      </c>
      <c r="J235" s="119">
        <v>300</v>
      </c>
      <c r="K235" s="114">
        <v>300</v>
      </c>
      <c r="L235" s="114"/>
      <c r="M235" s="20">
        <f t="shared" si="15"/>
        <v>81.818181818181827</v>
      </c>
      <c r="N235" s="20">
        <f t="shared" si="16"/>
        <v>0</v>
      </c>
      <c r="O235" s="394" t="s">
        <v>270</v>
      </c>
      <c r="P235" s="440">
        <f t="shared" si="14"/>
        <v>135</v>
      </c>
    </row>
    <row r="236" spans="1:16" s="103" customFormat="1" ht="18.75" x14ac:dyDescent="0.3">
      <c r="A236" s="932"/>
      <c r="B236" s="887"/>
      <c r="C236" s="394" t="s">
        <v>711</v>
      </c>
      <c r="D236" s="394" t="s">
        <v>714</v>
      </c>
      <c r="E236" s="135">
        <v>150</v>
      </c>
      <c r="F236" s="135">
        <v>250</v>
      </c>
      <c r="G236" s="154">
        <v>500</v>
      </c>
      <c r="H236" s="131">
        <v>1.2</v>
      </c>
      <c r="I236" s="155">
        <v>180</v>
      </c>
      <c r="J236" s="119">
        <v>300</v>
      </c>
      <c r="K236" s="114">
        <v>300</v>
      </c>
      <c r="L236" s="114"/>
      <c r="M236" s="20">
        <f t="shared" si="15"/>
        <v>66.666666666666657</v>
      </c>
      <c r="N236" s="20">
        <f t="shared" si="16"/>
        <v>0</v>
      </c>
      <c r="O236" s="394" t="s">
        <v>263</v>
      </c>
      <c r="P236" s="440">
        <f t="shared" si="14"/>
        <v>120</v>
      </c>
    </row>
    <row r="237" spans="1:16" s="103" customFormat="1" ht="18.75" x14ac:dyDescent="0.3">
      <c r="A237" s="932"/>
      <c r="B237" s="887"/>
      <c r="C237" s="394" t="s">
        <v>714</v>
      </c>
      <c r="D237" s="394" t="s">
        <v>715</v>
      </c>
      <c r="E237" s="135">
        <v>150</v>
      </c>
      <c r="F237" s="156">
        <v>250</v>
      </c>
      <c r="G237" s="154">
        <v>350</v>
      </c>
      <c r="H237" s="131">
        <v>1.1000000000000001</v>
      </c>
      <c r="I237" s="155">
        <v>165</v>
      </c>
      <c r="J237" s="119">
        <v>250</v>
      </c>
      <c r="K237" s="120">
        <v>300</v>
      </c>
      <c r="L237" s="120"/>
      <c r="M237" s="20">
        <f t="shared" si="15"/>
        <v>81.818181818181827</v>
      </c>
      <c r="N237" s="20">
        <f t="shared" si="16"/>
        <v>20</v>
      </c>
      <c r="O237" s="394" t="s">
        <v>263</v>
      </c>
      <c r="P237" s="440">
        <f t="shared" si="14"/>
        <v>135</v>
      </c>
    </row>
    <row r="238" spans="1:16" s="103" customFormat="1" ht="18.75" x14ac:dyDescent="0.3">
      <c r="A238" s="932"/>
      <c r="B238" s="887"/>
      <c r="C238" s="394" t="s">
        <v>706</v>
      </c>
      <c r="D238" s="394" t="s">
        <v>716</v>
      </c>
      <c r="E238" s="135">
        <v>150</v>
      </c>
      <c r="F238" s="156">
        <v>250</v>
      </c>
      <c r="G238" s="154">
        <v>350</v>
      </c>
      <c r="H238" s="131">
        <v>1.1000000000000001</v>
      </c>
      <c r="I238" s="155">
        <v>165</v>
      </c>
      <c r="J238" s="119">
        <v>250</v>
      </c>
      <c r="K238" s="120">
        <v>300</v>
      </c>
      <c r="L238" s="120"/>
      <c r="M238" s="20">
        <f t="shared" si="15"/>
        <v>81.818181818181827</v>
      </c>
      <c r="N238" s="20">
        <f t="shared" si="16"/>
        <v>20</v>
      </c>
      <c r="O238" s="394" t="s">
        <v>263</v>
      </c>
      <c r="P238" s="440">
        <f t="shared" si="14"/>
        <v>135</v>
      </c>
    </row>
    <row r="239" spans="1:16" s="103" customFormat="1" ht="18.75" x14ac:dyDescent="0.3">
      <c r="A239" s="932"/>
      <c r="B239" s="887"/>
      <c r="C239" s="394" t="s">
        <v>717</v>
      </c>
      <c r="D239" s="394" t="s">
        <v>718</v>
      </c>
      <c r="E239" s="135">
        <v>150</v>
      </c>
      <c r="F239" s="156">
        <v>180</v>
      </c>
      <c r="G239" s="154">
        <v>250</v>
      </c>
      <c r="H239" s="131">
        <v>1</v>
      </c>
      <c r="I239" s="155">
        <v>150</v>
      </c>
      <c r="J239" s="119">
        <v>180</v>
      </c>
      <c r="K239" s="120">
        <v>300</v>
      </c>
      <c r="L239" s="120"/>
      <c r="M239" s="20">
        <f t="shared" si="15"/>
        <v>100</v>
      </c>
      <c r="N239" s="20">
        <f t="shared" si="16"/>
        <v>66.666666666666657</v>
      </c>
      <c r="O239" s="394" t="s">
        <v>263</v>
      </c>
      <c r="P239" s="440">
        <f t="shared" si="14"/>
        <v>150</v>
      </c>
    </row>
    <row r="240" spans="1:16" s="103" customFormat="1" ht="37.5" x14ac:dyDescent="0.3">
      <c r="A240" s="932"/>
      <c r="B240" s="887"/>
      <c r="C240" s="394" t="s">
        <v>719</v>
      </c>
      <c r="D240" s="394" t="s">
        <v>720</v>
      </c>
      <c r="E240" s="135">
        <v>150</v>
      </c>
      <c r="F240" s="156">
        <v>180</v>
      </c>
      <c r="G240" s="154">
        <v>250</v>
      </c>
      <c r="H240" s="131">
        <v>1.1000000000000001</v>
      </c>
      <c r="I240" s="155">
        <v>165</v>
      </c>
      <c r="J240" s="119">
        <v>180</v>
      </c>
      <c r="K240" s="120">
        <v>300</v>
      </c>
      <c r="L240" s="120"/>
      <c r="M240" s="20">
        <f t="shared" si="15"/>
        <v>81.818181818181827</v>
      </c>
      <c r="N240" s="20">
        <f t="shared" si="16"/>
        <v>66.666666666666657</v>
      </c>
      <c r="O240" s="394" t="s">
        <v>270</v>
      </c>
      <c r="P240" s="440">
        <f t="shared" si="14"/>
        <v>135</v>
      </c>
    </row>
    <row r="241" spans="1:16" s="103" customFormat="1" ht="18.75" x14ac:dyDescent="0.3">
      <c r="A241" s="932"/>
      <c r="B241" s="887"/>
      <c r="C241" s="394" t="s">
        <v>721</v>
      </c>
      <c r="D241" s="394" t="s">
        <v>722</v>
      </c>
      <c r="E241" s="135"/>
      <c r="F241" s="156">
        <v>180</v>
      </c>
      <c r="G241" s="154">
        <v>250</v>
      </c>
      <c r="H241" s="131"/>
      <c r="I241" s="155"/>
      <c r="J241" s="119">
        <v>180</v>
      </c>
      <c r="K241" s="120">
        <v>250</v>
      </c>
      <c r="L241" s="120"/>
      <c r="M241" s="20"/>
      <c r="N241" s="20">
        <f t="shared" si="16"/>
        <v>38.888888888888893</v>
      </c>
      <c r="O241" s="394" t="s">
        <v>131</v>
      </c>
      <c r="P241" s="440">
        <f t="shared" si="14"/>
        <v>250</v>
      </c>
    </row>
    <row r="242" spans="1:16" s="103" customFormat="1" ht="18.75" x14ac:dyDescent="0.3">
      <c r="A242" s="932"/>
      <c r="B242" s="887"/>
      <c r="C242" s="394" t="s">
        <v>716</v>
      </c>
      <c r="D242" s="394" t="s">
        <v>723</v>
      </c>
      <c r="E242" s="135">
        <v>90</v>
      </c>
      <c r="F242" s="156">
        <v>180</v>
      </c>
      <c r="G242" s="154">
        <v>250</v>
      </c>
      <c r="H242" s="131">
        <v>1.1000000000000001</v>
      </c>
      <c r="I242" s="155">
        <v>99.000000000000014</v>
      </c>
      <c r="J242" s="119">
        <v>180</v>
      </c>
      <c r="K242" s="120">
        <v>200</v>
      </c>
      <c r="L242" s="120"/>
      <c r="M242" s="20">
        <f t="shared" si="15"/>
        <v>102.02020202020199</v>
      </c>
      <c r="N242" s="20">
        <f t="shared" si="16"/>
        <v>11.111111111111111</v>
      </c>
      <c r="O242" s="394" t="s">
        <v>263</v>
      </c>
      <c r="P242" s="440">
        <f t="shared" si="14"/>
        <v>100.99999999999999</v>
      </c>
    </row>
    <row r="243" spans="1:16" s="103" customFormat="1" ht="18.75" x14ac:dyDescent="0.3">
      <c r="A243" s="381">
        <v>3</v>
      </c>
      <c r="B243" s="384" t="s">
        <v>724</v>
      </c>
      <c r="C243" s="886" t="s">
        <v>710</v>
      </c>
      <c r="D243" s="887"/>
      <c r="E243" s="104">
        <v>70</v>
      </c>
      <c r="F243" s="156">
        <v>180</v>
      </c>
      <c r="G243" s="154">
        <v>250</v>
      </c>
      <c r="H243" s="131">
        <v>1.5</v>
      </c>
      <c r="I243" s="155">
        <v>105</v>
      </c>
      <c r="J243" s="119">
        <v>180</v>
      </c>
      <c r="K243" s="120">
        <v>200</v>
      </c>
      <c r="L243" s="120"/>
      <c r="M243" s="20">
        <f t="shared" si="15"/>
        <v>90.476190476190482</v>
      </c>
      <c r="N243" s="20">
        <f t="shared" si="16"/>
        <v>11.111111111111111</v>
      </c>
      <c r="O243" s="394" t="s">
        <v>263</v>
      </c>
      <c r="P243" s="440">
        <f t="shared" si="14"/>
        <v>95</v>
      </c>
    </row>
    <row r="244" spans="1:16" s="103" customFormat="1" ht="18.75" x14ac:dyDescent="0.3">
      <c r="A244" s="932">
        <v>4</v>
      </c>
      <c r="B244" s="887" t="s">
        <v>725</v>
      </c>
      <c r="C244" s="394" t="s">
        <v>726</v>
      </c>
      <c r="D244" s="394" t="s">
        <v>727</v>
      </c>
      <c r="E244" s="135">
        <v>100</v>
      </c>
      <c r="F244" s="156">
        <v>180</v>
      </c>
      <c r="G244" s="154">
        <v>250</v>
      </c>
      <c r="H244" s="131">
        <v>1</v>
      </c>
      <c r="I244" s="155">
        <v>100</v>
      </c>
      <c r="J244" s="119">
        <v>180</v>
      </c>
      <c r="K244" s="120">
        <v>200</v>
      </c>
      <c r="L244" s="120"/>
      <c r="M244" s="20">
        <f t="shared" si="15"/>
        <v>100</v>
      </c>
      <c r="N244" s="20">
        <f t="shared" si="16"/>
        <v>11.111111111111111</v>
      </c>
      <c r="O244" s="394" t="s">
        <v>263</v>
      </c>
      <c r="P244" s="440">
        <f t="shared" si="14"/>
        <v>100</v>
      </c>
    </row>
    <row r="245" spans="1:16" s="103" customFormat="1" ht="18.75" x14ac:dyDescent="0.3">
      <c r="A245" s="932"/>
      <c r="B245" s="887"/>
      <c r="C245" s="394" t="s">
        <v>728</v>
      </c>
      <c r="D245" s="394" t="s">
        <v>729</v>
      </c>
      <c r="E245" s="135">
        <v>90</v>
      </c>
      <c r="F245" s="156">
        <v>120</v>
      </c>
      <c r="G245" s="154">
        <v>170</v>
      </c>
      <c r="H245" s="131">
        <v>1.1000000000000001</v>
      </c>
      <c r="I245" s="155">
        <v>99.000000000000014</v>
      </c>
      <c r="J245" s="119">
        <v>120</v>
      </c>
      <c r="K245" s="120">
        <v>200</v>
      </c>
      <c r="L245" s="120"/>
      <c r="M245" s="20">
        <f t="shared" si="15"/>
        <v>102.02020202020199</v>
      </c>
      <c r="N245" s="20">
        <f t="shared" si="16"/>
        <v>66.666666666666657</v>
      </c>
      <c r="O245" s="394" t="s">
        <v>263</v>
      </c>
      <c r="P245" s="440">
        <f t="shared" si="14"/>
        <v>100.99999999999999</v>
      </c>
    </row>
    <row r="246" spans="1:16" s="103" customFormat="1" ht="40.5" customHeight="1" x14ac:dyDescent="0.3">
      <c r="A246" s="381">
        <v>5</v>
      </c>
      <c r="B246" s="384" t="s">
        <v>730</v>
      </c>
      <c r="C246" s="394" t="s">
        <v>731</v>
      </c>
      <c r="D246" s="394" t="s">
        <v>732</v>
      </c>
      <c r="E246" s="104"/>
      <c r="F246" s="156">
        <v>150</v>
      </c>
      <c r="G246" s="154">
        <v>300</v>
      </c>
      <c r="H246" s="131"/>
      <c r="I246" s="155"/>
      <c r="J246" s="119">
        <v>180</v>
      </c>
      <c r="K246" s="120">
        <v>250</v>
      </c>
      <c r="L246" s="120"/>
      <c r="M246" s="20"/>
      <c r="N246" s="20">
        <f t="shared" si="16"/>
        <v>38.888888888888893</v>
      </c>
      <c r="O246" s="394" t="s">
        <v>131</v>
      </c>
      <c r="P246" s="440">
        <f t="shared" si="14"/>
        <v>250</v>
      </c>
    </row>
    <row r="247" spans="1:16" s="103" customFormat="1" ht="18.75" x14ac:dyDescent="0.3">
      <c r="A247" s="381">
        <v>6</v>
      </c>
      <c r="B247" s="1042" t="s">
        <v>45</v>
      </c>
      <c r="C247" s="1042"/>
      <c r="D247" s="1043"/>
      <c r="E247" s="157">
        <v>80</v>
      </c>
      <c r="F247" s="158">
        <v>120</v>
      </c>
      <c r="G247" s="159">
        <v>120</v>
      </c>
      <c r="H247" s="147">
        <v>1.1000000000000001</v>
      </c>
      <c r="I247" s="160">
        <v>88</v>
      </c>
      <c r="J247" s="119">
        <v>120</v>
      </c>
      <c r="K247" s="120">
        <v>150</v>
      </c>
      <c r="L247" s="120"/>
      <c r="M247" s="20">
        <f t="shared" si="15"/>
        <v>70.454545454545453</v>
      </c>
      <c r="N247" s="20">
        <f t="shared" si="16"/>
        <v>25</v>
      </c>
      <c r="O247" s="394" t="s">
        <v>263</v>
      </c>
      <c r="P247" s="440">
        <f t="shared" si="14"/>
        <v>62</v>
      </c>
    </row>
    <row r="248" spans="1:16" s="103" customFormat="1" ht="18.75" x14ac:dyDescent="0.25">
      <c r="A248" s="126" t="s">
        <v>869</v>
      </c>
      <c r="B248" s="138" t="s">
        <v>1062</v>
      </c>
      <c r="C248" s="397"/>
      <c r="D248" s="397"/>
      <c r="E248" s="100"/>
      <c r="F248" s="100"/>
      <c r="G248" s="139"/>
      <c r="H248" s="83"/>
      <c r="I248" s="83"/>
      <c r="J248" s="119"/>
      <c r="K248" s="120"/>
      <c r="L248" s="120"/>
      <c r="M248" s="20"/>
      <c r="N248" s="20"/>
      <c r="O248" s="397"/>
      <c r="P248" s="440"/>
    </row>
    <row r="249" spans="1:16" s="103" customFormat="1" ht="40.5" customHeight="1" x14ac:dyDescent="0.3">
      <c r="A249" s="932">
        <v>1</v>
      </c>
      <c r="B249" s="887" t="s">
        <v>1012</v>
      </c>
      <c r="C249" s="389" t="s">
        <v>1063</v>
      </c>
      <c r="D249" s="389" t="s">
        <v>1064</v>
      </c>
      <c r="E249" s="150">
        <v>550</v>
      </c>
      <c r="F249" s="150">
        <v>550</v>
      </c>
      <c r="G249" s="151">
        <v>650</v>
      </c>
      <c r="H249" s="142">
        <v>1.8</v>
      </c>
      <c r="I249" s="153">
        <v>990</v>
      </c>
      <c r="J249" s="119">
        <v>550</v>
      </c>
      <c r="K249" s="120">
        <v>850</v>
      </c>
      <c r="L249" s="120"/>
      <c r="M249" s="20">
        <f t="shared" si="15"/>
        <v>-14.14141414141414</v>
      </c>
      <c r="N249" s="20">
        <f t="shared" si="16"/>
        <v>54.54545454545454</v>
      </c>
      <c r="O249" s="134" t="s">
        <v>263</v>
      </c>
      <c r="P249" s="440">
        <f t="shared" si="14"/>
        <v>-140</v>
      </c>
    </row>
    <row r="250" spans="1:16" s="103" customFormat="1" ht="18.75" x14ac:dyDescent="0.3">
      <c r="A250" s="932"/>
      <c r="B250" s="887"/>
      <c r="C250" s="394" t="s">
        <v>1065</v>
      </c>
      <c r="D250" s="394" t="s">
        <v>1066</v>
      </c>
      <c r="E250" s="135">
        <v>350</v>
      </c>
      <c r="F250" s="135">
        <v>350</v>
      </c>
      <c r="G250" s="135">
        <v>550</v>
      </c>
      <c r="H250" s="131">
        <v>1.9</v>
      </c>
      <c r="I250" s="155">
        <v>665</v>
      </c>
      <c r="J250" s="119">
        <v>350</v>
      </c>
      <c r="K250" s="120">
        <v>600</v>
      </c>
      <c r="L250" s="120"/>
      <c r="M250" s="20">
        <f t="shared" si="15"/>
        <v>-9.7744360902255636</v>
      </c>
      <c r="N250" s="20">
        <f t="shared" si="16"/>
        <v>71.428571428571431</v>
      </c>
      <c r="O250" s="134" t="s">
        <v>263</v>
      </c>
      <c r="P250" s="440">
        <f t="shared" si="14"/>
        <v>-65</v>
      </c>
    </row>
    <row r="251" spans="1:16" s="103" customFormat="1" ht="40.5" customHeight="1" x14ac:dyDescent="0.3">
      <c r="A251" s="932"/>
      <c r="B251" s="887"/>
      <c r="C251" s="394" t="s">
        <v>1067</v>
      </c>
      <c r="D251" s="394" t="s">
        <v>1068</v>
      </c>
      <c r="E251" s="104">
        <v>550</v>
      </c>
      <c r="F251" s="104">
        <v>550</v>
      </c>
      <c r="G251" s="135">
        <v>650</v>
      </c>
      <c r="H251" s="131">
        <v>1.8</v>
      </c>
      <c r="I251" s="155">
        <v>990</v>
      </c>
      <c r="J251" s="119">
        <v>550</v>
      </c>
      <c r="K251" s="120">
        <v>850</v>
      </c>
      <c r="L251" s="120"/>
      <c r="M251" s="20">
        <f t="shared" si="15"/>
        <v>-14.14141414141414</v>
      </c>
      <c r="N251" s="20">
        <f t="shared" si="16"/>
        <v>54.54545454545454</v>
      </c>
      <c r="O251" s="134" t="s">
        <v>263</v>
      </c>
      <c r="P251" s="440">
        <f t="shared" si="14"/>
        <v>-140</v>
      </c>
    </row>
    <row r="252" spans="1:16" s="103" customFormat="1" ht="44.25" customHeight="1" x14ac:dyDescent="0.3">
      <c r="A252" s="932"/>
      <c r="B252" s="887"/>
      <c r="C252" s="394" t="s">
        <v>1069</v>
      </c>
      <c r="D252" s="394" t="s">
        <v>1070</v>
      </c>
      <c r="E252" s="135">
        <v>300</v>
      </c>
      <c r="F252" s="135">
        <v>300</v>
      </c>
      <c r="G252" s="135">
        <v>550</v>
      </c>
      <c r="H252" s="131">
        <v>1.6</v>
      </c>
      <c r="I252" s="155">
        <v>480</v>
      </c>
      <c r="J252" s="119">
        <v>330</v>
      </c>
      <c r="K252" s="120">
        <v>500</v>
      </c>
      <c r="L252" s="120"/>
      <c r="M252" s="20">
        <f t="shared" si="15"/>
        <v>4.1666666666666661</v>
      </c>
      <c r="N252" s="20">
        <f t="shared" si="16"/>
        <v>51.515151515151516</v>
      </c>
      <c r="O252" s="134" t="s">
        <v>263</v>
      </c>
      <c r="P252" s="440">
        <f t="shared" si="14"/>
        <v>20</v>
      </c>
    </row>
    <row r="253" spans="1:16" s="103" customFormat="1" ht="18.75" x14ac:dyDescent="0.3">
      <c r="A253" s="932">
        <v>2</v>
      </c>
      <c r="B253" s="887" t="s">
        <v>227</v>
      </c>
      <c r="C253" s="394" t="s">
        <v>1071</v>
      </c>
      <c r="D253" s="394" t="s">
        <v>1072</v>
      </c>
      <c r="E253" s="135">
        <v>450</v>
      </c>
      <c r="F253" s="135">
        <v>390</v>
      </c>
      <c r="G253" s="135">
        <v>550</v>
      </c>
      <c r="H253" s="131">
        <v>2</v>
      </c>
      <c r="I253" s="155">
        <v>900</v>
      </c>
      <c r="J253" s="119">
        <v>450</v>
      </c>
      <c r="K253" s="120">
        <v>700</v>
      </c>
      <c r="L253" s="120"/>
      <c r="M253" s="20">
        <f t="shared" si="15"/>
        <v>-22.222222222222221</v>
      </c>
      <c r="N253" s="20">
        <f t="shared" si="16"/>
        <v>55.555555555555557</v>
      </c>
      <c r="O253" s="134" t="s">
        <v>263</v>
      </c>
      <c r="P253" s="440">
        <f t="shared" si="14"/>
        <v>-200</v>
      </c>
    </row>
    <row r="254" spans="1:16" s="103" customFormat="1" ht="18.75" x14ac:dyDescent="0.3">
      <c r="A254" s="932"/>
      <c r="B254" s="887"/>
      <c r="C254" s="394" t="s">
        <v>1073</v>
      </c>
      <c r="D254" s="394" t="s">
        <v>1074</v>
      </c>
      <c r="E254" s="135">
        <v>300</v>
      </c>
      <c r="F254" s="135">
        <v>300</v>
      </c>
      <c r="G254" s="135">
        <v>350</v>
      </c>
      <c r="H254" s="131">
        <v>1.9</v>
      </c>
      <c r="I254" s="155">
        <v>570</v>
      </c>
      <c r="J254" s="119">
        <v>300</v>
      </c>
      <c r="K254" s="120">
        <v>450</v>
      </c>
      <c r="L254" s="120"/>
      <c r="M254" s="20">
        <f t="shared" si="15"/>
        <v>-21.052631578947366</v>
      </c>
      <c r="N254" s="20">
        <f t="shared" si="16"/>
        <v>50</v>
      </c>
      <c r="O254" s="134" t="s">
        <v>263</v>
      </c>
      <c r="P254" s="440">
        <f t="shared" si="14"/>
        <v>-120</v>
      </c>
    </row>
    <row r="255" spans="1:16" s="103" customFormat="1" ht="18.75" x14ac:dyDescent="0.3">
      <c r="A255" s="932"/>
      <c r="B255" s="887"/>
      <c r="C255" s="394" t="s">
        <v>1074</v>
      </c>
      <c r="D255" s="394" t="s">
        <v>1075</v>
      </c>
      <c r="E255" s="104">
        <v>400</v>
      </c>
      <c r="F255" s="104">
        <v>400</v>
      </c>
      <c r="G255" s="135">
        <v>550</v>
      </c>
      <c r="H255" s="131">
        <v>1.8</v>
      </c>
      <c r="I255" s="155">
        <v>720</v>
      </c>
      <c r="J255" s="119">
        <v>400</v>
      </c>
      <c r="K255" s="120">
        <v>650</v>
      </c>
      <c r="L255" s="120"/>
      <c r="M255" s="20">
        <f t="shared" si="15"/>
        <v>-9.7222222222222232</v>
      </c>
      <c r="N255" s="20">
        <f t="shared" si="16"/>
        <v>62.5</v>
      </c>
      <c r="O255" s="134" t="s">
        <v>263</v>
      </c>
      <c r="P255" s="440">
        <f t="shared" si="14"/>
        <v>-70</v>
      </c>
    </row>
    <row r="256" spans="1:16" s="103" customFormat="1" ht="18.75" x14ac:dyDescent="0.3">
      <c r="A256" s="932"/>
      <c r="B256" s="887"/>
      <c r="C256" s="394" t="s">
        <v>1075</v>
      </c>
      <c r="D256" s="394" t="s">
        <v>1076</v>
      </c>
      <c r="E256" s="135">
        <v>300</v>
      </c>
      <c r="F256" s="135">
        <v>300</v>
      </c>
      <c r="G256" s="135">
        <v>550</v>
      </c>
      <c r="H256" s="131">
        <v>2.2999999999999998</v>
      </c>
      <c r="I256" s="155">
        <v>690</v>
      </c>
      <c r="J256" s="119">
        <v>330</v>
      </c>
      <c r="K256" s="120">
        <v>450</v>
      </c>
      <c r="L256" s="120"/>
      <c r="M256" s="20">
        <f t="shared" si="15"/>
        <v>-34.782608695652172</v>
      </c>
      <c r="N256" s="20">
        <f t="shared" si="16"/>
        <v>36.363636363636367</v>
      </c>
      <c r="O256" s="134" t="s">
        <v>263</v>
      </c>
      <c r="P256" s="440">
        <f t="shared" si="14"/>
        <v>-240</v>
      </c>
    </row>
    <row r="257" spans="1:16" s="103" customFormat="1" ht="37.5" x14ac:dyDescent="0.3">
      <c r="A257" s="932"/>
      <c r="B257" s="887"/>
      <c r="C257" s="394" t="s">
        <v>1077</v>
      </c>
      <c r="D257" s="394" t="s">
        <v>1078</v>
      </c>
      <c r="E257" s="135">
        <v>280</v>
      </c>
      <c r="F257" s="135">
        <v>280</v>
      </c>
      <c r="G257" s="135">
        <v>350</v>
      </c>
      <c r="H257" s="131">
        <v>2.1</v>
      </c>
      <c r="I257" s="155">
        <v>588</v>
      </c>
      <c r="J257" s="119">
        <v>280</v>
      </c>
      <c r="K257" s="120">
        <v>450</v>
      </c>
      <c r="L257" s="120"/>
      <c r="M257" s="20">
        <f t="shared" si="15"/>
        <v>-23.469387755102041</v>
      </c>
      <c r="N257" s="20">
        <f t="shared" si="16"/>
        <v>60.714285714285708</v>
      </c>
      <c r="O257" s="134" t="s">
        <v>263</v>
      </c>
      <c r="P257" s="440">
        <f t="shared" si="14"/>
        <v>-138</v>
      </c>
    </row>
    <row r="258" spans="1:16" s="103" customFormat="1" ht="37.5" x14ac:dyDescent="0.3">
      <c r="A258" s="932"/>
      <c r="B258" s="887"/>
      <c r="C258" s="394" t="s">
        <v>1078</v>
      </c>
      <c r="D258" s="394" t="s">
        <v>1079</v>
      </c>
      <c r="E258" s="135">
        <v>200</v>
      </c>
      <c r="F258" s="135">
        <v>200</v>
      </c>
      <c r="G258" s="135">
        <v>250</v>
      </c>
      <c r="H258" s="131">
        <v>2.8</v>
      </c>
      <c r="I258" s="155">
        <v>560</v>
      </c>
      <c r="J258" s="119">
        <v>200</v>
      </c>
      <c r="K258" s="120">
        <v>300</v>
      </c>
      <c r="L258" s="120"/>
      <c r="M258" s="20">
        <f t="shared" si="15"/>
        <v>-46.428571428571431</v>
      </c>
      <c r="N258" s="20">
        <f t="shared" si="16"/>
        <v>50</v>
      </c>
      <c r="O258" s="134" t="s">
        <v>263</v>
      </c>
      <c r="P258" s="440">
        <f t="shared" si="14"/>
        <v>-260</v>
      </c>
    </row>
    <row r="259" spans="1:16" s="103" customFormat="1" ht="18.75" x14ac:dyDescent="0.3">
      <c r="A259" s="932"/>
      <c r="B259" s="887"/>
      <c r="C259" s="394" t="s">
        <v>1080</v>
      </c>
      <c r="D259" s="394" t="s">
        <v>1081</v>
      </c>
      <c r="E259" s="135">
        <v>150</v>
      </c>
      <c r="F259" s="135">
        <v>150</v>
      </c>
      <c r="G259" s="135">
        <v>200</v>
      </c>
      <c r="H259" s="131">
        <v>2.1</v>
      </c>
      <c r="I259" s="155">
        <v>315</v>
      </c>
      <c r="J259" s="119">
        <v>150</v>
      </c>
      <c r="K259" s="120">
        <v>250</v>
      </c>
      <c r="L259" s="120"/>
      <c r="M259" s="20">
        <f t="shared" si="15"/>
        <v>-20.634920634920633</v>
      </c>
      <c r="N259" s="20">
        <f t="shared" si="16"/>
        <v>66.666666666666657</v>
      </c>
      <c r="O259" s="134" t="s">
        <v>263</v>
      </c>
      <c r="P259" s="440">
        <f t="shared" si="14"/>
        <v>-65</v>
      </c>
    </row>
    <row r="260" spans="1:16" s="103" customFormat="1" ht="18.75" x14ac:dyDescent="0.3">
      <c r="A260" s="932"/>
      <c r="B260" s="887"/>
      <c r="C260" s="394" t="s">
        <v>1082</v>
      </c>
      <c r="D260" s="394" t="s">
        <v>1083</v>
      </c>
      <c r="E260" s="135">
        <v>280</v>
      </c>
      <c r="F260" s="135">
        <v>280</v>
      </c>
      <c r="G260" s="135">
        <v>350</v>
      </c>
      <c r="H260" s="131">
        <v>1.5</v>
      </c>
      <c r="I260" s="155">
        <v>420</v>
      </c>
      <c r="J260" s="119">
        <v>280</v>
      </c>
      <c r="K260" s="120">
        <v>450</v>
      </c>
      <c r="L260" s="120"/>
      <c r="M260" s="20">
        <f t="shared" si="15"/>
        <v>7.1428571428571423</v>
      </c>
      <c r="N260" s="20">
        <f t="shared" si="16"/>
        <v>60.714285714285708</v>
      </c>
      <c r="O260" s="134" t="s">
        <v>263</v>
      </c>
      <c r="P260" s="440">
        <f t="shared" si="14"/>
        <v>30</v>
      </c>
    </row>
    <row r="261" spans="1:16" s="103" customFormat="1" ht="18.75" x14ac:dyDescent="0.3">
      <c r="A261" s="932"/>
      <c r="B261" s="887"/>
      <c r="C261" s="394" t="s">
        <v>1083</v>
      </c>
      <c r="D261" s="394" t="s">
        <v>1084</v>
      </c>
      <c r="E261" s="135">
        <v>150</v>
      </c>
      <c r="F261" s="135">
        <v>150</v>
      </c>
      <c r="G261" s="135">
        <v>200</v>
      </c>
      <c r="H261" s="131">
        <v>3.3</v>
      </c>
      <c r="I261" s="155">
        <v>495</v>
      </c>
      <c r="J261" s="119">
        <v>150</v>
      </c>
      <c r="K261" s="120">
        <v>250</v>
      </c>
      <c r="L261" s="120"/>
      <c r="M261" s="20">
        <f t="shared" si="15"/>
        <v>-49.494949494949495</v>
      </c>
      <c r="N261" s="20">
        <f t="shared" si="16"/>
        <v>66.666666666666657</v>
      </c>
      <c r="O261" s="134" t="s">
        <v>263</v>
      </c>
      <c r="P261" s="440">
        <f t="shared" si="14"/>
        <v>-245</v>
      </c>
    </row>
    <row r="262" spans="1:16" s="103" customFormat="1" ht="18.75" x14ac:dyDescent="0.3">
      <c r="A262" s="932"/>
      <c r="B262" s="887"/>
      <c r="C262" s="394" t="s">
        <v>1084</v>
      </c>
      <c r="D262" s="394" t="s">
        <v>731</v>
      </c>
      <c r="E262" s="135">
        <v>100</v>
      </c>
      <c r="F262" s="135">
        <v>100</v>
      </c>
      <c r="G262" s="135">
        <v>150</v>
      </c>
      <c r="H262" s="131">
        <v>3.9</v>
      </c>
      <c r="I262" s="155">
        <v>390</v>
      </c>
      <c r="J262" s="119">
        <v>100</v>
      </c>
      <c r="K262" s="120">
        <v>200</v>
      </c>
      <c r="L262" s="120"/>
      <c r="M262" s="20">
        <f t="shared" si="15"/>
        <v>-48.717948717948715</v>
      </c>
      <c r="N262" s="20">
        <f t="shared" si="16"/>
        <v>100</v>
      </c>
      <c r="O262" s="134" t="s">
        <v>263</v>
      </c>
      <c r="P262" s="440">
        <f t="shared" si="14"/>
        <v>-190</v>
      </c>
    </row>
    <row r="263" spans="1:16" s="103" customFormat="1" ht="18.75" x14ac:dyDescent="0.3">
      <c r="A263" s="932"/>
      <c r="B263" s="887"/>
      <c r="C263" s="394" t="s">
        <v>1085</v>
      </c>
      <c r="D263" s="394" t="s">
        <v>1086</v>
      </c>
      <c r="E263" s="135">
        <v>150</v>
      </c>
      <c r="F263" s="135">
        <v>150</v>
      </c>
      <c r="G263" s="135">
        <v>200</v>
      </c>
      <c r="H263" s="131">
        <v>3.3</v>
      </c>
      <c r="I263" s="155">
        <v>495</v>
      </c>
      <c r="J263" s="119">
        <v>200</v>
      </c>
      <c r="K263" s="120">
        <v>250</v>
      </c>
      <c r="L263" s="120"/>
      <c r="M263" s="20">
        <f t="shared" si="15"/>
        <v>-49.494949494949495</v>
      </c>
      <c r="N263" s="20">
        <f t="shared" si="16"/>
        <v>25</v>
      </c>
      <c r="O263" s="134" t="s">
        <v>263</v>
      </c>
      <c r="P263" s="440">
        <f t="shared" si="14"/>
        <v>-245</v>
      </c>
    </row>
    <row r="264" spans="1:16" s="103" customFormat="1" ht="18.75" x14ac:dyDescent="0.3">
      <c r="A264" s="932"/>
      <c r="B264" s="887"/>
      <c r="C264" s="394" t="s">
        <v>1084</v>
      </c>
      <c r="D264" s="394" t="s">
        <v>1087</v>
      </c>
      <c r="E264" s="135">
        <v>120</v>
      </c>
      <c r="F264" s="135">
        <v>140</v>
      </c>
      <c r="G264" s="135">
        <v>200</v>
      </c>
      <c r="H264" s="131">
        <v>2.8</v>
      </c>
      <c r="I264" s="155">
        <v>336</v>
      </c>
      <c r="J264" s="119">
        <v>200</v>
      </c>
      <c r="K264" s="114">
        <v>200</v>
      </c>
      <c r="L264" s="114"/>
      <c r="M264" s="20">
        <f t="shared" si="15"/>
        <v>-40.476190476190474</v>
      </c>
      <c r="N264" s="20">
        <f t="shared" si="16"/>
        <v>0</v>
      </c>
      <c r="O264" s="134" t="s">
        <v>263</v>
      </c>
      <c r="P264" s="440">
        <f t="shared" si="14"/>
        <v>-136</v>
      </c>
    </row>
    <row r="265" spans="1:16" s="103" customFormat="1" ht="45.75" customHeight="1" x14ac:dyDescent="0.3">
      <c r="A265" s="932"/>
      <c r="B265" s="887"/>
      <c r="C265" s="394" t="s">
        <v>1088</v>
      </c>
      <c r="D265" s="394" t="s">
        <v>1089</v>
      </c>
      <c r="E265" s="135">
        <v>130</v>
      </c>
      <c r="F265" s="135">
        <v>140</v>
      </c>
      <c r="G265" s="135">
        <v>200</v>
      </c>
      <c r="H265" s="131">
        <v>2.5</v>
      </c>
      <c r="I265" s="155">
        <v>325</v>
      </c>
      <c r="J265" s="119">
        <v>200</v>
      </c>
      <c r="K265" s="114">
        <v>200</v>
      </c>
      <c r="L265" s="114"/>
      <c r="M265" s="20">
        <f t="shared" si="15"/>
        <v>-38.461538461538467</v>
      </c>
      <c r="N265" s="20">
        <f t="shared" si="16"/>
        <v>0</v>
      </c>
      <c r="O265" s="134" t="s">
        <v>263</v>
      </c>
      <c r="P265" s="440">
        <f t="shared" si="14"/>
        <v>-125</v>
      </c>
    </row>
    <row r="266" spans="1:16" s="103" customFormat="1" ht="18.75" x14ac:dyDescent="0.3">
      <c r="A266" s="932"/>
      <c r="B266" s="887"/>
      <c r="C266" s="394" t="s">
        <v>1082</v>
      </c>
      <c r="D266" s="394" t="s">
        <v>1090</v>
      </c>
      <c r="E266" s="135">
        <v>190</v>
      </c>
      <c r="F266" s="135">
        <v>190</v>
      </c>
      <c r="G266" s="135">
        <v>200</v>
      </c>
      <c r="H266" s="131">
        <v>4.7</v>
      </c>
      <c r="I266" s="155">
        <v>893</v>
      </c>
      <c r="J266" s="119">
        <v>200</v>
      </c>
      <c r="K266" s="120">
        <v>300</v>
      </c>
      <c r="L266" s="120"/>
      <c r="M266" s="20">
        <f t="shared" si="15"/>
        <v>-66.405375139977608</v>
      </c>
      <c r="N266" s="20">
        <f t="shared" si="16"/>
        <v>50</v>
      </c>
      <c r="O266" s="134" t="s">
        <v>263</v>
      </c>
      <c r="P266" s="440">
        <f t="shared" si="14"/>
        <v>-593</v>
      </c>
    </row>
    <row r="267" spans="1:16" s="103" customFormat="1" ht="18.75" x14ac:dyDescent="0.3">
      <c r="A267" s="381">
        <v>3</v>
      </c>
      <c r="B267" s="890" t="s">
        <v>45</v>
      </c>
      <c r="C267" s="890"/>
      <c r="D267" s="887"/>
      <c r="E267" s="135">
        <v>80</v>
      </c>
      <c r="F267" s="135">
        <v>80</v>
      </c>
      <c r="G267" s="135">
        <v>100</v>
      </c>
      <c r="H267" s="131">
        <v>4.5999999999999996</v>
      </c>
      <c r="I267" s="155">
        <v>368</v>
      </c>
      <c r="J267" s="119">
        <v>100</v>
      </c>
      <c r="K267" s="120">
        <v>130</v>
      </c>
      <c r="L267" s="120"/>
      <c r="M267" s="20">
        <f t="shared" si="15"/>
        <v>-64.673913043478265</v>
      </c>
      <c r="N267" s="20">
        <f t="shared" si="16"/>
        <v>30</v>
      </c>
      <c r="O267" s="134" t="s">
        <v>263</v>
      </c>
      <c r="P267" s="440">
        <f t="shared" ref="P267:P330" si="17">K267-I267</f>
        <v>-238</v>
      </c>
    </row>
    <row r="268" spans="1:16" s="103" customFormat="1" ht="37.5" x14ac:dyDescent="0.3">
      <c r="A268" s="932">
        <v>4</v>
      </c>
      <c r="B268" s="887" t="s">
        <v>1091</v>
      </c>
      <c r="C268" s="394" t="s">
        <v>1092</v>
      </c>
      <c r="D268" s="394" t="s">
        <v>1093</v>
      </c>
      <c r="E268" s="135">
        <v>100</v>
      </c>
      <c r="F268" s="135">
        <v>100</v>
      </c>
      <c r="G268" s="135">
        <v>100</v>
      </c>
      <c r="H268" s="131">
        <v>2</v>
      </c>
      <c r="I268" s="155">
        <v>200</v>
      </c>
      <c r="J268" s="119">
        <v>100</v>
      </c>
      <c r="K268" s="120">
        <v>200</v>
      </c>
      <c r="L268" s="120"/>
      <c r="M268" s="20">
        <f t="shared" si="15"/>
        <v>0</v>
      </c>
      <c r="N268" s="20">
        <f t="shared" si="16"/>
        <v>100</v>
      </c>
      <c r="O268" s="134" t="s">
        <v>263</v>
      </c>
      <c r="P268" s="440">
        <f t="shared" si="17"/>
        <v>0</v>
      </c>
    </row>
    <row r="269" spans="1:16" s="103" customFormat="1" ht="18.75" x14ac:dyDescent="0.3">
      <c r="A269" s="932"/>
      <c r="B269" s="887"/>
      <c r="C269" s="394" t="s">
        <v>1094</v>
      </c>
      <c r="D269" s="394" t="s">
        <v>1095</v>
      </c>
      <c r="E269" s="135">
        <v>170</v>
      </c>
      <c r="F269" s="135">
        <v>170</v>
      </c>
      <c r="G269" s="135">
        <v>200</v>
      </c>
      <c r="H269" s="131">
        <v>2.7</v>
      </c>
      <c r="I269" s="155">
        <v>459.00000000000006</v>
      </c>
      <c r="J269" s="119">
        <v>200</v>
      </c>
      <c r="K269" s="120">
        <v>300</v>
      </c>
      <c r="L269" s="120"/>
      <c r="M269" s="20">
        <f t="shared" si="15"/>
        <v>-34.640522875817005</v>
      </c>
      <c r="N269" s="20">
        <f t="shared" si="16"/>
        <v>50</v>
      </c>
      <c r="O269" s="134" t="s">
        <v>263</v>
      </c>
      <c r="P269" s="440">
        <f t="shared" si="17"/>
        <v>-159.00000000000006</v>
      </c>
    </row>
    <row r="270" spans="1:16" s="103" customFormat="1" ht="18.75" x14ac:dyDescent="0.3">
      <c r="A270" s="932"/>
      <c r="B270" s="887"/>
      <c r="C270" s="394" t="s">
        <v>1096</v>
      </c>
      <c r="D270" s="394" t="s">
        <v>1097</v>
      </c>
      <c r="E270" s="135">
        <v>100</v>
      </c>
      <c r="F270" s="135">
        <v>100</v>
      </c>
      <c r="G270" s="135">
        <v>100</v>
      </c>
      <c r="H270" s="131">
        <v>2.5</v>
      </c>
      <c r="I270" s="155">
        <v>250</v>
      </c>
      <c r="J270" s="119">
        <v>100</v>
      </c>
      <c r="K270" s="120">
        <v>200</v>
      </c>
      <c r="L270" s="120"/>
      <c r="M270" s="20">
        <f t="shared" si="15"/>
        <v>-20</v>
      </c>
      <c r="N270" s="20">
        <f t="shared" si="16"/>
        <v>100</v>
      </c>
      <c r="O270" s="134" t="s">
        <v>263</v>
      </c>
      <c r="P270" s="440">
        <f t="shared" si="17"/>
        <v>-50</v>
      </c>
    </row>
    <row r="271" spans="1:16" s="103" customFormat="1" ht="18.75" x14ac:dyDescent="0.3">
      <c r="A271" s="932"/>
      <c r="B271" s="887"/>
      <c r="C271" s="388" t="s">
        <v>1098</v>
      </c>
      <c r="D271" s="388" t="s">
        <v>1099</v>
      </c>
      <c r="E271" s="157">
        <v>100</v>
      </c>
      <c r="F271" s="157">
        <v>100</v>
      </c>
      <c r="G271" s="157">
        <v>100</v>
      </c>
      <c r="H271" s="147">
        <v>2.2000000000000002</v>
      </c>
      <c r="I271" s="160">
        <v>220.00000000000003</v>
      </c>
      <c r="J271" s="119">
        <v>100</v>
      </c>
      <c r="K271" s="120">
        <v>200</v>
      </c>
      <c r="L271" s="120"/>
      <c r="M271" s="20">
        <f t="shared" si="15"/>
        <v>-9.0909090909091024</v>
      </c>
      <c r="N271" s="20">
        <f t="shared" si="16"/>
        <v>100</v>
      </c>
      <c r="O271" s="134" t="s">
        <v>263</v>
      </c>
      <c r="P271" s="440">
        <f t="shared" si="17"/>
        <v>-20.000000000000028</v>
      </c>
    </row>
    <row r="272" spans="1:16" s="103" customFormat="1" ht="18.75" x14ac:dyDescent="0.25">
      <c r="A272" s="126" t="s">
        <v>874</v>
      </c>
      <c r="B272" s="138" t="s">
        <v>1100</v>
      </c>
      <c r="C272" s="397"/>
      <c r="D272" s="397"/>
      <c r="E272" s="100"/>
      <c r="F272" s="100"/>
      <c r="G272" s="139"/>
      <c r="H272" s="83"/>
      <c r="I272" s="83"/>
      <c r="J272" s="119"/>
      <c r="K272" s="114"/>
      <c r="L272" s="114"/>
      <c r="M272" s="20"/>
      <c r="N272" s="20"/>
      <c r="O272" s="397"/>
      <c r="P272" s="440"/>
    </row>
    <row r="273" spans="1:16" s="103" customFormat="1" ht="18.75" x14ac:dyDescent="0.3">
      <c r="A273" s="932">
        <v>1</v>
      </c>
      <c r="B273" s="887" t="s">
        <v>1101</v>
      </c>
      <c r="C273" s="389" t="s">
        <v>1102</v>
      </c>
      <c r="D273" s="389" t="s">
        <v>1103</v>
      </c>
      <c r="E273" s="151">
        <v>750</v>
      </c>
      <c r="F273" s="151">
        <v>800</v>
      </c>
      <c r="G273" s="141">
        <v>6700</v>
      </c>
      <c r="H273" s="142">
        <v>3.1</v>
      </c>
      <c r="I273" s="153">
        <v>2077</v>
      </c>
      <c r="J273" s="119">
        <v>1500</v>
      </c>
      <c r="K273" s="120">
        <f>E273*160%</f>
        <v>1200</v>
      </c>
      <c r="L273" s="120"/>
      <c r="M273" s="20">
        <f t="shared" si="15"/>
        <v>-42.224362060664419</v>
      </c>
      <c r="N273" s="20">
        <f t="shared" si="16"/>
        <v>-20</v>
      </c>
      <c r="O273" s="394" t="s">
        <v>263</v>
      </c>
      <c r="P273" s="440">
        <f t="shared" si="17"/>
        <v>-877</v>
      </c>
    </row>
    <row r="274" spans="1:16" s="103" customFormat="1" ht="18.75" x14ac:dyDescent="0.3">
      <c r="A274" s="932"/>
      <c r="B274" s="887"/>
      <c r="C274" s="394" t="s">
        <v>1103</v>
      </c>
      <c r="D274" s="394" t="s">
        <v>1104</v>
      </c>
      <c r="E274" s="135">
        <v>600</v>
      </c>
      <c r="F274" s="135">
        <v>650</v>
      </c>
      <c r="G274" s="132">
        <v>4000</v>
      </c>
      <c r="H274" s="131">
        <v>2.4</v>
      </c>
      <c r="I274" s="155">
        <v>1320</v>
      </c>
      <c r="J274" s="119">
        <v>1300</v>
      </c>
      <c r="K274" s="120">
        <v>950</v>
      </c>
      <c r="L274" s="120"/>
      <c r="M274" s="20">
        <f t="shared" si="15"/>
        <v>-28.030303030303028</v>
      </c>
      <c r="N274" s="20">
        <f t="shared" si="16"/>
        <v>-26.923076923076923</v>
      </c>
      <c r="O274" s="394" t="s">
        <v>263</v>
      </c>
      <c r="P274" s="440">
        <f t="shared" si="17"/>
        <v>-370</v>
      </c>
    </row>
    <row r="275" spans="1:16" s="103" customFormat="1" ht="18.75" x14ac:dyDescent="0.3">
      <c r="A275" s="932"/>
      <c r="B275" s="887"/>
      <c r="C275" s="394" t="s">
        <v>1104</v>
      </c>
      <c r="D275" s="394" t="s">
        <v>1105</v>
      </c>
      <c r="E275" s="135">
        <v>520</v>
      </c>
      <c r="F275" s="135">
        <v>520</v>
      </c>
      <c r="G275" s="132">
        <v>2500</v>
      </c>
      <c r="H275" s="131">
        <v>2</v>
      </c>
      <c r="I275" s="155">
        <v>940</v>
      </c>
      <c r="J275" s="119">
        <v>1100</v>
      </c>
      <c r="K275" s="120">
        <v>800</v>
      </c>
      <c r="L275" s="120"/>
      <c r="M275" s="20">
        <f t="shared" si="15"/>
        <v>-14.893617021276595</v>
      </c>
      <c r="N275" s="20">
        <f t="shared" si="16"/>
        <v>-27.27272727272727</v>
      </c>
      <c r="O275" s="394" t="s">
        <v>263</v>
      </c>
      <c r="P275" s="440">
        <f t="shared" si="17"/>
        <v>-140</v>
      </c>
    </row>
    <row r="276" spans="1:16" s="103" customFormat="1" ht="18.75" x14ac:dyDescent="0.3">
      <c r="A276" s="932"/>
      <c r="B276" s="887"/>
      <c r="C276" s="394" t="s">
        <v>1106</v>
      </c>
      <c r="D276" s="394" t="s">
        <v>1107</v>
      </c>
      <c r="E276" s="104">
        <v>300</v>
      </c>
      <c r="F276" s="135">
        <v>300</v>
      </c>
      <c r="G276" s="132">
        <v>1000</v>
      </c>
      <c r="H276" s="131">
        <v>1.4</v>
      </c>
      <c r="I276" s="155">
        <v>420</v>
      </c>
      <c r="J276" s="119">
        <v>800</v>
      </c>
      <c r="K276" s="120">
        <v>500</v>
      </c>
      <c r="L276" s="120"/>
      <c r="M276" s="20">
        <f t="shared" si="15"/>
        <v>19.047619047619047</v>
      </c>
      <c r="N276" s="20">
        <f t="shared" si="16"/>
        <v>-37.5</v>
      </c>
      <c r="O276" s="394" t="s">
        <v>263</v>
      </c>
      <c r="P276" s="440">
        <f t="shared" si="17"/>
        <v>80</v>
      </c>
    </row>
    <row r="277" spans="1:16" s="103" customFormat="1" ht="18.75" x14ac:dyDescent="0.3">
      <c r="A277" s="932"/>
      <c r="B277" s="887"/>
      <c r="C277" s="394" t="s">
        <v>1108</v>
      </c>
      <c r="D277" s="394" t="s">
        <v>1109</v>
      </c>
      <c r="E277" s="135">
        <v>650</v>
      </c>
      <c r="F277" s="135">
        <v>700</v>
      </c>
      <c r="G277" s="132">
        <v>3300</v>
      </c>
      <c r="H277" s="131">
        <v>1.4</v>
      </c>
      <c r="I277" s="155">
        <v>770</v>
      </c>
      <c r="J277" s="119">
        <v>1400</v>
      </c>
      <c r="K277" s="120">
        <v>1000</v>
      </c>
      <c r="L277" s="120"/>
      <c r="M277" s="20">
        <f t="shared" si="15"/>
        <v>29.870129870129869</v>
      </c>
      <c r="N277" s="20">
        <f t="shared" si="16"/>
        <v>-28.571428571428569</v>
      </c>
      <c r="O277" s="394" t="s">
        <v>262</v>
      </c>
      <c r="P277" s="440">
        <f t="shared" si="17"/>
        <v>230</v>
      </c>
    </row>
    <row r="278" spans="1:16" s="103" customFormat="1" ht="18.75" x14ac:dyDescent="0.3">
      <c r="A278" s="932"/>
      <c r="B278" s="887"/>
      <c r="C278" s="394" t="s">
        <v>1109</v>
      </c>
      <c r="D278" s="394" t="s">
        <v>1110</v>
      </c>
      <c r="E278" s="135">
        <v>400</v>
      </c>
      <c r="F278" s="135">
        <v>400</v>
      </c>
      <c r="G278" s="132">
        <v>1500</v>
      </c>
      <c r="H278" s="131">
        <v>1.7</v>
      </c>
      <c r="I278" s="155">
        <v>646</v>
      </c>
      <c r="J278" s="119">
        <v>900</v>
      </c>
      <c r="K278" s="120">
        <v>650</v>
      </c>
      <c r="L278" s="120"/>
      <c r="M278" s="20">
        <f t="shared" si="15"/>
        <v>0.61919504643962853</v>
      </c>
      <c r="N278" s="20">
        <f t="shared" si="16"/>
        <v>-27.777777777777779</v>
      </c>
      <c r="O278" s="394" t="s">
        <v>262</v>
      </c>
      <c r="P278" s="440">
        <f t="shared" si="17"/>
        <v>4</v>
      </c>
    </row>
    <row r="279" spans="1:16" s="103" customFormat="1" ht="18.75" x14ac:dyDescent="0.3">
      <c r="A279" s="932"/>
      <c r="B279" s="887"/>
      <c r="C279" s="394" t="s">
        <v>1110</v>
      </c>
      <c r="D279" s="394" t="s">
        <v>1111</v>
      </c>
      <c r="E279" s="135">
        <v>250</v>
      </c>
      <c r="F279" s="135">
        <v>250</v>
      </c>
      <c r="G279" s="132">
        <v>700</v>
      </c>
      <c r="H279" s="131">
        <v>1.4</v>
      </c>
      <c r="I279" s="155">
        <v>280</v>
      </c>
      <c r="J279" s="119">
        <v>450</v>
      </c>
      <c r="K279" s="120">
        <f>E279*160%</f>
        <v>400</v>
      </c>
      <c r="L279" s="120"/>
      <c r="M279" s="20">
        <f t="shared" si="15"/>
        <v>42.857142857142854</v>
      </c>
      <c r="N279" s="20">
        <f t="shared" si="16"/>
        <v>-11.111111111111111</v>
      </c>
      <c r="O279" s="394" t="s">
        <v>263</v>
      </c>
      <c r="P279" s="440">
        <f t="shared" si="17"/>
        <v>120</v>
      </c>
    </row>
    <row r="280" spans="1:16" s="103" customFormat="1" ht="18.75" x14ac:dyDescent="0.3">
      <c r="A280" s="932">
        <v>2</v>
      </c>
      <c r="B280" s="887" t="s">
        <v>1112</v>
      </c>
      <c r="C280" s="394" t="s">
        <v>1103</v>
      </c>
      <c r="D280" s="394" t="s">
        <v>1113</v>
      </c>
      <c r="E280" s="135">
        <v>500</v>
      </c>
      <c r="F280" s="135">
        <v>550</v>
      </c>
      <c r="G280" s="132">
        <v>4000</v>
      </c>
      <c r="H280" s="131">
        <v>1.1000000000000001</v>
      </c>
      <c r="I280" s="155">
        <v>385.00000000000006</v>
      </c>
      <c r="J280" s="119">
        <v>1100</v>
      </c>
      <c r="K280" s="120">
        <f>E280*160%</f>
        <v>800</v>
      </c>
      <c r="L280" s="120"/>
      <c r="M280" s="20">
        <f t="shared" si="15"/>
        <v>107.79220779220778</v>
      </c>
      <c r="N280" s="20">
        <f t="shared" si="16"/>
        <v>-27.27272727272727</v>
      </c>
      <c r="O280" s="394" t="s">
        <v>263</v>
      </c>
      <c r="P280" s="440">
        <f t="shared" si="17"/>
        <v>414.99999999999994</v>
      </c>
    </row>
    <row r="281" spans="1:16" s="103" customFormat="1" ht="18.75" x14ac:dyDescent="0.3">
      <c r="A281" s="932"/>
      <c r="B281" s="887"/>
      <c r="C281" s="394" t="s">
        <v>1113</v>
      </c>
      <c r="D281" s="394" t="s">
        <v>1114</v>
      </c>
      <c r="E281" s="104">
        <v>350</v>
      </c>
      <c r="F281" s="135">
        <v>400</v>
      </c>
      <c r="G281" s="132">
        <v>1300</v>
      </c>
      <c r="H281" s="131">
        <v>1.5</v>
      </c>
      <c r="I281" s="155">
        <v>525</v>
      </c>
      <c r="J281" s="119">
        <v>800</v>
      </c>
      <c r="K281" s="120">
        <f>E281*160%</f>
        <v>560</v>
      </c>
      <c r="L281" s="120"/>
      <c r="M281" s="20">
        <f t="shared" si="15"/>
        <v>6.666666666666667</v>
      </c>
      <c r="N281" s="20">
        <f t="shared" si="16"/>
        <v>-30</v>
      </c>
      <c r="O281" s="394" t="s">
        <v>263</v>
      </c>
      <c r="P281" s="440">
        <f t="shared" si="17"/>
        <v>35</v>
      </c>
    </row>
    <row r="282" spans="1:16" s="103" customFormat="1" ht="18.75" x14ac:dyDescent="0.3">
      <c r="A282" s="932"/>
      <c r="B282" s="887"/>
      <c r="C282" s="394" t="s">
        <v>1114</v>
      </c>
      <c r="D282" s="402" t="s">
        <v>1115</v>
      </c>
      <c r="E282" s="135">
        <v>200</v>
      </c>
      <c r="F282" s="135">
        <v>200</v>
      </c>
      <c r="G282" s="132">
        <v>700</v>
      </c>
      <c r="H282" s="131">
        <v>1.2</v>
      </c>
      <c r="I282" s="155">
        <v>120</v>
      </c>
      <c r="J282" s="119">
        <v>400</v>
      </c>
      <c r="K282" s="120">
        <f>E282*160%</f>
        <v>320</v>
      </c>
      <c r="L282" s="120"/>
      <c r="M282" s="20">
        <f t="shared" si="15"/>
        <v>166.66666666666669</v>
      </c>
      <c r="N282" s="20">
        <f t="shared" si="16"/>
        <v>-20</v>
      </c>
      <c r="O282" s="394" t="s">
        <v>263</v>
      </c>
      <c r="P282" s="440">
        <f t="shared" si="17"/>
        <v>200</v>
      </c>
    </row>
    <row r="283" spans="1:16" s="103" customFormat="1" ht="18.75" x14ac:dyDescent="0.3">
      <c r="A283" s="932"/>
      <c r="B283" s="887"/>
      <c r="C283" s="402" t="s">
        <v>1115</v>
      </c>
      <c r="D283" s="394" t="s">
        <v>1116</v>
      </c>
      <c r="E283" s="135">
        <v>110</v>
      </c>
      <c r="F283" s="135">
        <v>110</v>
      </c>
      <c r="G283" s="132">
        <v>300</v>
      </c>
      <c r="H283" s="131">
        <v>1.3</v>
      </c>
      <c r="I283" s="155">
        <v>130</v>
      </c>
      <c r="J283" s="119">
        <v>180</v>
      </c>
      <c r="K283" s="120">
        <v>200</v>
      </c>
      <c r="L283" s="120"/>
      <c r="M283" s="20">
        <f t="shared" si="15"/>
        <v>53.846153846153847</v>
      </c>
      <c r="N283" s="20">
        <f t="shared" si="16"/>
        <v>11.111111111111111</v>
      </c>
      <c r="O283" s="394" t="s">
        <v>263</v>
      </c>
      <c r="P283" s="440">
        <f t="shared" si="17"/>
        <v>70</v>
      </c>
    </row>
    <row r="284" spans="1:16" s="103" customFormat="1" ht="18.75" x14ac:dyDescent="0.3">
      <c r="A284" s="932"/>
      <c r="B284" s="887"/>
      <c r="C284" s="394" t="s">
        <v>1116</v>
      </c>
      <c r="D284" s="394" t="s">
        <v>1117</v>
      </c>
      <c r="E284" s="104">
        <v>150</v>
      </c>
      <c r="F284" s="135">
        <v>150</v>
      </c>
      <c r="G284" s="132">
        <v>600</v>
      </c>
      <c r="H284" s="131">
        <v>1.8</v>
      </c>
      <c r="I284" s="155">
        <v>270</v>
      </c>
      <c r="J284" s="119">
        <v>300</v>
      </c>
      <c r="K284" s="120">
        <v>250</v>
      </c>
      <c r="L284" s="120"/>
      <c r="M284" s="20">
        <f t="shared" si="15"/>
        <v>-7.4074074074074066</v>
      </c>
      <c r="N284" s="20">
        <f t="shared" si="16"/>
        <v>-16.666666666666664</v>
      </c>
      <c r="O284" s="394" t="s">
        <v>263</v>
      </c>
      <c r="P284" s="440">
        <f t="shared" si="17"/>
        <v>-20</v>
      </c>
    </row>
    <row r="285" spans="1:16" s="103" customFormat="1" ht="18.75" x14ac:dyDescent="0.3">
      <c r="A285" s="932"/>
      <c r="B285" s="887"/>
      <c r="C285" s="394" t="s">
        <v>1117</v>
      </c>
      <c r="D285" s="394" t="s">
        <v>1118</v>
      </c>
      <c r="E285" s="135">
        <v>130</v>
      </c>
      <c r="F285" s="135">
        <v>130</v>
      </c>
      <c r="G285" s="132">
        <v>300</v>
      </c>
      <c r="H285" s="131">
        <v>1.4</v>
      </c>
      <c r="I285" s="155">
        <v>140</v>
      </c>
      <c r="J285" s="119">
        <v>200</v>
      </c>
      <c r="K285" s="120">
        <v>200</v>
      </c>
      <c r="L285" s="120"/>
      <c r="M285" s="20">
        <f t="shared" ref="M285:M348" si="18">(K285-I285)/I285*100</f>
        <v>42.857142857142854</v>
      </c>
      <c r="N285" s="20">
        <f t="shared" ref="N285:N348" si="19">(K285-J285)/J285*100</f>
        <v>0</v>
      </c>
      <c r="O285" s="394" t="s">
        <v>263</v>
      </c>
      <c r="P285" s="440">
        <f t="shared" si="17"/>
        <v>60</v>
      </c>
    </row>
    <row r="286" spans="1:16" s="103" customFormat="1" ht="46.5" customHeight="1" x14ac:dyDescent="0.3">
      <c r="A286" s="932">
        <v>3</v>
      </c>
      <c r="B286" s="887" t="s">
        <v>227</v>
      </c>
      <c r="C286" s="394" t="s">
        <v>1119</v>
      </c>
      <c r="D286" s="402" t="s">
        <v>1120</v>
      </c>
      <c r="E286" s="135">
        <v>550</v>
      </c>
      <c r="F286" s="135">
        <v>600</v>
      </c>
      <c r="G286" s="132">
        <v>4000</v>
      </c>
      <c r="H286" s="131">
        <v>1.7</v>
      </c>
      <c r="I286" s="155">
        <v>850</v>
      </c>
      <c r="J286" s="119">
        <v>1200</v>
      </c>
      <c r="K286" s="120">
        <v>850</v>
      </c>
      <c r="L286" s="120"/>
      <c r="M286" s="20">
        <f t="shared" si="18"/>
        <v>0</v>
      </c>
      <c r="N286" s="20">
        <f t="shared" si="19"/>
        <v>-29.166666666666668</v>
      </c>
      <c r="O286" s="394" t="s">
        <v>263</v>
      </c>
      <c r="P286" s="440">
        <f t="shared" si="17"/>
        <v>0</v>
      </c>
    </row>
    <row r="287" spans="1:16" s="103" customFormat="1" ht="18.75" x14ac:dyDescent="0.3">
      <c r="A287" s="932"/>
      <c r="B287" s="887"/>
      <c r="C287" s="402" t="s">
        <v>1121</v>
      </c>
      <c r="D287" s="394" t="s">
        <v>1122</v>
      </c>
      <c r="E287" s="135">
        <v>370</v>
      </c>
      <c r="F287" s="135">
        <v>450</v>
      </c>
      <c r="G287" s="132">
        <v>1600</v>
      </c>
      <c r="H287" s="131">
        <v>1.5</v>
      </c>
      <c r="I287" s="155">
        <v>450</v>
      </c>
      <c r="J287" s="119">
        <v>900</v>
      </c>
      <c r="K287" s="120">
        <v>600</v>
      </c>
      <c r="L287" s="120"/>
      <c r="M287" s="20">
        <f t="shared" si="18"/>
        <v>33.333333333333329</v>
      </c>
      <c r="N287" s="20">
        <f t="shared" si="19"/>
        <v>-33.333333333333329</v>
      </c>
      <c r="O287" s="394" t="s">
        <v>263</v>
      </c>
      <c r="P287" s="440">
        <f t="shared" si="17"/>
        <v>150</v>
      </c>
    </row>
    <row r="288" spans="1:16" s="103" customFormat="1" ht="18.75" x14ac:dyDescent="0.3">
      <c r="A288" s="932"/>
      <c r="B288" s="887"/>
      <c r="C288" s="394" t="s">
        <v>1122</v>
      </c>
      <c r="D288" s="394" t="s">
        <v>1123</v>
      </c>
      <c r="E288" s="135">
        <v>170</v>
      </c>
      <c r="F288" s="135">
        <v>170</v>
      </c>
      <c r="G288" s="132">
        <v>300</v>
      </c>
      <c r="H288" s="131">
        <v>1.2</v>
      </c>
      <c r="I288" s="155">
        <v>180</v>
      </c>
      <c r="J288" s="119">
        <v>180</v>
      </c>
      <c r="K288" s="120">
        <v>300</v>
      </c>
      <c r="L288" s="120"/>
      <c r="M288" s="20">
        <f t="shared" si="18"/>
        <v>66.666666666666657</v>
      </c>
      <c r="N288" s="20">
        <f t="shared" si="19"/>
        <v>66.666666666666657</v>
      </c>
      <c r="O288" s="394" t="s">
        <v>262</v>
      </c>
      <c r="P288" s="440">
        <f t="shared" si="17"/>
        <v>120</v>
      </c>
    </row>
    <row r="289" spans="1:16" s="103" customFormat="1" ht="18.75" x14ac:dyDescent="0.3">
      <c r="A289" s="932"/>
      <c r="B289" s="887"/>
      <c r="C289" s="394" t="s">
        <v>1122</v>
      </c>
      <c r="D289" s="394" t="s">
        <v>1111</v>
      </c>
      <c r="E289" s="135">
        <v>240</v>
      </c>
      <c r="F289" s="135">
        <v>300</v>
      </c>
      <c r="G289" s="132">
        <v>700</v>
      </c>
      <c r="H289" s="131">
        <v>1.4</v>
      </c>
      <c r="I289" s="155">
        <v>280</v>
      </c>
      <c r="J289" s="119">
        <v>420</v>
      </c>
      <c r="K289" s="120">
        <v>400</v>
      </c>
      <c r="L289" s="120"/>
      <c r="M289" s="20">
        <f t="shared" si="18"/>
        <v>42.857142857142854</v>
      </c>
      <c r="N289" s="20">
        <f t="shared" si="19"/>
        <v>-4.7619047619047619</v>
      </c>
      <c r="O289" s="394" t="s">
        <v>263</v>
      </c>
      <c r="P289" s="440">
        <f t="shared" si="17"/>
        <v>120</v>
      </c>
    </row>
    <row r="290" spans="1:16" s="103" customFormat="1" ht="37.5" x14ac:dyDescent="0.3">
      <c r="A290" s="932"/>
      <c r="B290" s="887"/>
      <c r="C290" s="394" t="s">
        <v>1124</v>
      </c>
      <c r="D290" s="394" t="s">
        <v>1125</v>
      </c>
      <c r="E290" s="135">
        <v>110</v>
      </c>
      <c r="F290" s="135">
        <v>150</v>
      </c>
      <c r="G290" s="132">
        <v>700</v>
      </c>
      <c r="H290" s="131">
        <v>1.2</v>
      </c>
      <c r="I290" s="155">
        <v>120</v>
      </c>
      <c r="J290" s="119">
        <v>250</v>
      </c>
      <c r="K290" s="120">
        <v>200</v>
      </c>
      <c r="L290" s="120"/>
      <c r="M290" s="20">
        <f t="shared" si="18"/>
        <v>66.666666666666657</v>
      </c>
      <c r="N290" s="20">
        <f t="shared" si="19"/>
        <v>-20</v>
      </c>
      <c r="O290" s="394" t="s">
        <v>263</v>
      </c>
      <c r="P290" s="440">
        <f t="shared" si="17"/>
        <v>80</v>
      </c>
    </row>
    <row r="291" spans="1:16" s="103" customFormat="1" ht="37.5" x14ac:dyDescent="0.3">
      <c r="A291" s="932"/>
      <c r="B291" s="887"/>
      <c r="C291" s="394" t="s">
        <v>1126</v>
      </c>
      <c r="D291" s="394" t="s">
        <v>1127</v>
      </c>
      <c r="E291" s="135">
        <v>130</v>
      </c>
      <c r="F291" s="135">
        <v>130</v>
      </c>
      <c r="G291" s="132">
        <v>700</v>
      </c>
      <c r="H291" s="131">
        <v>1.5</v>
      </c>
      <c r="I291" s="155">
        <v>150</v>
      </c>
      <c r="J291" s="119">
        <v>180</v>
      </c>
      <c r="K291" s="120">
        <v>200</v>
      </c>
      <c r="L291" s="120"/>
      <c r="M291" s="20">
        <f t="shared" si="18"/>
        <v>33.333333333333329</v>
      </c>
      <c r="N291" s="20">
        <f t="shared" si="19"/>
        <v>11.111111111111111</v>
      </c>
      <c r="O291" s="394" t="s">
        <v>263</v>
      </c>
      <c r="P291" s="440">
        <f t="shared" si="17"/>
        <v>50</v>
      </c>
    </row>
    <row r="292" spans="1:16" s="103" customFormat="1" ht="18.75" x14ac:dyDescent="0.3">
      <c r="A292" s="932"/>
      <c r="B292" s="887"/>
      <c r="C292" s="394" t="s">
        <v>1128</v>
      </c>
      <c r="D292" s="394" t="s">
        <v>1129</v>
      </c>
      <c r="E292" s="135">
        <v>130</v>
      </c>
      <c r="F292" s="135">
        <v>150</v>
      </c>
      <c r="G292" s="132">
        <v>500</v>
      </c>
      <c r="H292" s="131">
        <v>1.6</v>
      </c>
      <c r="I292" s="155">
        <v>160</v>
      </c>
      <c r="J292" s="119">
        <v>200</v>
      </c>
      <c r="K292" s="114">
        <v>200</v>
      </c>
      <c r="L292" s="114"/>
      <c r="M292" s="20">
        <f t="shared" si="18"/>
        <v>25</v>
      </c>
      <c r="N292" s="20">
        <f t="shared" si="19"/>
        <v>0</v>
      </c>
      <c r="O292" s="394" t="s">
        <v>263</v>
      </c>
      <c r="P292" s="440">
        <f t="shared" si="17"/>
        <v>40</v>
      </c>
    </row>
    <row r="293" spans="1:16" s="103" customFormat="1" ht="42" customHeight="1" x14ac:dyDescent="0.3">
      <c r="A293" s="381">
        <v>4</v>
      </c>
      <c r="B293" s="384" t="s">
        <v>1130</v>
      </c>
      <c r="C293" s="394" t="s">
        <v>1131</v>
      </c>
      <c r="D293" s="394" t="s">
        <v>1132</v>
      </c>
      <c r="E293" s="104">
        <v>150</v>
      </c>
      <c r="F293" s="135">
        <v>150</v>
      </c>
      <c r="G293" s="132">
        <v>700</v>
      </c>
      <c r="H293" s="131">
        <v>1.8</v>
      </c>
      <c r="I293" s="155">
        <v>270</v>
      </c>
      <c r="J293" s="119">
        <v>250</v>
      </c>
      <c r="K293" s="114">
        <v>250</v>
      </c>
      <c r="L293" s="114"/>
      <c r="M293" s="20">
        <f t="shared" si="18"/>
        <v>-7.4074074074074066</v>
      </c>
      <c r="N293" s="20">
        <f t="shared" si="19"/>
        <v>0</v>
      </c>
      <c r="O293" s="394" t="s">
        <v>263</v>
      </c>
      <c r="P293" s="440">
        <f t="shared" si="17"/>
        <v>-20</v>
      </c>
    </row>
    <row r="294" spans="1:16" s="103" customFormat="1" ht="37.5" x14ac:dyDescent="0.3">
      <c r="A294" s="381">
        <v>5</v>
      </c>
      <c r="B294" s="385" t="s">
        <v>45</v>
      </c>
      <c r="C294" s="388"/>
      <c r="D294" s="388"/>
      <c r="E294" s="157">
        <v>80</v>
      </c>
      <c r="F294" s="157">
        <v>100</v>
      </c>
      <c r="G294" s="161">
        <v>150</v>
      </c>
      <c r="H294" s="147">
        <v>3.5</v>
      </c>
      <c r="I294" s="160">
        <v>210</v>
      </c>
      <c r="J294" s="119">
        <v>100</v>
      </c>
      <c r="K294" s="120">
        <v>130</v>
      </c>
      <c r="L294" s="120"/>
      <c r="M294" s="20">
        <f t="shared" si="18"/>
        <v>-38.095238095238095</v>
      </c>
      <c r="N294" s="20">
        <f t="shared" si="19"/>
        <v>30</v>
      </c>
      <c r="O294" s="394" t="s">
        <v>263</v>
      </c>
      <c r="P294" s="440">
        <f t="shared" si="17"/>
        <v>-80</v>
      </c>
    </row>
    <row r="295" spans="1:16" s="103" customFormat="1" ht="18.75" x14ac:dyDescent="0.25">
      <c r="A295" s="126" t="s">
        <v>1133</v>
      </c>
      <c r="B295" s="138" t="s">
        <v>1134</v>
      </c>
      <c r="C295" s="397"/>
      <c r="D295" s="397"/>
      <c r="E295" s="100"/>
      <c r="F295" s="100"/>
      <c r="G295" s="139"/>
      <c r="H295" s="83"/>
      <c r="I295" s="83"/>
      <c r="J295" s="119"/>
      <c r="K295" s="120"/>
      <c r="L295" s="120"/>
      <c r="M295" s="20"/>
      <c r="N295" s="20"/>
      <c r="O295" s="397"/>
      <c r="P295" s="440"/>
    </row>
    <row r="296" spans="1:16" s="103" customFormat="1" ht="37.5" x14ac:dyDescent="0.3">
      <c r="A296" s="932">
        <v>1</v>
      </c>
      <c r="B296" s="887" t="s">
        <v>1012</v>
      </c>
      <c r="C296" s="389" t="s">
        <v>1135</v>
      </c>
      <c r="D296" s="389" t="s">
        <v>1136</v>
      </c>
      <c r="E296" s="150">
        <v>200</v>
      </c>
      <c r="F296" s="150">
        <v>200</v>
      </c>
      <c r="G296" s="141">
        <v>250</v>
      </c>
      <c r="H296" s="142">
        <v>2.2000000000000002</v>
      </c>
      <c r="I296" s="153">
        <v>440.00000000000006</v>
      </c>
      <c r="J296" s="119">
        <v>200</v>
      </c>
      <c r="K296" s="120">
        <v>350</v>
      </c>
      <c r="L296" s="120"/>
      <c r="M296" s="20">
        <f t="shared" si="18"/>
        <v>-20.454545454545464</v>
      </c>
      <c r="N296" s="20">
        <f t="shared" si="19"/>
        <v>75</v>
      </c>
      <c r="O296" s="394" t="s">
        <v>270</v>
      </c>
      <c r="P296" s="440">
        <f t="shared" si="17"/>
        <v>-90.000000000000057</v>
      </c>
    </row>
    <row r="297" spans="1:16" s="103" customFormat="1" ht="42.75" customHeight="1" x14ac:dyDescent="0.3">
      <c r="A297" s="932"/>
      <c r="B297" s="887"/>
      <c r="C297" s="394" t="s">
        <v>1137</v>
      </c>
      <c r="D297" s="394" t="s">
        <v>1138</v>
      </c>
      <c r="E297" s="104">
        <v>300</v>
      </c>
      <c r="F297" s="104">
        <v>400</v>
      </c>
      <c r="G297" s="132">
        <v>1500</v>
      </c>
      <c r="H297" s="131">
        <v>1.7</v>
      </c>
      <c r="I297" s="155">
        <v>510</v>
      </c>
      <c r="J297" s="119">
        <v>900</v>
      </c>
      <c r="K297" s="120">
        <v>500</v>
      </c>
      <c r="L297" s="120"/>
      <c r="M297" s="20">
        <f t="shared" si="18"/>
        <v>-1.9607843137254901</v>
      </c>
      <c r="N297" s="20">
        <f t="shared" si="19"/>
        <v>-44.444444444444443</v>
      </c>
      <c r="O297" s="394" t="s">
        <v>270</v>
      </c>
      <c r="P297" s="440">
        <f t="shared" si="17"/>
        <v>-10</v>
      </c>
    </row>
    <row r="298" spans="1:16" s="103" customFormat="1" ht="18.75" x14ac:dyDescent="0.3">
      <c r="A298" s="932"/>
      <c r="B298" s="887"/>
      <c r="C298" s="394" t="s">
        <v>1139</v>
      </c>
      <c r="D298" s="394" t="s">
        <v>1140</v>
      </c>
      <c r="E298" s="104">
        <v>200</v>
      </c>
      <c r="F298" s="104">
        <v>200</v>
      </c>
      <c r="G298" s="132">
        <v>100</v>
      </c>
      <c r="H298" s="131">
        <v>1.9</v>
      </c>
      <c r="I298" s="155">
        <v>380</v>
      </c>
      <c r="J298" s="119">
        <v>200</v>
      </c>
      <c r="K298" s="120">
        <v>350</v>
      </c>
      <c r="L298" s="120"/>
      <c r="M298" s="20">
        <f t="shared" si="18"/>
        <v>-7.8947368421052628</v>
      </c>
      <c r="N298" s="20">
        <f t="shared" si="19"/>
        <v>75</v>
      </c>
      <c r="O298" s="394" t="s">
        <v>263</v>
      </c>
      <c r="P298" s="440">
        <f t="shared" si="17"/>
        <v>-30</v>
      </c>
    </row>
    <row r="299" spans="1:16" s="103" customFormat="1" ht="18.75" x14ac:dyDescent="0.3">
      <c r="A299" s="932"/>
      <c r="B299" s="887"/>
      <c r="C299" s="394" t="s">
        <v>1140</v>
      </c>
      <c r="D299" s="394" t="s">
        <v>1141</v>
      </c>
      <c r="E299" s="104">
        <v>170</v>
      </c>
      <c r="F299" s="104">
        <v>170</v>
      </c>
      <c r="G299" s="132">
        <v>100</v>
      </c>
      <c r="H299" s="131">
        <v>1.9</v>
      </c>
      <c r="I299" s="155">
        <v>323</v>
      </c>
      <c r="J299" s="119">
        <v>170</v>
      </c>
      <c r="K299" s="120">
        <v>300</v>
      </c>
      <c r="L299" s="120"/>
      <c r="M299" s="20">
        <f t="shared" si="18"/>
        <v>-7.1207430340557281</v>
      </c>
      <c r="N299" s="20">
        <f t="shared" si="19"/>
        <v>76.470588235294116</v>
      </c>
      <c r="O299" s="394" t="s">
        <v>263</v>
      </c>
      <c r="P299" s="440">
        <f t="shared" si="17"/>
        <v>-23</v>
      </c>
    </row>
    <row r="300" spans="1:16" s="103" customFormat="1" ht="18.75" x14ac:dyDescent="0.3">
      <c r="A300" s="932"/>
      <c r="B300" s="887"/>
      <c r="C300" s="394" t="s">
        <v>1139</v>
      </c>
      <c r="D300" s="394" t="s">
        <v>1142</v>
      </c>
      <c r="E300" s="104">
        <v>200</v>
      </c>
      <c r="F300" s="104">
        <v>200</v>
      </c>
      <c r="G300" s="132">
        <v>100</v>
      </c>
      <c r="H300" s="131">
        <v>1.9</v>
      </c>
      <c r="I300" s="155">
        <v>380</v>
      </c>
      <c r="J300" s="119">
        <v>200</v>
      </c>
      <c r="K300" s="120">
        <v>350</v>
      </c>
      <c r="L300" s="120"/>
      <c r="M300" s="20">
        <f t="shared" si="18"/>
        <v>-7.8947368421052628</v>
      </c>
      <c r="N300" s="20">
        <f t="shared" si="19"/>
        <v>75</v>
      </c>
      <c r="O300" s="394" t="s">
        <v>263</v>
      </c>
      <c r="P300" s="440">
        <f t="shared" si="17"/>
        <v>-30</v>
      </c>
    </row>
    <row r="301" spans="1:16" s="103" customFormat="1" ht="44.25" customHeight="1" x14ac:dyDescent="0.3">
      <c r="A301" s="381">
        <v>2</v>
      </c>
      <c r="B301" s="384" t="s">
        <v>1143</v>
      </c>
      <c r="C301" s="394" t="s">
        <v>1144</v>
      </c>
      <c r="D301" s="394" t="s">
        <v>1145</v>
      </c>
      <c r="E301" s="104">
        <v>300</v>
      </c>
      <c r="F301" s="104">
        <v>400</v>
      </c>
      <c r="G301" s="132">
        <v>1300</v>
      </c>
      <c r="H301" s="131">
        <v>1.8</v>
      </c>
      <c r="I301" s="155">
        <v>540</v>
      </c>
      <c r="J301" s="119">
        <v>800</v>
      </c>
      <c r="K301" s="120">
        <v>500</v>
      </c>
      <c r="L301" s="120"/>
      <c r="M301" s="20">
        <f t="shared" si="18"/>
        <v>-7.4074074074074066</v>
      </c>
      <c r="N301" s="20">
        <f t="shared" si="19"/>
        <v>-37.5</v>
      </c>
      <c r="O301" s="394" t="s">
        <v>263</v>
      </c>
      <c r="P301" s="440">
        <f t="shared" si="17"/>
        <v>-40</v>
      </c>
    </row>
    <row r="302" spans="1:16" s="103" customFormat="1" ht="26.25" customHeight="1" x14ac:dyDescent="0.3">
      <c r="A302" s="381">
        <v>3</v>
      </c>
      <c r="B302" s="384" t="s">
        <v>1146</v>
      </c>
      <c r="C302" s="394" t="s">
        <v>1147</v>
      </c>
      <c r="D302" s="394" t="s">
        <v>1148</v>
      </c>
      <c r="E302" s="104">
        <v>200</v>
      </c>
      <c r="F302" s="104">
        <v>200</v>
      </c>
      <c r="G302" s="132">
        <v>170</v>
      </c>
      <c r="H302" s="131">
        <v>1.8</v>
      </c>
      <c r="I302" s="155">
        <v>360</v>
      </c>
      <c r="J302" s="119">
        <v>200</v>
      </c>
      <c r="K302" s="120">
        <v>350</v>
      </c>
      <c r="L302" s="120"/>
      <c r="M302" s="20">
        <f t="shared" si="18"/>
        <v>-2.7777777777777777</v>
      </c>
      <c r="N302" s="20">
        <f t="shared" si="19"/>
        <v>75</v>
      </c>
      <c r="O302" s="394" t="s">
        <v>263</v>
      </c>
      <c r="P302" s="440">
        <f t="shared" si="17"/>
        <v>-10</v>
      </c>
    </row>
    <row r="303" spans="1:16" s="103" customFormat="1" ht="44.25" customHeight="1" x14ac:dyDescent="0.3">
      <c r="A303" s="932">
        <v>4</v>
      </c>
      <c r="B303" s="887" t="s">
        <v>1149</v>
      </c>
      <c r="C303" s="394" t="s">
        <v>1150</v>
      </c>
      <c r="D303" s="394" t="s">
        <v>1151</v>
      </c>
      <c r="E303" s="104">
        <v>200</v>
      </c>
      <c r="F303" s="104">
        <v>200</v>
      </c>
      <c r="G303" s="132">
        <v>300</v>
      </c>
      <c r="H303" s="131">
        <v>2.8</v>
      </c>
      <c r="I303" s="155">
        <v>560</v>
      </c>
      <c r="J303" s="119">
        <v>200</v>
      </c>
      <c r="K303" s="120">
        <v>350</v>
      </c>
      <c r="L303" s="120"/>
      <c r="M303" s="20">
        <f t="shared" si="18"/>
        <v>-37.5</v>
      </c>
      <c r="N303" s="20">
        <f t="shared" si="19"/>
        <v>75</v>
      </c>
      <c r="O303" s="394" t="s">
        <v>263</v>
      </c>
      <c r="P303" s="440">
        <f t="shared" si="17"/>
        <v>-210</v>
      </c>
    </row>
    <row r="304" spans="1:16" s="103" customFormat="1" ht="45" customHeight="1" x14ac:dyDescent="0.3">
      <c r="A304" s="932"/>
      <c r="B304" s="887"/>
      <c r="C304" s="394" t="s">
        <v>1151</v>
      </c>
      <c r="D304" s="394" t="s">
        <v>1152</v>
      </c>
      <c r="E304" s="104">
        <v>300</v>
      </c>
      <c r="F304" s="104">
        <v>350</v>
      </c>
      <c r="G304" s="132">
        <v>700</v>
      </c>
      <c r="H304" s="131">
        <v>1.8</v>
      </c>
      <c r="I304" s="155">
        <v>540</v>
      </c>
      <c r="J304" s="119">
        <v>400</v>
      </c>
      <c r="K304" s="120">
        <v>500</v>
      </c>
      <c r="L304" s="120"/>
      <c r="M304" s="20">
        <f t="shared" si="18"/>
        <v>-7.4074074074074066</v>
      </c>
      <c r="N304" s="20">
        <f t="shared" si="19"/>
        <v>25</v>
      </c>
      <c r="O304" s="394" t="s">
        <v>263</v>
      </c>
      <c r="P304" s="440">
        <f t="shared" si="17"/>
        <v>-40</v>
      </c>
    </row>
    <row r="305" spans="1:16" s="103" customFormat="1" ht="23.25" customHeight="1" x14ac:dyDescent="0.3">
      <c r="A305" s="932"/>
      <c r="B305" s="887"/>
      <c r="C305" s="394" t="s">
        <v>1152</v>
      </c>
      <c r="D305" s="394" t="s">
        <v>1153</v>
      </c>
      <c r="E305" s="104">
        <v>200</v>
      </c>
      <c r="F305" s="104">
        <v>200</v>
      </c>
      <c r="G305" s="132">
        <v>170</v>
      </c>
      <c r="H305" s="131">
        <v>2.2999999999999998</v>
      </c>
      <c r="I305" s="155">
        <v>459.99999999999994</v>
      </c>
      <c r="J305" s="119">
        <v>200</v>
      </c>
      <c r="K305" s="120">
        <v>350</v>
      </c>
      <c r="L305" s="120"/>
      <c r="M305" s="20">
        <f t="shared" si="18"/>
        <v>-23.91304347826086</v>
      </c>
      <c r="N305" s="20">
        <f t="shared" si="19"/>
        <v>75</v>
      </c>
      <c r="O305" s="394" t="s">
        <v>263</v>
      </c>
      <c r="P305" s="440">
        <f t="shared" si="17"/>
        <v>-109.99999999999994</v>
      </c>
    </row>
    <row r="306" spans="1:16" s="103" customFormat="1" ht="18.75" x14ac:dyDescent="0.3">
      <c r="A306" s="381">
        <v>5</v>
      </c>
      <c r="B306" s="384" t="s">
        <v>1154</v>
      </c>
      <c r="C306" s="394" t="s">
        <v>1155</v>
      </c>
      <c r="D306" s="394" t="s">
        <v>1156</v>
      </c>
      <c r="E306" s="104">
        <v>180</v>
      </c>
      <c r="F306" s="104">
        <v>180</v>
      </c>
      <c r="G306" s="132">
        <v>140</v>
      </c>
      <c r="H306" s="131">
        <v>3.4</v>
      </c>
      <c r="I306" s="155">
        <v>612</v>
      </c>
      <c r="J306" s="119">
        <v>180</v>
      </c>
      <c r="K306" s="120">
        <v>300</v>
      </c>
      <c r="L306" s="120"/>
      <c r="M306" s="20">
        <f t="shared" si="18"/>
        <v>-50.980392156862742</v>
      </c>
      <c r="N306" s="20">
        <f t="shared" si="19"/>
        <v>66.666666666666657</v>
      </c>
      <c r="O306" s="394" t="s">
        <v>263</v>
      </c>
      <c r="P306" s="440">
        <f t="shared" si="17"/>
        <v>-312</v>
      </c>
    </row>
    <row r="307" spans="1:16" s="103" customFormat="1" ht="39.75" customHeight="1" x14ac:dyDescent="0.3">
      <c r="A307" s="932">
        <v>6</v>
      </c>
      <c r="B307" s="887" t="s">
        <v>1157</v>
      </c>
      <c r="C307" s="394" t="s">
        <v>1158</v>
      </c>
      <c r="D307" s="394" t="s">
        <v>1159</v>
      </c>
      <c r="E307" s="104">
        <v>140</v>
      </c>
      <c r="F307" s="104">
        <v>140</v>
      </c>
      <c r="G307" s="132">
        <v>200</v>
      </c>
      <c r="H307" s="131">
        <v>2.1</v>
      </c>
      <c r="I307" s="155">
        <v>294</v>
      </c>
      <c r="J307" s="119">
        <v>140</v>
      </c>
      <c r="K307" s="120">
        <v>250</v>
      </c>
      <c r="L307" s="120"/>
      <c r="M307" s="20">
        <f t="shared" si="18"/>
        <v>-14.965986394557824</v>
      </c>
      <c r="N307" s="20">
        <f t="shared" si="19"/>
        <v>78.571428571428569</v>
      </c>
      <c r="O307" s="394" t="s">
        <v>263</v>
      </c>
      <c r="P307" s="440">
        <f t="shared" si="17"/>
        <v>-44</v>
      </c>
    </row>
    <row r="308" spans="1:16" s="103" customFormat="1" ht="18.75" x14ac:dyDescent="0.3">
      <c r="A308" s="932"/>
      <c r="B308" s="887"/>
      <c r="C308" s="394" t="s">
        <v>1160</v>
      </c>
      <c r="D308" s="394" t="s">
        <v>1161</v>
      </c>
      <c r="E308" s="104">
        <v>140</v>
      </c>
      <c r="F308" s="104">
        <v>140</v>
      </c>
      <c r="G308" s="132">
        <v>200</v>
      </c>
      <c r="H308" s="131">
        <v>1.7</v>
      </c>
      <c r="I308" s="155">
        <v>238</v>
      </c>
      <c r="J308" s="119">
        <v>140</v>
      </c>
      <c r="K308" s="120">
        <v>250</v>
      </c>
      <c r="L308" s="120"/>
      <c r="M308" s="20">
        <f t="shared" si="18"/>
        <v>5.0420168067226889</v>
      </c>
      <c r="N308" s="20">
        <f t="shared" si="19"/>
        <v>78.571428571428569</v>
      </c>
      <c r="O308" s="394" t="s">
        <v>263</v>
      </c>
      <c r="P308" s="440">
        <f t="shared" si="17"/>
        <v>12</v>
      </c>
    </row>
    <row r="309" spans="1:16" s="103" customFormat="1" ht="42.75" customHeight="1" x14ac:dyDescent="0.3">
      <c r="A309" s="381">
        <v>7</v>
      </c>
      <c r="B309" s="384" t="s">
        <v>1162</v>
      </c>
      <c r="C309" s="394" t="s">
        <v>1163</v>
      </c>
      <c r="D309" s="394" t="s">
        <v>1164</v>
      </c>
      <c r="E309" s="104">
        <v>80</v>
      </c>
      <c r="F309" s="104">
        <v>120</v>
      </c>
      <c r="G309" s="132">
        <v>100</v>
      </c>
      <c r="H309" s="131">
        <v>1.8</v>
      </c>
      <c r="I309" s="155">
        <v>144</v>
      </c>
      <c r="J309" s="119">
        <v>120</v>
      </c>
      <c r="K309" s="120">
        <v>180</v>
      </c>
      <c r="L309" s="120"/>
      <c r="M309" s="20">
        <f t="shared" si="18"/>
        <v>25</v>
      </c>
      <c r="N309" s="20">
        <f t="shared" si="19"/>
        <v>50</v>
      </c>
      <c r="O309" s="394" t="s">
        <v>263</v>
      </c>
      <c r="P309" s="440">
        <f t="shared" si="17"/>
        <v>36</v>
      </c>
    </row>
    <row r="310" spans="1:16" s="103" customFormat="1" ht="37.5" x14ac:dyDescent="0.3">
      <c r="A310" s="381">
        <v>8</v>
      </c>
      <c r="B310" s="385" t="s">
        <v>45</v>
      </c>
      <c r="C310" s="388"/>
      <c r="D310" s="388"/>
      <c r="E310" s="148">
        <v>80</v>
      </c>
      <c r="F310" s="148">
        <v>100</v>
      </c>
      <c r="G310" s="161">
        <v>100</v>
      </c>
      <c r="H310" s="147">
        <v>5.9</v>
      </c>
      <c r="I310" s="160">
        <v>472</v>
      </c>
      <c r="J310" s="119">
        <v>100</v>
      </c>
      <c r="K310" s="120">
        <v>130</v>
      </c>
      <c r="L310" s="120"/>
      <c r="M310" s="20">
        <f t="shared" si="18"/>
        <v>-72.457627118644069</v>
      </c>
      <c r="N310" s="20">
        <f t="shared" si="19"/>
        <v>30</v>
      </c>
      <c r="O310" s="394" t="s">
        <v>263</v>
      </c>
      <c r="P310" s="440">
        <f t="shared" si="17"/>
        <v>-342</v>
      </c>
    </row>
    <row r="311" spans="1:16" s="103" customFormat="1" ht="18.75" x14ac:dyDescent="0.25">
      <c r="A311" s="126" t="s">
        <v>1165</v>
      </c>
      <c r="B311" s="138" t="s">
        <v>1166</v>
      </c>
      <c r="C311" s="397"/>
      <c r="D311" s="397"/>
      <c r="E311" s="100"/>
      <c r="F311" s="100"/>
      <c r="G311" s="139"/>
      <c r="H311" s="83"/>
      <c r="I311" s="83"/>
      <c r="J311" s="119"/>
      <c r="K311" s="114"/>
      <c r="L311" s="114"/>
      <c r="M311" s="20"/>
      <c r="N311" s="20"/>
      <c r="O311" s="397"/>
      <c r="P311" s="440"/>
    </row>
    <row r="312" spans="1:16" s="103" customFormat="1" ht="18.75" x14ac:dyDescent="0.3">
      <c r="A312" s="381">
        <v>1</v>
      </c>
      <c r="B312" s="386" t="s">
        <v>1167</v>
      </c>
      <c r="C312" s="389"/>
      <c r="D312" s="389"/>
      <c r="E312" s="151"/>
      <c r="F312" s="151"/>
      <c r="G312" s="151"/>
      <c r="H312" s="83"/>
      <c r="I312" s="83"/>
      <c r="J312" s="119"/>
      <c r="K312" s="114"/>
      <c r="L312" s="114"/>
      <c r="M312" s="20"/>
      <c r="N312" s="20"/>
      <c r="O312" s="162" t="s">
        <v>1168</v>
      </c>
      <c r="P312" s="440"/>
    </row>
    <row r="313" spans="1:16" s="103" customFormat="1" ht="18.75" x14ac:dyDescent="0.25">
      <c r="A313" s="932" t="s">
        <v>993</v>
      </c>
      <c r="B313" s="1043" t="s">
        <v>1169</v>
      </c>
      <c r="C313" s="394" t="s">
        <v>1170</v>
      </c>
      <c r="D313" s="394" t="s">
        <v>1171</v>
      </c>
      <c r="E313" s="135">
        <v>650</v>
      </c>
      <c r="F313" s="163">
        <v>650</v>
      </c>
      <c r="G313" s="135">
        <v>1000</v>
      </c>
      <c r="H313" s="131">
        <v>1.2</v>
      </c>
      <c r="I313" s="164">
        <v>780</v>
      </c>
      <c r="J313" s="119">
        <v>800</v>
      </c>
      <c r="K313" s="120">
        <v>1000</v>
      </c>
      <c r="L313" s="120"/>
      <c r="M313" s="20">
        <f t="shared" si="18"/>
        <v>28.205128205128204</v>
      </c>
      <c r="N313" s="20">
        <f t="shared" si="19"/>
        <v>25</v>
      </c>
      <c r="O313" s="165" t="s">
        <v>263</v>
      </c>
      <c r="P313" s="440">
        <f t="shared" si="17"/>
        <v>220</v>
      </c>
    </row>
    <row r="314" spans="1:16" s="103" customFormat="1" ht="18.75" x14ac:dyDescent="0.25">
      <c r="A314" s="932"/>
      <c r="B314" s="1044"/>
      <c r="C314" s="394" t="s">
        <v>1171</v>
      </c>
      <c r="D314" s="394" t="s">
        <v>1172</v>
      </c>
      <c r="E314" s="135">
        <v>500</v>
      </c>
      <c r="F314" s="135">
        <v>600</v>
      </c>
      <c r="G314" s="135">
        <v>850</v>
      </c>
      <c r="H314" s="131">
        <v>2.2999999999999998</v>
      </c>
      <c r="I314" s="164">
        <v>1150</v>
      </c>
      <c r="J314" s="119">
        <v>600</v>
      </c>
      <c r="K314" s="120">
        <f>E314*160%</f>
        <v>800</v>
      </c>
      <c r="L314" s="120"/>
      <c r="M314" s="20">
        <f t="shared" si="18"/>
        <v>-30.434782608695656</v>
      </c>
      <c r="N314" s="20">
        <f t="shared" si="19"/>
        <v>33.333333333333329</v>
      </c>
      <c r="O314" s="165" t="s">
        <v>263</v>
      </c>
      <c r="P314" s="440">
        <f t="shared" si="17"/>
        <v>-350</v>
      </c>
    </row>
    <row r="315" spans="1:16" s="103" customFormat="1" ht="37.5" x14ac:dyDescent="0.25">
      <c r="A315" s="932"/>
      <c r="B315" s="1044"/>
      <c r="C315" s="394" t="s">
        <v>1172</v>
      </c>
      <c r="D315" s="394" t="s">
        <v>1173</v>
      </c>
      <c r="E315" s="135">
        <v>600</v>
      </c>
      <c r="F315" s="135">
        <v>630</v>
      </c>
      <c r="G315" s="135">
        <v>900</v>
      </c>
      <c r="H315" s="131">
        <v>1.6</v>
      </c>
      <c r="I315" s="164">
        <v>960</v>
      </c>
      <c r="J315" s="119">
        <v>630</v>
      </c>
      <c r="K315" s="120">
        <v>950</v>
      </c>
      <c r="L315" s="120"/>
      <c r="M315" s="20">
        <f t="shared" si="18"/>
        <v>-1.0416666666666665</v>
      </c>
      <c r="N315" s="20">
        <f t="shared" si="19"/>
        <v>50.793650793650791</v>
      </c>
      <c r="O315" s="165" t="s">
        <v>263</v>
      </c>
      <c r="P315" s="440">
        <f t="shared" si="17"/>
        <v>-10</v>
      </c>
    </row>
    <row r="316" spans="1:16" s="103" customFormat="1" ht="37.5" x14ac:dyDescent="0.25">
      <c r="A316" s="932"/>
      <c r="B316" s="1044"/>
      <c r="C316" s="394" t="s">
        <v>1173</v>
      </c>
      <c r="D316" s="394" t="s">
        <v>1174</v>
      </c>
      <c r="E316" s="104">
        <v>200</v>
      </c>
      <c r="F316" s="135">
        <v>250</v>
      </c>
      <c r="G316" s="135">
        <v>400</v>
      </c>
      <c r="H316" s="131">
        <v>1.6</v>
      </c>
      <c r="I316" s="164">
        <v>320</v>
      </c>
      <c r="J316" s="119">
        <v>250</v>
      </c>
      <c r="K316" s="120">
        <v>400</v>
      </c>
      <c r="L316" s="120"/>
      <c r="M316" s="20">
        <f t="shared" si="18"/>
        <v>25</v>
      </c>
      <c r="N316" s="20">
        <f t="shared" si="19"/>
        <v>60</v>
      </c>
      <c r="O316" s="394" t="s">
        <v>270</v>
      </c>
      <c r="P316" s="440">
        <f t="shared" si="17"/>
        <v>80</v>
      </c>
    </row>
    <row r="317" spans="1:16" s="103" customFormat="1" ht="37.5" x14ac:dyDescent="0.25">
      <c r="A317" s="932"/>
      <c r="B317" s="1044"/>
      <c r="C317" s="394" t="s">
        <v>1174</v>
      </c>
      <c r="D317" s="394" t="s">
        <v>1175</v>
      </c>
      <c r="E317" s="104">
        <v>200</v>
      </c>
      <c r="F317" s="135">
        <v>300</v>
      </c>
      <c r="G317" s="135">
        <v>550</v>
      </c>
      <c r="H317" s="131">
        <v>1.6</v>
      </c>
      <c r="I317" s="164">
        <v>320</v>
      </c>
      <c r="J317" s="119">
        <v>350</v>
      </c>
      <c r="K317" s="120">
        <v>400</v>
      </c>
      <c r="L317" s="120"/>
      <c r="M317" s="20">
        <f t="shared" si="18"/>
        <v>25</v>
      </c>
      <c r="N317" s="20">
        <f t="shared" si="19"/>
        <v>14.285714285714285</v>
      </c>
      <c r="O317" s="394" t="s">
        <v>270</v>
      </c>
      <c r="P317" s="440">
        <f t="shared" si="17"/>
        <v>80</v>
      </c>
    </row>
    <row r="318" spans="1:16" s="103" customFormat="1" ht="18.75" x14ac:dyDescent="0.25">
      <c r="A318" s="932"/>
      <c r="B318" s="1045"/>
      <c r="C318" s="394" t="s">
        <v>1175</v>
      </c>
      <c r="D318" s="394" t="s">
        <v>848</v>
      </c>
      <c r="E318" s="104">
        <v>100</v>
      </c>
      <c r="F318" s="135">
        <v>200</v>
      </c>
      <c r="G318" s="135">
        <v>250</v>
      </c>
      <c r="H318" s="131">
        <v>3.4</v>
      </c>
      <c r="I318" s="83">
        <v>340</v>
      </c>
      <c r="J318" s="119">
        <v>300</v>
      </c>
      <c r="K318" s="120">
        <v>400</v>
      </c>
      <c r="L318" s="120"/>
      <c r="M318" s="20">
        <f t="shared" si="18"/>
        <v>17.647058823529413</v>
      </c>
      <c r="N318" s="20">
        <f t="shared" si="19"/>
        <v>33.333333333333329</v>
      </c>
      <c r="O318" s="165" t="s">
        <v>263</v>
      </c>
      <c r="P318" s="440">
        <f t="shared" si="17"/>
        <v>60</v>
      </c>
    </row>
    <row r="319" spans="1:16" s="103" customFormat="1" ht="18.75" x14ac:dyDescent="0.25">
      <c r="A319" s="932" t="s">
        <v>999</v>
      </c>
      <c r="B319" s="1043" t="s">
        <v>1176</v>
      </c>
      <c r="C319" s="394" t="s">
        <v>1170</v>
      </c>
      <c r="D319" s="394" t="s">
        <v>1177</v>
      </c>
      <c r="E319" s="132">
        <v>1400</v>
      </c>
      <c r="F319" s="132">
        <v>1400</v>
      </c>
      <c r="G319" s="132">
        <v>1800</v>
      </c>
      <c r="H319" s="131">
        <v>3.4</v>
      </c>
      <c r="I319" s="83">
        <v>4760</v>
      </c>
      <c r="J319" s="119">
        <v>1400</v>
      </c>
      <c r="K319" s="120">
        <v>1600</v>
      </c>
      <c r="L319" s="120"/>
      <c r="M319" s="20">
        <f t="shared" si="18"/>
        <v>-66.386554621848731</v>
      </c>
      <c r="N319" s="20">
        <f t="shared" si="19"/>
        <v>14.285714285714285</v>
      </c>
      <c r="O319" s="165" t="s">
        <v>263</v>
      </c>
      <c r="P319" s="440">
        <f t="shared" si="17"/>
        <v>-3160</v>
      </c>
    </row>
    <row r="320" spans="1:16" s="103" customFormat="1" ht="18.75" x14ac:dyDescent="0.25">
      <c r="A320" s="932"/>
      <c r="B320" s="1044"/>
      <c r="C320" s="394" t="s">
        <v>1177</v>
      </c>
      <c r="D320" s="394" t="s">
        <v>1178</v>
      </c>
      <c r="E320" s="135">
        <v>800</v>
      </c>
      <c r="F320" s="135">
        <v>840</v>
      </c>
      <c r="G320" s="135">
        <v>1200</v>
      </c>
      <c r="H320" s="131">
        <v>2.8</v>
      </c>
      <c r="I320" s="83">
        <v>2240</v>
      </c>
      <c r="J320" s="119">
        <v>840</v>
      </c>
      <c r="K320" s="120">
        <v>1200</v>
      </c>
      <c r="L320" s="120"/>
      <c r="M320" s="20">
        <f t="shared" si="18"/>
        <v>-46.428571428571431</v>
      </c>
      <c r="N320" s="20">
        <f t="shared" si="19"/>
        <v>42.857142857142854</v>
      </c>
      <c r="O320" s="165" t="s">
        <v>263</v>
      </c>
      <c r="P320" s="440">
        <f t="shared" si="17"/>
        <v>-1040</v>
      </c>
    </row>
    <row r="321" spans="1:16" s="103" customFormat="1" ht="18.75" x14ac:dyDescent="0.25">
      <c r="A321" s="932"/>
      <c r="B321" s="1044"/>
      <c r="C321" s="394" t="s">
        <v>1178</v>
      </c>
      <c r="D321" s="394" t="s">
        <v>1179</v>
      </c>
      <c r="E321" s="135">
        <v>600</v>
      </c>
      <c r="F321" s="135">
        <v>630</v>
      </c>
      <c r="G321" s="135">
        <v>900</v>
      </c>
      <c r="H321" s="131">
        <v>3.7</v>
      </c>
      <c r="I321" s="83">
        <v>2220</v>
      </c>
      <c r="J321" s="119">
        <v>630</v>
      </c>
      <c r="K321" s="120">
        <v>800</v>
      </c>
      <c r="L321" s="120"/>
      <c r="M321" s="20">
        <f t="shared" si="18"/>
        <v>-63.963963963963963</v>
      </c>
      <c r="N321" s="20">
        <f t="shared" si="19"/>
        <v>26.984126984126984</v>
      </c>
      <c r="O321" s="165" t="s">
        <v>263</v>
      </c>
      <c r="P321" s="440">
        <f t="shared" si="17"/>
        <v>-1420</v>
      </c>
    </row>
    <row r="322" spans="1:16" s="103" customFormat="1" ht="18.75" x14ac:dyDescent="0.25">
      <c r="A322" s="932"/>
      <c r="B322" s="1045"/>
      <c r="C322" s="394" t="s">
        <v>1179</v>
      </c>
      <c r="D322" s="394" t="s">
        <v>1180</v>
      </c>
      <c r="E322" s="135">
        <v>300</v>
      </c>
      <c r="F322" s="135">
        <v>390</v>
      </c>
      <c r="G322" s="135">
        <v>550</v>
      </c>
      <c r="H322" s="131">
        <v>3.3</v>
      </c>
      <c r="I322" s="83">
        <v>990</v>
      </c>
      <c r="J322" s="119">
        <v>390</v>
      </c>
      <c r="K322" s="120">
        <v>500</v>
      </c>
      <c r="L322" s="120"/>
      <c r="M322" s="20">
        <f t="shared" si="18"/>
        <v>-49.494949494949495</v>
      </c>
      <c r="N322" s="20">
        <f t="shared" si="19"/>
        <v>28.205128205128204</v>
      </c>
      <c r="O322" s="165" t="s">
        <v>263</v>
      </c>
      <c r="P322" s="440">
        <f t="shared" si="17"/>
        <v>-490</v>
      </c>
    </row>
    <row r="323" spans="1:16" s="103" customFormat="1" ht="37.5" x14ac:dyDescent="0.25">
      <c r="A323" s="932">
        <v>2</v>
      </c>
      <c r="B323" s="1043" t="s">
        <v>703</v>
      </c>
      <c r="C323" s="394" t="s">
        <v>1181</v>
      </c>
      <c r="D323" s="394" t="s">
        <v>1182</v>
      </c>
      <c r="E323" s="104">
        <v>200</v>
      </c>
      <c r="F323" s="135">
        <v>200</v>
      </c>
      <c r="G323" s="135">
        <v>250</v>
      </c>
      <c r="H323" s="131">
        <v>2.5</v>
      </c>
      <c r="I323" s="83">
        <v>500</v>
      </c>
      <c r="J323" s="119">
        <v>200</v>
      </c>
      <c r="K323" s="120">
        <v>350</v>
      </c>
      <c r="L323" s="120"/>
      <c r="M323" s="20">
        <f t="shared" si="18"/>
        <v>-30</v>
      </c>
      <c r="N323" s="20">
        <f t="shared" si="19"/>
        <v>75</v>
      </c>
      <c r="O323" s="394" t="s">
        <v>270</v>
      </c>
      <c r="P323" s="440">
        <f t="shared" si="17"/>
        <v>-150</v>
      </c>
    </row>
    <row r="324" spans="1:16" s="103" customFormat="1" ht="37.5" x14ac:dyDescent="0.25">
      <c r="A324" s="932"/>
      <c r="B324" s="1044"/>
      <c r="C324" s="402" t="s">
        <v>1182</v>
      </c>
      <c r="D324" s="402" t="s">
        <v>1183</v>
      </c>
      <c r="E324" s="104">
        <v>200</v>
      </c>
      <c r="F324" s="135">
        <v>280</v>
      </c>
      <c r="G324" s="135">
        <v>400</v>
      </c>
      <c r="H324" s="131">
        <v>2.5</v>
      </c>
      <c r="I324" s="83">
        <v>500</v>
      </c>
      <c r="J324" s="119">
        <v>280</v>
      </c>
      <c r="K324" s="120">
        <v>350</v>
      </c>
      <c r="L324" s="120"/>
      <c r="M324" s="20">
        <f t="shared" si="18"/>
        <v>-30</v>
      </c>
      <c r="N324" s="20">
        <f t="shared" si="19"/>
        <v>25</v>
      </c>
      <c r="O324" s="394" t="s">
        <v>270</v>
      </c>
      <c r="P324" s="440">
        <f t="shared" si="17"/>
        <v>-150</v>
      </c>
    </row>
    <row r="325" spans="1:16" s="103" customFormat="1" ht="18.75" x14ac:dyDescent="0.25">
      <c r="A325" s="932"/>
      <c r="B325" s="1044"/>
      <c r="C325" s="402" t="s">
        <v>1184</v>
      </c>
      <c r="D325" s="402" t="s">
        <v>1185</v>
      </c>
      <c r="E325" s="104">
        <v>400</v>
      </c>
      <c r="F325" s="135">
        <v>630</v>
      </c>
      <c r="G325" s="135">
        <v>900</v>
      </c>
      <c r="H325" s="131">
        <v>2.1</v>
      </c>
      <c r="I325" s="164">
        <v>840</v>
      </c>
      <c r="J325" s="119">
        <v>630</v>
      </c>
      <c r="K325" s="120">
        <v>650</v>
      </c>
      <c r="L325" s="120"/>
      <c r="M325" s="20">
        <f t="shared" si="18"/>
        <v>-22.61904761904762</v>
      </c>
      <c r="N325" s="20">
        <f t="shared" si="19"/>
        <v>3.1746031746031744</v>
      </c>
      <c r="O325" s="165" t="s">
        <v>263</v>
      </c>
      <c r="P325" s="440">
        <f t="shared" si="17"/>
        <v>-190</v>
      </c>
    </row>
    <row r="326" spans="1:16" s="103" customFormat="1" ht="18.75" x14ac:dyDescent="0.25">
      <c r="A326" s="932"/>
      <c r="B326" s="1044"/>
      <c r="C326" s="402" t="s">
        <v>1186</v>
      </c>
      <c r="D326" s="402" t="s">
        <v>1187</v>
      </c>
      <c r="E326" s="104">
        <v>300</v>
      </c>
      <c r="F326" s="135">
        <v>420</v>
      </c>
      <c r="G326" s="135">
        <v>600</v>
      </c>
      <c r="H326" s="131">
        <v>1.8</v>
      </c>
      <c r="I326" s="164">
        <v>540</v>
      </c>
      <c r="J326" s="119">
        <v>420</v>
      </c>
      <c r="K326" s="120">
        <v>500</v>
      </c>
      <c r="L326" s="120"/>
      <c r="M326" s="20">
        <f t="shared" si="18"/>
        <v>-7.4074074074074066</v>
      </c>
      <c r="N326" s="20">
        <f t="shared" si="19"/>
        <v>19.047619047619047</v>
      </c>
      <c r="O326" s="165" t="s">
        <v>263</v>
      </c>
      <c r="P326" s="440">
        <f t="shared" si="17"/>
        <v>-40</v>
      </c>
    </row>
    <row r="327" spans="1:16" s="103" customFormat="1" ht="18.75" x14ac:dyDescent="0.25">
      <c r="A327" s="932"/>
      <c r="B327" s="1044"/>
      <c r="C327" s="394" t="s">
        <v>1187</v>
      </c>
      <c r="D327" s="394" t="s">
        <v>1188</v>
      </c>
      <c r="E327" s="104">
        <v>400</v>
      </c>
      <c r="F327" s="135">
        <v>600</v>
      </c>
      <c r="G327" s="135">
        <v>850</v>
      </c>
      <c r="H327" s="131">
        <v>2</v>
      </c>
      <c r="I327" s="164">
        <v>800</v>
      </c>
      <c r="J327" s="119">
        <v>600</v>
      </c>
      <c r="K327" s="120">
        <v>650</v>
      </c>
      <c r="L327" s="120"/>
      <c r="M327" s="20">
        <f t="shared" si="18"/>
        <v>-18.75</v>
      </c>
      <c r="N327" s="20">
        <f t="shared" si="19"/>
        <v>8.3333333333333321</v>
      </c>
      <c r="O327" s="165" t="s">
        <v>263</v>
      </c>
      <c r="P327" s="440">
        <f t="shared" si="17"/>
        <v>-150</v>
      </c>
    </row>
    <row r="328" spans="1:16" s="103" customFormat="1" ht="37.5" x14ac:dyDescent="0.25">
      <c r="A328" s="932"/>
      <c r="B328" s="1044"/>
      <c r="C328" s="394" t="s">
        <v>1188</v>
      </c>
      <c r="D328" s="394" t="s">
        <v>1189</v>
      </c>
      <c r="E328" s="104">
        <v>250</v>
      </c>
      <c r="F328" s="135">
        <v>350</v>
      </c>
      <c r="G328" s="135">
        <v>500</v>
      </c>
      <c r="H328" s="131">
        <v>2.4</v>
      </c>
      <c r="I328" s="164">
        <v>600</v>
      </c>
      <c r="J328" s="119">
        <v>350</v>
      </c>
      <c r="K328" s="120">
        <v>350</v>
      </c>
      <c r="L328" s="120"/>
      <c r="M328" s="20">
        <f t="shared" si="18"/>
        <v>-41.666666666666671</v>
      </c>
      <c r="N328" s="20">
        <f t="shared" si="19"/>
        <v>0</v>
      </c>
      <c r="O328" s="165" t="s">
        <v>263</v>
      </c>
      <c r="P328" s="440">
        <f t="shared" si="17"/>
        <v>-250</v>
      </c>
    </row>
    <row r="329" spans="1:16" s="103" customFormat="1" ht="18.75" x14ac:dyDescent="0.25">
      <c r="A329" s="932"/>
      <c r="B329" s="1044"/>
      <c r="C329" s="394" t="s">
        <v>1190</v>
      </c>
      <c r="D329" s="394" t="s">
        <v>1191</v>
      </c>
      <c r="E329" s="104">
        <v>220</v>
      </c>
      <c r="F329" s="135">
        <v>200</v>
      </c>
      <c r="G329" s="135">
        <v>250</v>
      </c>
      <c r="H329" s="131">
        <v>4.2</v>
      </c>
      <c r="I329" s="164">
        <v>924</v>
      </c>
      <c r="J329" s="119">
        <v>220</v>
      </c>
      <c r="K329" s="120">
        <v>300</v>
      </c>
      <c r="L329" s="120"/>
      <c r="M329" s="20">
        <f t="shared" si="18"/>
        <v>-67.532467532467535</v>
      </c>
      <c r="N329" s="20">
        <f t="shared" si="19"/>
        <v>36.363636363636367</v>
      </c>
      <c r="O329" s="165" t="s">
        <v>263</v>
      </c>
      <c r="P329" s="440">
        <f t="shared" si="17"/>
        <v>-624</v>
      </c>
    </row>
    <row r="330" spans="1:16" s="103" customFormat="1" ht="37.5" x14ac:dyDescent="0.25">
      <c r="A330" s="932"/>
      <c r="B330" s="1044"/>
      <c r="C330" s="394" t="s">
        <v>1189</v>
      </c>
      <c r="D330" s="394" t="s">
        <v>1192</v>
      </c>
      <c r="E330" s="104">
        <v>220</v>
      </c>
      <c r="F330" s="135">
        <v>320</v>
      </c>
      <c r="G330" s="135">
        <v>450</v>
      </c>
      <c r="H330" s="131">
        <v>4.0999999999999996</v>
      </c>
      <c r="I330" s="164">
        <v>901.99999999999989</v>
      </c>
      <c r="J330" s="119">
        <v>320</v>
      </c>
      <c r="K330" s="120">
        <v>300</v>
      </c>
      <c r="L330" s="120"/>
      <c r="M330" s="20">
        <f t="shared" si="18"/>
        <v>-66.740576496674052</v>
      </c>
      <c r="N330" s="20">
        <f t="shared" si="19"/>
        <v>-6.25</v>
      </c>
      <c r="O330" s="165" t="s">
        <v>263</v>
      </c>
      <c r="P330" s="440">
        <f t="shared" si="17"/>
        <v>-601.99999999999989</v>
      </c>
    </row>
    <row r="331" spans="1:16" s="103" customFormat="1" ht="18.75" x14ac:dyDescent="0.25">
      <c r="A331" s="932"/>
      <c r="B331" s="1044"/>
      <c r="C331" s="394" t="s">
        <v>1177</v>
      </c>
      <c r="D331" s="394" t="s">
        <v>1193</v>
      </c>
      <c r="E331" s="104">
        <v>330</v>
      </c>
      <c r="F331" s="135">
        <v>500</v>
      </c>
      <c r="G331" s="135">
        <v>700</v>
      </c>
      <c r="H331" s="131">
        <v>3.6</v>
      </c>
      <c r="I331" s="164">
        <v>1188</v>
      </c>
      <c r="J331" s="119">
        <v>500</v>
      </c>
      <c r="K331" s="114">
        <v>500</v>
      </c>
      <c r="L331" s="114"/>
      <c r="M331" s="20">
        <f t="shared" si="18"/>
        <v>-57.912457912457917</v>
      </c>
      <c r="N331" s="20">
        <f t="shared" si="19"/>
        <v>0</v>
      </c>
      <c r="O331" s="165" t="s">
        <v>263</v>
      </c>
      <c r="P331" s="440">
        <f t="shared" ref="P331:P394" si="20">K331-I331</f>
        <v>-688</v>
      </c>
    </row>
    <row r="332" spans="1:16" s="103" customFormat="1" ht="18.75" x14ac:dyDescent="0.25">
      <c r="A332" s="932"/>
      <c r="B332" s="1045"/>
      <c r="C332" s="394" t="s">
        <v>1194</v>
      </c>
      <c r="D332" s="394" t="s">
        <v>1195</v>
      </c>
      <c r="E332" s="104">
        <v>300</v>
      </c>
      <c r="F332" s="135">
        <v>350</v>
      </c>
      <c r="G332" s="135">
        <v>500</v>
      </c>
      <c r="H332" s="131">
        <v>1.8</v>
      </c>
      <c r="I332" s="164">
        <v>540</v>
      </c>
      <c r="J332" s="119">
        <v>350</v>
      </c>
      <c r="K332" s="120">
        <v>450</v>
      </c>
      <c r="L332" s="120"/>
      <c r="M332" s="20">
        <f t="shared" si="18"/>
        <v>-16.666666666666664</v>
      </c>
      <c r="N332" s="20">
        <f t="shared" si="19"/>
        <v>28.571428571428569</v>
      </c>
      <c r="O332" s="165" t="s">
        <v>263</v>
      </c>
      <c r="P332" s="440">
        <f t="shared" si="20"/>
        <v>-90</v>
      </c>
    </row>
    <row r="333" spans="1:16" s="103" customFormat="1" ht="37.5" x14ac:dyDescent="0.25">
      <c r="A333" s="932">
        <v>3</v>
      </c>
      <c r="B333" s="887" t="s">
        <v>227</v>
      </c>
      <c r="C333" s="394" t="s">
        <v>1196</v>
      </c>
      <c r="D333" s="394" t="s">
        <v>1197</v>
      </c>
      <c r="E333" s="135">
        <v>250</v>
      </c>
      <c r="F333" s="135">
        <v>350</v>
      </c>
      <c r="G333" s="135">
        <v>500</v>
      </c>
      <c r="H333" s="131">
        <v>2</v>
      </c>
      <c r="I333" s="164">
        <v>500</v>
      </c>
      <c r="J333" s="119">
        <v>350</v>
      </c>
      <c r="K333" s="114">
        <v>350</v>
      </c>
      <c r="L333" s="114"/>
      <c r="M333" s="20">
        <f t="shared" si="18"/>
        <v>-30</v>
      </c>
      <c r="N333" s="20">
        <f t="shared" si="19"/>
        <v>0</v>
      </c>
      <c r="O333" s="394" t="s">
        <v>270</v>
      </c>
      <c r="P333" s="440">
        <f t="shared" si="20"/>
        <v>-150</v>
      </c>
    </row>
    <row r="334" spans="1:16" s="103" customFormat="1" ht="37.5" x14ac:dyDescent="0.25">
      <c r="A334" s="932"/>
      <c r="B334" s="887"/>
      <c r="C334" s="394" t="s">
        <v>1197</v>
      </c>
      <c r="D334" s="394" t="s">
        <v>1198</v>
      </c>
      <c r="E334" s="135">
        <v>250</v>
      </c>
      <c r="F334" s="135">
        <v>200</v>
      </c>
      <c r="G334" s="135">
        <v>250</v>
      </c>
      <c r="H334" s="131">
        <v>2</v>
      </c>
      <c r="I334" s="164">
        <v>500</v>
      </c>
      <c r="J334" s="119">
        <v>250</v>
      </c>
      <c r="K334" s="120">
        <v>350</v>
      </c>
      <c r="L334" s="120"/>
      <c r="M334" s="20">
        <f t="shared" si="18"/>
        <v>-30</v>
      </c>
      <c r="N334" s="20">
        <f t="shared" si="19"/>
        <v>40</v>
      </c>
      <c r="O334" s="394" t="s">
        <v>270</v>
      </c>
      <c r="P334" s="440">
        <f t="shared" si="20"/>
        <v>-150</v>
      </c>
    </row>
    <row r="335" spans="1:16" s="103" customFormat="1" ht="37.5" x14ac:dyDescent="0.25">
      <c r="A335" s="932"/>
      <c r="B335" s="887"/>
      <c r="C335" s="394" t="s">
        <v>1198</v>
      </c>
      <c r="D335" s="394" t="s">
        <v>1199</v>
      </c>
      <c r="E335" s="135">
        <v>250</v>
      </c>
      <c r="F335" s="135">
        <v>400</v>
      </c>
      <c r="G335" s="135">
        <v>550</v>
      </c>
      <c r="H335" s="131">
        <v>2</v>
      </c>
      <c r="I335" s="164">
        <v>500</v>
      </c>
      <c r="J335" s="119">
        <v>400</v>
      </c>
      <c r="K335" s="120">
        <v>350</v>
      </c>
      <c r="L335" s="120"/>
      <c r="M335" s="20">
        <f t="shared" si="18"/>
        <v>-30</v>
      </c>
      <c r="N335" s="20">
        <f t="shared" si="19"/>
        <v>-12.5</v>
      </c>
      <c r="O335" s="394" t="s">
        <v>270</v>
      </c>
      <c r="P335" s="440">
        <f t="shared" si="20"/>
        <v>-150</v>
      </c>
    </row>
    <row r="336" spans="1:16" s="103" customFormat="1" ht="18.75" x14ac:dyDescent="0.25">
      <c r="A336" s="932"/>
      <c r="B336" s="887"/>
      <c r="C336" s="394" t="s">
        <v>1199</v>
      </c>
      <c r="D336" s="394" t="s">
        <v>1200</v>
      </c>
      <c r="E336" s="135"/>
      <c r="F336" s="135">
        <v>250</v>
      </c>
      <c r="G336" s="135">
        <v>400</v>
      </c>
      <c r="H336" s="131"/>
      <c r="I336" s="164"/>
      <c r="J336" s="119">
        <v>250</v>
      </c>
      <c r="K336" s="114">
        <v>250</v>
      </c>
      <c r="L336" s="114"/>
      <c r="M336" s="20"/>
      <c r="N336" s="20">
        <f t="shared" si="19"/>
        <v>0</v>
      </c>
      <c r="O336" s="394" t="s">
        <v>131</v>
      </c>
      <c r="P336" s="440">
        <f t="shared" si="20"/>
        <v>250</v>
      </c>
    </row>
    <row r="337" spans="1:16" s="103" customFormat="1" ht="18.75" x14ac:dyDescent="0.25">
      <c r="A337" s="932"/>
      <c r="B337" s="887"/>
      <c r="C337" s="394" t="s">
        <v>1201</v>
      </c>
      <c r="D337" s="394" t="s">
        <v>1202</v>
      </c>
      <c r="E337" s="104">
        <v>100</v>
      </c>
      <c r="F337" s="135">
        <v>120</v>
      </c>
      <c r="G337" s="135">
        <v>160</v>
      </c>
      <c r="H337" s="131">
        <v>3</v>
      </c>
      <c r="I337" s="164">
        <v>300</v>
      </c>
      <c r="J337" s="119">
        <v>120</v>
      </c>
      <c r="K337" s="120">
        <v>200</v>
      </c>
      <c r="L337" s="120"/>
      <c r="M337" s="20">
        <f t="shared" si="18"/>
        <v>-33.333333333333329</v>
      </c>
      <c r="N337" s="20">
        <f t="shared" si="19"/>
        <v>66.666666666666657</v>
      </c>
      <c r="O337" s="165" t="s">
        <v>263</v>
      </c>
      <c r="P337" s="440">
        <f t="shared" si="20"/>
        <v>-100</v>
      </c>
    </row>
    <row r="338" spans="1:16" s="103" customFormat="1" ht="18.75" x14ac:dyDescent="0.25">
      <c r="A338" s="932"/>
      <c r="B338" s="887"/>
      <c r="C338" s="394" t="s">
        <v>1192</v>
      </c>
      <c r="D338" s="394" t="s">
        <v>1203</v>
      </c>
      <c r="E338" s="104">
        <v>100</v>
      </c>
      <c r="F338" s="135">
        <v>120</v>
      </c>
      <c r="G338" s="135">
        <v>160</v>
      </c>
      <c r="H338" s="131">
        <v>3</v>
      </c>
      <c r="I338" s="164">
        <v>300</v>
      </c>
      <c r="J338" s="119">
        <v>120</v>
      </c>
      <c r="K338" s="120">
        <v>200</v>
      </c>
      <c r="L338" s="120"/>
      <c r="M338" s="20">
        <f t="shared" si="18"/>
        <v>-33.333333333333329</v>
      </c>
      <c r="N338" s="20">
        <f t="shared" si="19"/>
        <v>66.666666666666657</v>
      </c>
      <c r="O338" s="165" t="s">
        <v>263</v>
      </c>
      <c r="P338" s="440">
        <f t="shared" si="20"/>
        <v>-100</v>
      </c>
    </row>
    <row r="339" spans="1:16" s="103" customFormat="1" ht="18.75" x14ac:dyDescent="0.25">
      <c r="A339" s="932"/>
      <c r="B339" s="887"/>
      <c r="C339" s="394" t="s">
        <v>1204</v>
      </c>
      <c r="D339" s="394" t="s">
        <v>1205</v>
      </c>
      <c r="E339" s="104">
        <v>100</v>
      </c>
      <c r="F339" s="135">
        <v>210</v>
      </c>
      <c r="G339" s="135">
        <v>300</v>
      </c>
      <c r="H339" s="131">
        <v>3.5</v>
      </c>
      <c r="I339" s="164">
        <v>350</v>
      </c>
      <c r="J339" s="119">
        <v>210</v>
      </c>
      <c r="K339" s="120">
        <v>200</v>
      </c>
      <c r="L339" s="120"/>
      <c r="M339" s="20">
        <f t="shared" si="18"/>
        <v>-42.857142857142854</v>
      </c>
      <c r="N339" s="20">
        <f t="shared" si="19"/>
        <v>-4.7619047619047619</v>
      </c>
      <c r="O339" s="165" t="s">
        <v>263</v>
      </c>
      <c r="P339" s="440">
        <f t="shared" si="20"/>
        <v>-150</v>
      </c>
    </row>
    <row r="340" spans="1:16" s="103" customFormat="1" ht="18.75" x14ac:dyDescent="0.25">
      <c r="A340" s="932"/>
      <c r="B340" s="887"/>
      <c r="C340" s="394" t="s">
        <v>1206</v>
      </c>
      <c r="D340" s="394" t="s">
        <v>1207</v>
      </c>
      <c r="E340" s="104">
        <v>100</v>
      </c>
      <c r="F340" s="135">
        <v>100</v>
      </c>
      <c r="G340" s="135">
        <v>140</v>
      </c>
      <c r="H340" s="131">
        <v>2.8</v>
      </c>
      <c r="I340" s="164">
        <v>280</v>
      </c>
      <c r="J340" s="119">
        <v>100</v>
      </c>
      <c r="K340" s="120">
        <v>200</v>
      </c>
      <c r="L340" s="120"/>
      <c r="M340" s="20">
        <f t="shared" si="18"/>
        <v>-28.571428571428569</v>
      </c>
      <c r="N340" s="20">
        <f t="shared" si="19"/>
        <v>100</v>
      </c>
      <c r="O340" s="165" t="s">
        <v>263</v>
      </c>
      <c r="P340" s="440">
        <f t="shared" si="20"/>
        <v>-80</v>
      </c>
    </row>
    <row r="341" spans="1:16" s="103" customFormat="1" ht="18.75" x14ac:dyDescent="0.25">
      <c r="A341" s="932"/>
      <c r="B341" s="887"/>
      <c r="C341" s="394" t="s">
        <v>1195</v>
      </c>
      <c r="D341" s="394" t="s">
        <v>1180</v>
      </c>
      <c r="E341" s="104">
        <v>100</v>
      </c>
      <c r="F341" s="135">
        <v>150</v>
      </c>
      <c r="G341" s="135">
        <v>200</v>
      </c>
      <c r="H341" s="131">
        <v>3.6</v>
      </c>
      <c r="I341" s="164">
        <v>360</v>
      </c>
      <c r="J341" s="119">
        <v>150</v>
      </c>
      <c r="K341" s="120">
        <v>200</v>
      </c>
      <c r="L341" s="120"/>
      <c r="M341" s="20">
        <f t="shared" si="18"/>
        <v>-44.444444444444443</v>
      </c>
      <c r="N341" s="20">
        <f t="shared" si="19"/>
        <v>33.333333333333329</v>
      </c>
      <c r="O341" s="165" t="s">
        <v>263</v>
      </c>
      <c r="P341" s="440">
        <f t="shared" si="20"/>
        <v>-160</v>
      </c>
    </row>
    <row r="342" spans="1:16" s="103" customFormat="1" ht="18.75" x14ac:dyDescent="0.25">
      <c r="A342" s="932"/>
      <c r="B342" s="887"/>
      <c r="C342" s="394" t="s">
        <v>1208</v>
      </c>
      <c r="D342" s="394" t="s">
        <v>1209</v>
      </c>
      <c r="E342" s="104">
        <v>100</v>
      </c>
      <c r="F342" s="135">
        <v>100</v>
      </c>
      <c r="G342" s="135">
        <v>140</v>
      </c>
      <c r="H342" s="131">
        <v>3</v>
      </c>
      <c r="I342" s="164">
        <v>300</v>
      </c>
      <c r="J342" s="119">
        <v>100</v>
      </c>
      <c r="K342" s="120">
        <v>200</v>
      </c>
      <c r="L342" s="120"/>
      <c r="M342" s="20">
        <f t="shared" si="18"/>
        <v>-33.333333333333329</v>
      </c>
      <c r="N342" s="20">
        <f t="shared" si="19"/>
        <v>100</v>
      </c>
      <c r="O342" s="165" t="s">
        <v>263</v>
      </c>
      <c r="P342" s="440">
        <f t="shared" si="20"/>
        <v>-100</v>
      </c>
    </row>
    <row r="343" spans="1:16" s="103" customFormat="1" ht="44.25" customHeight="1" x14ac:dyDescent="0.25">
      <c r="A343" s="932"/>
      <c r="B343" s="887"/>
      <c r="C343" s="394" t="s">
        <v>1201</v>
      </c>
      <c r="D343" s="394" t="s">
        <v>1210</v>
      </c>
      <c r="E343" s="104">
        <v>110</v>
      </c>
      <c r="F343" s="135">
        <v>100</v>
      </c>
      <c r="G343" s="135">
        <v>120</v>
      </c>
      <c r="H343" s="131">
        <v>7.3</v>
      </c>
      <c r="I343" s="164">
        <v>803</v>
      </c>
      <c r="J343" s="119">
        <v>110</v>
      </c>
      <c r="K343" s="120">
        <v>250</v>
      </c>
      <c r="L343" s="120"/>
      <c r="M343" s="20">
        <f t="shared" si="18"/>
        <v>-68.866749688667497</v>
      </c>
      <c r="N343" s="20">
        <f t="shared" si="19"/>
        <v>127.27272727272727</v>
      </c>
      <c r="O343" s="165" t="s">
        <v>263</v>
      </c>
      <c r="P343" s="440">
        <f t="shared" si="20"/>
        <v>-553</v>
      </c>
    </row>
    <row r="344" spans="1:16" s="103" customFormat="1" ht="29.25" customHeight="1" x14ac:dyDescent="0.25">
      <c r="A344" s="932">
        <v>4</v>
      </c>
      <c r="B344" s="887" t="s">
        <v>1211</v>
      </c>
      <c r="C344" s="394" t="s">
        <v>1212</v>
      </c>
      <c r="D344" s="394" t="s">
        <v>1213</v>
      </c>
      <c r="E344" s="104">
        <v>100</v>
      </c>
      <c r="F344" s="135">
        <v>150</v>
      </c>
      <c r="G344" s="135">
        <v>200</v>
      </c>
      <c r="H344" s="131">
        <v>3.5</v>
      </c>
      <c r="I344" s="164">
        <v>350</v>
      </c>
      <c r="J344" s="119">
        <v>150</v>
      </c>
      <c r="K344" s="120">
        <v>200</v>
      </c>
      <c r="L344" s="120"/>
      <c r="M344" s="20">
        <f t="shared" si="18"/>
        <v>-42.857142857142854</v>
      </c>
      <c r="N344" s="20">
        <f t="shared" si="19"/>
        <v>33.333333333333329</v>
      </c>
      <c r="O344" s="165" t="s">
        <v>263</v>
      </c>
      <c r="P344" s="440">
        <f t="shared" si="20"/>
        <v>-150</v>
      </c>
    </row>
    <row r="345" spans="1:16" s="103" customFormat="1" ht="23.25" customHeight="1" x14ac:dyDescent="0.25">
      <c r="A345" s="932"/>
      <c r="B345" s="887"/>
      <c r="C345" s="394" t="s">
        <v>1214</v>
      </c>
      <c r="D345" s="394" t="s">
        <v>1213</v>
      </c>
      <c r="E345" s="104">
        <v>120</v>
      </c>
      <c r="F345" s="135">
        <v>200</v>
      </c>
      <c r="G345" s="135">
        <v>250</v>
      </c>
      <c r="H345" s="131">
        <v>5.9</v>
      </c>
      <c r="I345" s="164">
        <v>708</v>
      </c>
      <c r="J345" s="119">
        <v>200</v>
      </c>
      <c r="K345" s="120">
        <v>250</v>
      </c>
      <c r="L345" s="120"/>
      <c r="M345" s="20">
        <f t="shared" si="18"/>
        <v>-64.689265536723155</v>
      </c>
      <c r="N345" s="20">
        <f t="shared" si="19"/>
        <v>25</v>
      </c>
      <c r="O345" s="165" t="s">
        <v>263</v>
      </c>
      <c r="P345" s="440">
        <f t="shared" si="20"/>
        <v>-458</v>
      </c>
    </row>
    <row r="346" spans="1:16" s="103" customFormat="1" ht="27.75" customHeight="1" x14ac:dyDescent="0.25">
      <c r="A346" s="932"/>
      <c r="B346" s="887"/>
      <c r="C346" s="394" t="s">
        <v>1213</v>
      </c>
      <c r="D346" s="394" t="s">
        <v>1215</v>
      </c>
      <c r="E346" s="104">
        <v>110</v>
      </c>
      <c r="F346" s="135">
        <v>160</v>
      </c>
      <c r="G346" s="135">
        <v>230</v>
      </c>
      <c r="H346" s="131">
        <v>3.8</v>
      </c>
      <c r="I346" s="164">
        <v>418</v>
      </c>
      <c r="J346" s="119">
        <v>160</v>
      </c>
      <c r="K346" s="120">
        <v>250</v>
      </c>
      <c r="L346" s="120"/>
      <c r="M346" s="20">
        <f t="shared" si="18"/>
        <v>-40.191387559808611</v>
      </c>
      <c r="N346" s="20">
        <f t="shared" si="19"/>
        <v>56.25</v>
      </c>
      <c r="O346" s="165" t="s">
        <v>263</v>
      </c>
      <c r="P346" s="440">
        <f t="shared" si="20"/>
        <v>-168</v>
      </c>
    </row>
    <row r="347" spans="1:16" s="103" customFormat="1" ht="45.75" customHeight="1" x14ac:dyDescent="0.25">
      <c r="A347" s="932"/>
      <c r="B347" s="887"/>
      <c r="C347" s="394" t="s">
        <v>1216</v>
      </c>
      <c r="D347" s="394" t="s">
        <v>1217</v>
      </c>
      <c r="E347" s="104">
        <v>100</v>
      </c>
      <c r="F347" s="135">
        <v>150</v>
      </c>
      <c r="G347" s="135">
        <v>200</v>
      </c>
      <c r="H347" s="131">
        <v>2.5</v>
      </c>
      <c r="I347" s="164">
        <v>250</v>
      </c>
      <c r="J347" s="119">
        <v>150</v>
      </c>
      <c r="K347" s="120">
        <v>200</v>
      </c>
      <c r="L347" s="120"/>
      <c r="M347" s="20">
        <f t="shared" si="18"/>
        <v>-20</v>
      </c>
      <c r="N347" s="20">
        <f t="shared" si="19"/>
        <v>33.333333333333329</v>
      </c>
      <c r="O347" s="165" t="s">
        <v>263</v>
      </c>
      <c r="P347" s="440">
        <f t="shared" si="20"/>
        <v>-50</v>
      </c>
    </row>
    <row r="348" spans="1:16" s="103" customFormat="1" ht="42.75" customHeight="1" x14ac:dyDescent="0.25">
      <c r="A348" s="888">
        <v>5</v>
      </c>
      <c r="B348" s="880" t="s">
        <v>230</v>
      </c>
      <c r="C348" s="394" t="s">
        <v>1218</v>
      </c>
      <c r="D348" s="394" t="s">
        <v>1219</v>
      </c>
      <c r="E348" s="104">
        <v>110</v>
      </c>
      <c r="F348" s="135">
        <v>110</v>
      </c>
      <c r="G348" s="135">
        <v>150</v>
      </c>
      <c r="H348" s="131">
        <v>3.3</v>
      </c>
      <c r="I348" s="164">
        <v>363</v>
      </c>
      <c r="J348" s="119">
        <v>110</v>
      </c>
      <c r="K348" s="120">
        <v>250</v>
      </c>
      <c r="L348" s="120"/>
      <c r="M348" s="20">
        <f t="shared" si="18"/>
        <v>-31.129476584022036</v>
      </c>
      <c r="N348" s="20">
        <f t="shared" si="19"/>
        <v>127.27272727272727</v>
      </c>
      <c r="O348" s="165" t="s">
        <v>263</v>
      </c>
      <c r="P348" s="440">
        <f t="shared" si="20"/>
        <v>-113</v>
      </c>
    </row>
    <row r="349" spans="1:16" s="103" customFormat="1" ht="21" customHeight="1" x14ac:dyDescent="0.25">
      <c r="A349" s="911"/>
      <c r="B349" s="881"/>
      <c r="C349" s="394" t="s">
        <v>1172</v>
      </c>
      <c r="D349" s="394" t="s">
        <v>1220</v>
      </c>
      <c r="E349" s="104">
        <v>250</v>
      </c>
      <c r="F349" s="135">
        <v>250</v>
      </c>
      <c r="G349" s="135">
        <v>300</v>
      </c>
      <c r="H349" s="131">
        <v>1.6</v>
      </c>
      <c r="I349" s="164">
        <v>400</v>
      </c>
      <c r="J349" s="119">
        <v>250</v>
      </c>
      <c r="K349" s="120">
        <v>350</v>
      </c>
      <c r="L349" s="120"/>
      <c r="M349" s="20">
        <f t="shared" ref="M349:M412" si="21">(K349-I349)/I349*100</f>
        <v>-12.5</v>
      </c>
      <c r="N349" s="20">
        <f t="shared" ref="N349:N412" si="22">(K349-J349)/J349*100</f>
        <v>40</v>
      </c>
      <c r="O349" s="165" t="s">
        <v>263</v>
      </c>
      <c r="P349" s="440">
        <f t="shared" si="20"/>
        <v>-50</v>
      </c>
    </row>
    <row r="350" spans="1:16" s="103" customFormat="1" ht="18.75" x14ac:dyDescent="0.25">
      <c r="A350" s="889"/>
      <c r="B350" s="882"/>
      <c r="C350" s="394" t="s">
        <v>1221</v>
      </c>
      <c r="D350" s="394" t="s">
        <v>1222</v>
      </c>
      <c r="E350" s="104"/>
      <c r="F350" s="104">
        <v>200</v>
      </c>
      <c r="G350" s="135">
        <v>300</v>
      </c>
      <c r="H350" s="131"/>
      <c r="I350" s="164"/>
      <c r="J350" s="119">
        <v>200</v>
      </c>
      <c r="K350" s="120">
        <v>250</v>
      </c>
      <c r="L350" s="120"/>
      <c r="M350" s="20"/>
      <c r="N350" s="20">
        <f t="shared" si="22"/>
        <v>25</v>
      </c>
      <c r="O350" s="165" t="s">
        <v>131</v>
      </c>
      <c r="P350" s="440">
        <f t="shared" si="20"/>
        <v>250</v>
      </c>
    </row>
    <row r="351" spans="1:16" s="103" customFormat="1" ht="18.75" x14ac:dyDescent="0.25">
      <c r="A351" s="381">
        <v>7</v>
      </c>
      <c r="B351" s="1042" t="s">
        <v>45</v>
      </c>
      <c r="C351" s="1042"/>
      <c r="D351" s="1043"/>
      <c r="E351" s="157">
        <v>80</v>
      </c>
      <c r="F351" s="157">
        <v>100</v>
      </c>
      <c r="G351" s="157">
        <v>100</v>
      </c>
      <c r="H351" s="147">
        <v>1.4</v>
      </c>
      <c r="I351" s="166">
        <v>112</v>
      </c>
      <c r="J351" s="119">
        <v>100</v>
      </c>
      <c r="K351" s="120">
        <v>150</v>
      </c>
      <c r="L351" s="120"/>
      <c r="M351" s="20">
        <f t="shared" si="21"/>
        <v>33.928571428571431</v>
      </c>
      <c r="N351" s="20">
        <f t="shared" si="22"/>
        <v>50</v>
      </c>
      <c r="O351" s="165" t="s">
        <v>263</v>
      </c>
      <c r="P351" s="440">
        <f t="shared" si="20"/>
        <v>38</v>
      </c>
    </row>
    <row r="352" spans="1:16" s="103" customFormat="1" ht="18.75" x14ac:dyDescent="0.25">
      <c r="A352" s="126" t="s">
        <v>1223</v>
      </c>
      <c r="B352" s="138" t="s">
        <v>1224</v>
      </c>
      <c r="C352" s="397"/>
      <c r="D352" s="397"/>
      <c r="E352" s="100"/>
      <c r="F352" s="100"/>
      <c r="G352" s="139"/>
      <c r="H352" s="100"/>
      <c r="I352" s="100"/>
      <c r="J352" s="119"/>
      <c r="K352" s="114"/>
      <c r="L352" s="114"/>
      <c r="M352" s="20"/>
      <c r="N352" s="20"/>
      <c r="O352" s="397"/>
      <c r="P352" s="440"/>
    </row>
    <row r="353" spans="1:16" s="103" customFormat="1" ht="45.75" customHeight="1" x14ac:dyDescent="0.25">
      <c r="A353" s="932">
        <v>1</v>
      </c>
      <c r="B353" s="887" t="s">
        <v>9</v>
      </c>
      <c r="C353" s="389" t="s">
        <v>901</v>
      </c>
      <c r="D353" s="389" t="s">
        <v>1225</v>
      </c>
      <c r="E353" s="150">
        <v>700</v>
      </c>
      <c r="F353" s="151">
        <v>1000</v>
      </c>
      <c r="G353" s="167">
        <v>1700</v>
      </c>
      <c r="H353" s="168">
        <v>3.1</v>
      </c>
      <c r="I353" s="168">
        <v>2170</v>
      </c>
      <c r="J353" s="119">
        <v>1300</v>
      </c>
      <c r="K353" s="120">
        <v>2000</v>
      </c>
      <c r="L353" s="120"/>
      <c r="M353" s="20">
        <f t="shared" si="21"/>
        <v>-7.8341013824884786</v>
      </c>
      <c r="N353" s="20">
        <f t="shared" si="22"/>
        <v>53.846153846153847</v>
      </c>
      <c r="O353" s="165" t="s">
        <v>263</v>
      </c>
      <c r="P353" s="440">
        <f t="shared" si="20"/>
        <v>-170</v>
      </c>
    </row>
    <row r="354" spans="1:16" s="103" customFormat="1" ht="47.25" customHeight="1" x14ac:dyDescent="0.25">
      <c r="A354" s="932"/>
      <c r="B354" s="887"/>
      <c r="C354" s="389" t="s">
        <v>1225</v>
      </c>
      <c r="D354" s="394" t="s">
        <v>1226</v>
      </c>
      <c r="E354" s="104">
        <v>550</v>
      </c>
      <c r="F354" s="135">
        <v>700</v>
      </c>
      <c r="G354" s="169">
        <v>1700</v>
      </c>
      <c r="H354" s="164">
        <v>2</v>
      </c>
      <c r="I354" s="164">
        <v>1100</v>
      </c>
      <c r="J354" s="119">
        <v>1000</v>
      </c>
      <c r="K354" s="120">
        <v>1200</v>
      </c>
      <c r="L354" s="120"/>
      <c r="M354" s="20">
        <f t="shared" si="21"/>
        <v>9.0909090909090917</v>
      </c>
      <c r="N354" s="20">
        <f t="shared" si="22"/>
        <v>20</v>
      </c>
      <c r="O354" s="165" t="s">
        <v>263</v>
      </c>
      <c r="P354" s="440">
        <f t="shared" si="20"/>
        <v>100</v>
      </c>
    </row>
    <row r="355" spans="1:16" s="103" customFormat="1" ht="18.75" x14ac:dyDescent="0.25">
      <c r="A355" s="932"/>
      <c r="B355" s="887"/>
      <c r="C355" s="394" t="s">
        <v>1227</v>
      </c>
      <c r="D355" s="394" t="s">
        <v>1228</v>
      </c>
      <c r="E355" s="104"/>
      <c r="F355" s="135"/>
      <c r="G355" s="169"/>
      <c r="H355" s="164"/>
      <c r="I355" s="164"/>
      <c r="J355" s="119"/>
      <c r="K355" s="120"/>
      <c r="L355" s="120"/>
      <c r="M355" s="20"/>
      <c r="N355" s="20"/>
      <c r="O355" s="165"/>
      <c r="P355" s="440"/>
    </row>
    <row r="356" spans="1:16" s="103" customFormat="1" ht="18.75" x14ac:dyDescent="0.25">
      <c r="A356" s="932"/>
      <c r="B356" s="887"/>
      <c r="C356" s="394"/>
      <c r="D356" s="394" t="s">
        <v>39</v>
      </c>
      <c r="E356" s="104">
        <v>350</v>
      </c>
      <c r="F356" s="135">
        <v>500</v>
      </c>
      <c r="G356" s="169">
        <v>700</v>
      </c>
      <c r="H356" s="164">
        <v>1.6</v>
      </c>
      <c r="I356" s="164">
        <v>560</v>
      </c>
      <c r="J356" s="119">
        <v>500</v>
      </c>
      <c r="K356" s="120">
        <v>1000</v>
      </c>
      <c r="L356" s="120"/>
      <c r="M356" s="20">
        <f t="shared" si="21"/>
        <v>78.571428571428569</v>
      </c>
      <c r="N356" s="20">
        <f t="shared" si="22"/>
        <v>100</v>
      </c>
      <c r="O356" s="165" t="s">
        <v>263</v>
      </c>
      <c r="P356" s="440">
        <f t="shared" si="20"/>
        <v>440</v>
      </c>
    </row>
    <row r="357" spans="1:16" s="103" customFormat="1" ht="18.75" x14ac:dyDescent="0.25">
      <c r="A357" s="932"/>
      <c r="B357" s="887"/>
      <c r="C357" s="394"/>
      <c r="D357" s="394" t="s">
        <v>1229</v>
      </c>
      <c r="E357" s="104">
        <v>300</v>
      </c>
      <c r="F357" s="135">
        <v>400</v>
      </c>
      <c r="G357" s="169">
        <v>750</v>
      </c>
      <c r="H357" s="164">
        <v>1.6</v>
      </c>
      <c r="I357" s="164">
        <v>480</v>
      </c>
      <c r="J357" s="119">
        <v>450</v>
      </c>
      <c r="K357" s="120">
        <v>500</v>
      </c>
      <c r="L357" s="120"/>
      <c r="M357" s="20">
        <f t="shared" si="21"/>
        <v>4.1666666666666661</v>
      </c>
      <c r="N357" s="20">
        <f t="shared" si="22"/>
        <v>11.111111111111111</v>
      </c>
      <c r="O357" s="165" t="s">
        <v>263</v>
      </c>
      <c r="P357" s="440">
        <f t="shared" si="20"/>
        <v>20</v>
      </c>
    </row>
    <row r="358" spans="1:16" s="103" customFormat="1" ht="18.75" x14ac:dyDescent="0.25">
      <c r="A358" s="932"/>
      <c r="B358" s="887"/>
      <c r="C358" s="394" t="s">
        <v>1230</v>
      </c>
      <c r="D358" s="394" t="s">
        <v>1231</v>
      </c>
      <c r="E358" s="104">
        <v>850</v>
      </c>
      <c r="F358" s="135">
        <v>1000</v>
      </c>
      <c r="G358" s="169">
        <v>3750</v>
      </c>
      <c r="H358" s="164">
        <v>3</v>
      </c>
      <c r="I358" s="164">
        <v>2550</v>
      </c>
      <c r="J358" s="119">
        <v>1300</v>
      </c>
      <c r="K358" s="120">
        <v>1500</v>
      </c>
      <c r="L358" s="120"/>
      <c r="M358" s="20">
        <f t="shared" si="21"/>
        <v>-41.17647058823529</v>
      </c>
      <c r="N358" s="20">
        <f t="shared" si="22"/>
        <v>15.384615384615385</v>
      </c>
      <c r="O358" s="165" t="s">
        <v>263</v>
      </c>
      <c r="P358" s="440">
        <f t="shared" si="20"/>
        <v>-1050</v>
      </c>
    </row>
    <row r="359" spans="1:16" s="103" customFormat="1" ht="37.5" x14ac:dyDescent="0.25">
      <c r="A359" s="932"/>
      <c r="B359" s="887"/>
      <c r="C359" s="394" t="s">
        <v>1232</v>
      </c>
      <c r="D359" s="394" t="s">
        <v>1233</v>
      </c>
      <c r="E359" s="98">
        <v>1100</v>
      </c>
      <c r="F359" s="132">
        <v>1500</v>
      </c>
      <c r="G359" s="169">
        <v>5700</v>
      </c>
      <c r="H359" s="164">
        <v>2</v>
      </c>
      <c r="I359" s="164">
        <v>2200</v>
      </c>
      <c r="J359" s="119">
        <v>2000</v>
      </c>
      <c r="K359" s="120">
        <v>3000</v>
      </c>
      <c r="L359" s="120"/>
      <c r="M359" s="20">
        <f t="shared" si="21"/>
        <v>36.363636363636367</v>
      </c>
      <c r="N359" s="20">
        <f t="shared" si="22"/>
        <v>50</v>
      </c>
      <c r="O359" s="165" t="s">
        <v>263</v>
      </c>
      <c r="P359" s="440">
        <f t="shared" si="20"/>
        <v>800</v>
      </c>
    </row>
    <row r="360" spans="1:16" s="103" customFormat="1" ht="45" customHeight="1" x14ac:dyDescent="0.25">
      <c r="A360" s="932"/>
      <c r="B360" s="887"/>
      <c r="C360" s="394" t="s">
        <v>1234</v>
      </c>
      <c r="D360" s="394" t="s">
        <v>1235</v>
      </c>
      <c r="E360" s="104">
        <v>600</v>
      </c>
      <c r="F360" s="135">
        <v>800</v>
      </c>
      <c r="G360" s="169">
        <v>1150</v>
      </c>
      <c r="H360" s="164">
        <v>2.5</v>
      </c>
      <c r="I360" s="164">
        <v>1500</v>
      </c>
      <c r="J360" s="119">
        <v>800</v>
      </c>
      <c r="K360" s="120">
        <v>1500</v>
      </c>
      <c r="L360" s="120"/>
      <c r="M360" s="20">
        <f t="shared" si="21"/>
        <v>0</v>
      </c>
      <c r="N360" s="20">
        <f t="shared" si="22"/>
        <v>87.5</v>
      </c>
      <c r="O360" s="165" t="s">
        <v>263</v>
      </c>
      <c r="P360" s="440">
        <f t="shared" si="20"/>
        <v>0</v>
      </c>
    </row>
    <row r="361" spans="1:16" s="103" customFormat="1" ht="18.75" x14ac:dyDescent="0.3">
      <c r="A361" s="381">
        <v>2</v>
      </c>
      <c r="B361" s="887" t="s">
        <v>1236</v>
      </c>
      <c r="C361" s="900"/>
      <c r="D361" s="900"/>
      <c r="E361" s="104"/>
      <c r="F361" s="135"/>
      <c r="G361" s="170"/>
      <c r="H361" s="171"/>
      <c r="I361" s="164"/>
      <c r="J361" s="119"/>
      <c r="K361" s="114"/>
      <c r="L361" s="114"/>
      <c r="M361" s="20"/>
      <c r="N361" s="20"/>
      <c r="O361" s="165"/>
      <c r="P361" s="440"/>
    </row>
    <row r="362" spans="1:16" s="103" customFormat="1" ht="18.75" x14ac:dyDescent="0.25">
      <c r="A362" s="932">
        <v>3</v>
      </c>
      <c r="B362" s="887" t="s">
        <v>1237</v>
      </c>
      <c r="C362" s="394" t="s">
        <v>506</v>
      </c>
      <c r="D362" s="394" t="s">
        <v>1238</v>
      </c>
      <c r="E362" s="104">
        <v>450</v>
      </c>
      <c r="F362" s="135">
        <v>450</v>
      </c>
      <c r="G362" s="169">
        <v>2000</v>
      </c>
      <c r="H362" s="164">
        <v>4.3</v>
      </c>
      <c r="I362" s="164">
        <v>1935</v>
      </c>
      <c r="J362" s="119">
        <v>550</v>
      </c>
      <c r="K362" s="120">
        <v>700</v>
      </c>
      <c r="L362" s="120"/>
      <c r="M362" s="20">
        <f t="shared" si="21"/>
        <v>-63.824289405684752</v>
      </c>
      <c r="N362" s="20">
        <f t="shared" si="22"/>
        <v>27.27272727272727</v>
      </c>
      <c r="O362" s="165" t="s">
        <v>263</v>
      </c>
      <c r="P362" s="440">
        <f t="shared" si="20"/>
        <v>-1235</v>
      </c>
    </row>
    <row r="363" spans="1:16" s="103" customFormat="1" ht="18.75" x14ac:dyDescent="0.25">
      <c r="A363" s="932"/>
      <c r="B363" s="887"/>
      <c r="C363" s="394" t="s">
        <v>1239</v>
      </c>
      <c r="D363" s="394" t="s">
        <v>1240</v>
      </c>
      <c r="E363" s="135">
        <v>300</v>
      </c>
      <c r="F363" s="135">
        <v>300</v>
      </c>
      <c r="G363" s="169">
        <v>600</v>
      </c>
      <c r="H363" s="164">
        <v>1.5</v>
      </c>
      <c r="I363" s="164">
        <v>450</v>
      </c>
      <c r="J363" s="119">
        <v>360</v>
      </c>
      <c r="K363" s="120">
        <v>500</v>
      </c>
      <c r="L363" s="120"/>
      <c r="M363" s="20">
        <f t="shared" si="21"/>
        <v>11.111111111111111</v>
      </c>
      <c r="N363" s="20">
        <f t="shared" si="22"/>
        <v>38.888888888888893</v>
      </c>
      <c r="O363" s="172" t="s">
        <v>263</v>
      </c>
      <c r="P363" s="440">
        <f t="shared" si="20"/>
        <v>50</v>
      </c>
    </row>
    <row r="364" spans="1:16" s="103" customFormat="1" ht="18.75" x14ac:dyDescent="0.25">
      <c r="A364" s="932"/>
      <c r="B364" s="887"/>
      <c r="C364" s="394" t="s">
        <v>1240</v>
      </c>
      <c r="D364" s="394" t="s">
        <v>1051</v>
      </c>
      <c r="E364" s="104">
        <v>200</v>
      </c>
      <c r="F364" s="135">
        <v>200</v>
      </c>
      <c r="G364" s="169">
        <v>400</v>
      </c>
      <c r="H364" s="164">
        <v>2.1</v>
      </c>
      <c r="I364" s="164">
        <v>420</v>
      </c>
      <c r="J364" s="119">
        <v>240</v>
      </c>
      <c r="K364" s="120">
        <v>300</v>
      </c>
      <c r="L364" s="120"/>
      <c r="M364" s="20">
        <f t="shared" si="21"/>
        <v>-28.571428571428569</v>
      </c>
      <c r="N364" s="20">
        <f t="shared" si="22"/>
        <v>25</v>
      </c>
      <c r="O364" s="165" t="s">
        <v>263</v>
      </c>
      <c r="P364" s="440">
        <f t="shared" si="20"/>
        <v>-120</v>
      </c>
    </row>
    <row r="365" spans="1:16" s="103" customFormat="1" ht="18.75" x14ac:dyDescent="0.25">
      <c r="A365" s="932">
        <v>4</v>
      </c>
      <c r="B365" s="887" t="s">
        <v>1241</v>
      </c>
      <c r="C365" s="394" t="s">
        <v>584</v>
      </c>
      <c r="D365" s="394" t="s">
        <v>1242</v>
      </c>
      <c r="E365" s="104">
        <v>200</v>
      </c>
      <c r="F365" s="135">
        <v>250</v>
      </c>
      <c r="G365" s="169">
        <v>600</v>
      </c>
      <c r="H365" s="164">
        <v>2.1</v>
      </c>
      <c r="I365" s="164">
        <v>420</v>
      </c>
      <c r="J365" s="119">
        <v>300</v>
      </c>
      <c r="K365" s="120">
        <v>400</v>
      </c>
      <c r="L365" s="120"/>
      <c r="M365" s="20">
        <f t="shared" si="21"/>
        <v>-4.7619047619047619</v>
      </c>
      <c r="N365" s="20">
        <f t="shared" si="22"/>
        <v>33.333333333333329</v>
      </c>
      <c r="O365" s="172" t="s">
        <v>263</v>
      </c>
      <c r="P365" s="440">
        <f t="shared" si="20"/>
        <v>-20</v>
      </c>
    </row>
    <row r="366" spans="1:16" s="103" customFormat="1" ht="18.75" x14ac:dyDescent="0.25">
      <c r="A366" s="932"/>
      <c r="B366" s="887"/>
      <c r="C366" s="394" t="s">
        <v>1242</v>
      </c>
      <c r="D366" s="394" t="s">
        <v>1243</v>
      </c>
      <c r="E366" s="135">
        <v>150</v>
      </c>
      <c r="F366" s="135">
        <v>200</v>
      </c>
      <c r="G366" s="169">
        <v>300</v>
      </c>
      <c r="H366" s="164">
        <v>2.9</v>
      </c>
      <c r="I366" s="164">
        <v>435</v>
      </c>
      <c r="J366" s="119">
        <v>200</v>
      </c>
      <c r="K366" s="120">
        <v>300</v>
      </c>
      <c r="L366" s="120"/>
      <c r="M366" s="20">
        <f t="shared" si="21"/>
        <v>-31.03448275862069</v>
      </c>
      <c r="N366" s="20">
        <f t="shared" si="22"/>
        <v>50</v>
      </c>
      <c r="O366" s="172" t="s">
        <v>263</v>
      </c>
      <c r="P366" s="440">
        <f t="shared" si="20"/>
        <v>-135</v>
      </c>
    </row>
    <row r="367" spans="1:16" s="103" customFormat="1" ht="18.75" x14ac:dyDescent="0.25">
      <c r="A367" s="932">
        <v>5</v>
      </c>
      <c r="B367" s="887" t="s">
        <v>1244</v>
      </c>
      <c r="C367" s="394" t="s">
        <v>506</v>
      </c>
      <c r="D367" s="394" t="s">
        <v>1245</v>
      </c>
      <c r="E367" s="135">
        <v>200</v>
      </c>
      <c r="F367" s="135">
        <v>200</v>
      </c>
      <c r="G367" s="169">
        <v>750</v>
      </c>
      <c r="H367" s="164">
        <v>1.9</v>
      </c>
      <c r="I367" s="164">
        <v>380</v>
      </c>
      <c r="J367" s="119">
        <v>250</v>
      </c>
      <c r="K367" s="120">
        <v>400</v>
      </c>
      <c r="L367" s="120"/>
      <c r="M367" s="20">
        <f t="shared" si="21"/>
        <v>5.2631578947368416</v>
      </c>
      <c r="N367" s="20">
        <f t="shared" si="22"/>
        <v>60</v>
      </c>
      <c r="O367" s="173" t="s">
        <v>813</v>
      </c>
      <c r="P367" s="440">
        <f t="shared" si="20"/>
        <v>20</v>
      </c>
    </row>
    <row r="368" spans="1:16" s="103" customFormat="1" ht="18.75" x14ac:dyDescent="0.25">
      <c r="A368" s="932"/>
      <c r="B368" s="887"/>
      <c r="C368" s="394" t="s">
        <v>1245</v>
      </c>
      <c r="D368" s="394" t="s">
        <v>1246</v>
      </c>
      <c r="E368" s="135">
        <v>200</v>
      </c>
      <c r="F368" s="135">
        <v>200</v>
      </c>
      <c r="G368" s="169">
        <v>750</v>
      </c>
      <c r="H368" s="164">
        <v>1.9</v>
      </c>
      <c r="I368" s="164">
        <v>380</v>
      </c>
      <c r="J368" s="119">
        <v>250</v>
      </c>
      <c r="K368" s="120">
        <v>300</v>
      </c>
      <c r="L368" s="120"/>
      <c r="M368" s="20">
        <f t="shared" si="21"/>
        <v>-21.052631578947366</v>
      </c>
      <c r="N368" s="20">
        <f t="shared" si="22"/>
        <v>20</v>
      </c>
      <c r="O368" s="173" t="s">
        <v>813</v>
      </c>
      <c r="P368" s="440">
        <f t="shared" si="20"/>
        <v>-80</v>
      </c>
    </row>
    <row r="369" spans="1:16" s="103" customFormat="1" ht="37.5" x14ac:dyDescent="0.25">
      <c r="A369" s="932"/>
      <c r="B369" s="887"/>
      <c r="C369" s="394" t="s">
        <v>1246</v>
      </c>
      <c r="D369" s="394" t="s">
        <v>1247</v>
      </c>
      <c r="E369" s="104">
        <v>200</v>
      </c>
      <c r="F369" s="135">
        <v>200</v>
      </c>
      <c r="G369" s="169">
        <v>400</v>
      </c>
      <c r="H369" s="164">
        <v>1.9</v>
      </c>
      <c r="I369" s="164">
        <v>380</v>
      </c>
      <c r="J369" s="119">
        <v>240</v>
      </c>
      <c r="K369" s="120">
        <v>300</v>
      </c>
      <c r="L369" s="120"/>
      <c r="M369" s="20">
        <f t="shared" si="21"/>
        <v>-21.052631578947366</v>
      </c>
      <c r="N369" s="20">
        <f t="shared" si="22"/>
        <v>25</v>
      </c>
      <c r="O369" s="165" t="s">
        <v>263</v>
      </c>
      <c r="P369" s="440">
        <f t="shared" si="20"/>
        <v>-80</v>
      </c>
    </row>
    <row r="370" spans="1:16" s="103" customFormat="1" ht="18.75" x14ac:dyDescent="0.25">
      <c r="A370" s="381">
        <v>6</v>
      </c>
      <c r="B370" s="384" t="s">
        <v>1248</v>
      </c>
      <c r="C370" s="394" t="s">
        <v>506</v>
      </c>
      <c r="D370" s="394" t="s">
        <v>1249</v>
      </c>
      <c r="E370" s="104">
        <v>200</v>
      </c>
      <c r="F370" s="135">
        <v>200</v>
      </c>
      <c r="G370" s="169">
        <v>400</v>
      </c>
      <c r="H370" s="164">
        <v>3.1</v>
      </c>
      <c r="I370" s="164">
        <v>620</v>
      </c>
      <c r="J370" s="119">
        <v>240</v>
      </c>
      <c r="K370" s="120">
        <v>300</v>
      </c>
      <c r="L370" s="120"/>
      <c r="M370" s="20">
        <f t="shared" si="21"/>
        <v>-51.612903225806448</v>
      </c>
      <c r="N370" s="20">
        <f t="shared" si="22"/>
        <v>25</v>
      </c>
      <c r="O370" s="165" t="s">
        <v>263</v>
      </c>
      <c r="P370" s="440">
        <f t="shared" si="20"/>
        <v>-320</v>
      </c>
    </row>
    <row r="371" spans="1:16" s="103" customFormat="1" ht="37.5" x14ac:dyDescent="0.25">
      <c r="A371" s="932">
        <v>7</v>
      </c>
      <c r="B371" s="887" t="s">
        <v>1250</v>
      </c>
      <c r="C371" s="394" t="s">
        <v>506</v>
      </c>
      <c r="D371" s="394" t="s">
        <v>1251</v>
      </c>
      <c r="E371" s="135">
        <v>300</v>
      </c>
      <c r="F371" s="135">
        <v>350</v>
      </c>
      <c r="G371" s="169">
        <v>1000</v>
      </c>
      <c r="H371" s="164">
        <v>1.9</v>
      </c>
      <c r="I371" s="164">
        <v>570</v>
      </c>
      <c r="J371" s="119">
        <v>500</v>
      </c>
      <c r="K371" s="114">
        <v>500</v>
      </c>
      <c r="L371" s="114"/>
      <c r="M371" s="20">
        <f t="shared" si="21"/>
        <v>-12.280701754385964</v>
      </c>
      <c r="N371" s="20">
        <f t="shared" si="22"/>
        <v>0</v>
      </c>
      <c r="O371" s="172" t="s">
        <v>263</v>
      </c>
      <c r="P371" s="440">
        <f t="shared" si="20"/>
        <v>-70</v>
      </c>
    </row>
    <row r="372" spans="1:16" s="103" customFormat="1" ht="18.75" x14ac:dyDescent="0.25">
      <c r="A372" s="932"/>
      <c r="B372" s="887"/>
      <c r="C372" s="394" t="s">
        <v>1252</v>
      </c>
      <c r="D372" s="394" t="s">
        <v>22</v>
      </c>
      <c r="E372" s="104">
        <v>200</v>
      </c>
      <c r="F372" s="135">
        <v>250</v>
      </c>
      <c r="G372" s="169">
        <v>400</v>
      </c>
      <c r="H372" s="164">
        <v>1.9</v>
      </c>
      <c r="I372" s="164">
        <v>380</v>
      </c>
      <c r="J372" s="119">
        <v>250</v>
      </c>
      <c r="K372" s="120">
        <v>300</v>
      </c>
      <c r="L372" s="120"/>
      <c r="M372" s="20">
        <f t="shared" si="21"/>
        <v>-21.052631578947366</v>
      </c>
      <c r="N372" s="20">
        <f t="shared" si="22"/>
        <v>20</v>
      </c>
      <c r="O372" s="165" t="s">
        <v>263</v>
      </c>
      <c r="P372" s="440">
        <f t="shared" si="20"/>
        <v>-80</v>
      </c>
    </row>
    <row r="373" spans="1:16" s="103" customFormat="1" ht="18.75" x14ac:dyDescent="0.25">
      <c r="A373" s="932">
        <v>8</v>
      </c>
      <c r="B373" s="887" t="s">
        <v>1253</v>
      </c>
      <c r="C373" s="394" t="s">
        <v>506</v>
      </c>
      <c r="D373" s="394" t="s">
        <v>1254</v>
      </c>
      <c r="E373" s="104">
        <v>350</v>
      </c>
      <c r="F373" s="135">
        <v>400</v>
      </c>
      <c r="G373" s="169">
        <v>1500</v>
      </c>
      <c r="H373" s="164">
        <v>2.1</v>
      </c>
      <c r="I373" s="164">
        <v>735</v>
      </c>
      <c r="J373" s="119">
        <v>550</v>
      </c>
      <c r="K373" s="114">
        <v>550</v>
      </c>
      <c r="L373" s="114"/>
      <c r="M373" s="20">
        <f t="shared" si="21"/>
        <v>-25.170068027210885</v>
      </c>
      <c r="N373" s="20">
        <f t="shared" si="22"/>
        <v>0</v>
      </c>
      <c r="O373" s="165" t="s">
        <v>263</v>
      </c>
      <c r="P373" s="440">
        <f t="shared" si="20"/>
        <v>-185</v>
      </c>
    </row>
    <row r="374" spans="1:16" s="103" customFormat="1" ht="18.75" x14ac:dyDescent="0.25">
      <c r="A374" s="932"/>
      <c r="B374" s="887"/>
      <c r="C374" s="394" t="s">
        <v>1254</v>
      </c>
      <c r="D374" s="394" t="s">
        <v>1255</v>
      </c>
      <c r="E374" s="104">
        <v>200</v>
      </c>
      <c r="F374" s="135">
        <v>300</v>
      </c>
      <c r="G374" s="169">
        <v>800</v>
      </c>
      <c r="H374" s="164">
        <v>1.9</v>
      </c>
      <c r="I374" s="164">
        <v>380</v>
      </c>
      <c r="J374" s="119">
        <v>400</v>
      </c>
      <c r="K374" s="114">
        <v>400</v>
      </c>
      <c r="L374" s="114"/>
      <c r="M374" s="20">
        <f t="shared" si="21"/>
        <v>5.2631578947368416</v>
      </c>
      <c r="N374" s="20">
        <f t="shared" si="22"/>
        <v>0</v>
      </c>
      <c r="O374" s="172" t="s">
        <v>263</v>
      </c>
      <c r="P374" s="440">
        <f t="shared" si="20"/>
        <v>20</v>
      </c>
    </row>
    <row r="375" spans="1:16" s="103" customFormat="1" ht="18.75" x14ac:dyDescent="0.25">
      <c r="A375" s="932"/>
      <c r="B375" s="887"/>
      <c r="C375" s="394" t="s">
        <v>1255</v>
      </c>
      <c r="D375" s="394" t="s">
        <v>1256</v>
      </c>
      <c r="E375" s="135">
        <v>200</v>
      </c>
      <c r="F375" s="135">
        <v>200</v>
      </c>
      <c r="G375" s="169">
        <v>400</v>
      </c>
      <c r="H375" s="164">
        <v>1.9</v>
      </c>
      <c r="I375" s="164">
        <v>380</v>
      </c>
      <c r="J375" s="119">
        <v>240</v>
      </c>
      <c r="K375" s="120">
        <v>300</v>
      </c>
      <c r="L375" s="120"/>
      <c r="M375" s="20">
        <f t="shared" si="21"/>
        <v>-21.052631578947366</v>
      </c>
      <c r="N375" s="20">
        <f t="shared" si="22"/>
        <v>25</v>
      </c>
      <c r="O375" s="172" t="s">
        <v>263</v>
      </c>
      <c r="P375" s="440">
        <f t="shared" si="20"/>
        <v>-80</v>
      </c>
    </row>
    <row r="376" spans="1:16" s="103" customFormat="1" ht="37.5" x14ac:dyDescent="0.25">
      <c r="A376" s="932"/>
      <c r="B376" s="887"/>
      <c r="C376" s="394" t="s">
        <v>1255</v>
      </c>
      <c r="D376" s="394" t="s">
        <v>1257</v>
      </c>
      <c r="E376" s="104">
        <v>200</v>
      </c>
      <c r="F376" s="135">
        <v>200</v>
      </c>
      <c r="G376" s="169">
        <v>400</v>
      </c>
      <c r="H376" s="164">
        <v>2.2999999999999998</v>
      </c>
      <c r="I376" s="164">
        <v>459.99999999999994</v>
      </c>
      <c r="J376" s="119">
        <v>240</v>
      </c>
      <c r="K376" s="120">
        <v>300</v>
      </c>
      <c r="L376" s="120"/>
      <c r="M376" s="20">
        <f t="shared" si="21"/>
        <v>-34.782608695652165</v>
      </c>
      <c r="N376" s="20">
        <f t="shared" si="22"/>
        <v>25</v>
      </c>
      <c r="O376" s="165" t="s">
        <v>263</v>
      </c>
      <c r="P376" s="440">
        <f t="shared" si="20"/>
        <v>-159.99999999999994</v>
      </c>
    </row>
    <row r="377" spans="1:16" s="103" customFormat="1" ht="18.75" x14ac:dyDescent="0.25">
      <c r="A377" s="932">
        <v>9</v>
      </c>
      <c r="B377" s="887" t="s">
        <v>1258</v>
      </c>
      <c r="C377" s="394" t="s">
        <v>506</v>
      </c>
      <c r="D377" s="394" t="s">
        <v>1259</v>
      </c>
      <c r="E377" s="104">
        <v>300</v>
      </c>
      <c r="F377" s="135">
        <v>300</v>
      </c>
      <c r="G377" s="169">
        <v>750</v>
      </c>
      <c r="H377" s="164">
        <v>1.9</v>
      </c>
      <c r="I377" s="164">
        <v>570</v>
      </c>
      <c r="J377" s="119">
        <v>400</v>
      </c>
      <c r="K377" s="120">
        <v>500</v>
      </c>
      <c r="L377" s="120"/>
      <c r="M377" s="20">
        <f t="shared" si="21"/>
        <v>-12.280701754385964</v>
      </c>
      <c r="N377" s="20">
        <f t="shared" si="22"/>
        <v>25</v>
      </c>
      <c r="O377" s="165" t="s">
        <v>263</v>
      </c>
      <c r="P377" s="440">
        <f t="shared" si="20"/>
        <v>-70</v>
      </c>
    </row>
    <row r="378" spans="1:16" s="103" customFormat="1" ht="18.75" x14ac:dyDescent="0.25">
      <c r="A378" s="932"/>
      <c r="B378" s="887"/>
      <c r="C378" s="394" t="s">
        <v>1260</v>
      </c>
      <c r="D378" s="394" t="s">
        <v>22</v>
      </c>
      <c r="E378" s="135">
        <v>200</v>
      </c>
      <c r="F378" s="135">
        <v>200</v>
      </c>
      <c r="G378" s="169">
        <v>750</v>
      </c>
      <c r="H378" s="164">
        <v>1.9</v>
      </c>
      <c r="I378" s="164">
        <v>380</v>
      </c>
      <c r="J378" s="119">
        <v>300</v>
      </c>
      <c r="K378" s="114">
        <v>300</v>
      </c>
      <c r="L378" s="114"/>
      <c r="M378" s="20">
        <f t="shared" si="21"/>
        <v>-21.052631578947366</v>
      </c>
      <c r="N378" s="20">
        <f t="shared" si="22"/>
        <v>0</v>
      </c>
      <c r="O378" s="165" t="s">
        <v>263</v>
      </c>
      <c r="P378" s="440">
        <f t="shared" si="20"/>
        <v>-80</v>
      </c>
    </row>
    <row r="379" spans="1:16" s="103" customFormat="1" ht="18.75" x14ac:dyDescent="0.25">
      <c r="A379" s="381">
        <v>10</v>
      </c>
      <c r="B379" s="384" t="s">
        <v>1261</v>
      </c>
      <c r="C379" s="394" t="s">
        <v>506</v>
      </c>
      <c r="D379" s="394" t="s">
        <v>22</v>
      </c>
      <c r="E379" s="104">
        <v>200</v>
      </c>
      <c r="F379" s="135">
        <v>250</v>
      </c>
      <c r="G379" s="169">
        <v>400</v>
      </c>
      <c r="H379" s="164">
        <v>2.4</v>
      </c>
      <c r="I379" s="164">
        <v>480</v>
      </c>
      <c r="J379" s="119">
        <v>350</v>
      </c>
      <c r="K379" s="120">
        <v>300</v>
      </c>
      <c r="L379" s="120"/>
      <c r="M379" s="20">
        <f t="shared" si="21"/>
        <v>-37.5</v>
      </c>
      <c r="N379" s="20">
        <f t="shared" si="22"/>
        <v>-14.285714285714285</v>
      </c>
      <c r="O379" s="165" t="s">
        <v>263</v>
      </c>
      <c r="P379" s="440">
        <f t="shared" si="20"/>
        <v>-180</v>
      </c>
    </row>
    <row r="380" spans="1:16" s="103" customFormat="1" ht="37.5" x14ac:dyDescent="0.25">
      <c r="A380" s="381">
        <v>11</v>
      </c>
      <c r="B380" s="384" t="s">
        <v>1262</v>
      </c>
      <c r="C380" s="394" t="s">
        <v>506</v>
      </c>
      <c r="D380" s="394" t="s">
        <v>22</v>
      </c>
      <c r="E380" s="135">
        <v>200</v>
      </c>
      <c r="F380" s="135">
        <v>250</v>
      </c>
      <c r="G380" s="169">
        <v>750</v>
      </c>
      <c r="H380" s="164">
        <v>1.6</v>
      </c>
      <c r="I380" s="164">
        <v>320</v>
      </c>
      <c r="J380" s="119">
        <v>350</v>
      </c>
      <c r="K380" s="114">
        <v>350</v>
      </c>
      <c r="L380" s="114"/>
      <c r="M380" s="20">
        <f t="shared" si="21"/>
        <v>9.375</v>
      </c>
      <c r="N380" s="20">
        <f t="shared" si="22"/>
        <v>0</v>
      </c>
      <c r="O380" s="172" t="s">
        <v>263</v>
      </c>
      <c r="P380" s="440">
        <f t="shared" si="20"/>
        <v>30</v>
      </c>
    </row>
    <row r="381" spans="1:16" s="103" customFormat="1" ht="18.75" x14ac:dyDescent="0.25">
      <c r="A381" s="381">
        <v>12</v>
      </c>
      <c r="B381" s="384" t="s">
        <v>1263</v>
      </c>
      <c r="C381" s="394" t="s">
        <v>506</v>
      </c>
      <c r="D381" s="394" t="s">
        <v>22</v>
      </c>
      <c r="E381" s="135">
        <v>200</v>
      </c>
      <c r="F381" s="135">
        <v>200</v>
      </c>
      <c r="G381" s="169">
        <v>300</v>
      </c>
      <c r="H381" s="164">
        <v>1.4</v>
      </c>
      <c r="I381" s="164">
        <v>280</v>
      </c>
      <c r="J381" s="119">
        <v>200</v>
      </c>
      <c r="K381" s="120">
        <v>350</v>
      </c>
      <c r="L381" s="120"/>
      <c r="M381" s="20">
        <f t="shared" si="21"/>
        <v>25</v>
      </c>
      <c r="N381" s="20">
        <f t="shared" si="22"/>
        <v>75</v>
      </c>
      <c r="O381" s="172" t="s">
        <v>263</v>
      </c>
      <c r="P381" s="440">
        <f t="shared" si="20"/>
        <v>70</v>
      </c>
    </row>
    <row r="382" spans="1:16" s="103" customFormat="1" ht="37.5" x14ac:dyDescent="0.25">
      <c r="A382" s="381">
        <v>13</v>
      </c>
      <c r="B382" s="384" t="s">
        <v>1264</v>
      </c>
      <c r="C382" s="394" t="s">
        <v>506</v>
      </c>
      <c r="D382" s="394" t="s">
        <v>1265</v>
      </c>
      <c r="E382" s="104">
        <v>150</v>
      </c>
      <c r="F382" s="135">
        <v>150</v>
      </c>
      <c r="G382" s="169">
        <v>300</v>
      </c>
      <c r="H382" s="164">
        <v>1.9</v>
      </c>
      <c r="I382" s="164">
        <v>285</v>
      </c>
      <c r="J382" s="119">
        <v>180</v>
      </c>
      <c r="K382" s="120">
        <v>350</v>
      </c>
      <c r="L382" s="120"/>
      <c r="M382" s="20">
        <f t="shared" si="21"/>
        <v>22.807017543859647</v>
      </c>
      <c r="N382" s="20">
        <f t="shared" si="22"/>
        <v>94.444444444444443</v>
      </c>
      <c r="O382" s="165" t="s">
        <v>263</v>
      </c>
      <c r="P382" s="440">
        <f t="shared" si="20"/>
        <v>65</v>
      </c>
    </row>
    <row r="383" spans="1:16" s="103" customFormat="1" ht="37.5" x14ac:dyDescent="0.25">
      <c r="A383" s="381">
        <v>14</v>
      </c>
      <c r="B383" s="384" t="s">
        <v>1266</v>
      </c>
      <c r="C383" s="394" t="s">
        <v>506</v>
      </c>
      <c r="D383" s="394" t="s">
        <v>1267</v>
      </c>
      <c r="E383" s="135">
        <v>200</v>
      </c>
      <c r="F383" s="135">
        <v>250</v>
      </c>
      <c r="G383" s="169">
        <v>400</v>
      </c>
      <c r="H383" s="164">
        <v>1.5</v>
      </c>
      <c r="I383" s="164">
        <v>300</v>
      </c>
      <c r="J383" s="119">
        <v>250</v>
      </c>
      <c r="K383" s="120">
        <v>350</v>
      </c>
      <c r="L383" s="120"/>
      <c r="M383" s="20">
        <f t="shared" si="21"/>
        <v>16.666666666666664</v>
      </c>
      <c r="N383" s="20">
        <f t="shared" si="22"/>
        <v>40</v>
      </c>
      <c r="O383" s="172" t="s">
        <v>263</v>
      </c>
      <c r="P383" s="440">
        <f t="shared" si="20"/>
        <v>50</v>
      </c>
    </row>
    <row r="384" spans="1:16" s="103" customFormat="1" ht="18.75" x14ac:dyDescent="0.25">
      <c r="A384" s="381">
        <v>15</v>
      </c>
      <c r="B384" s="384" t="s">
        <v>1268</v>
      </c>
      <c r="C384" s="394" t="s">
        <v>506</v>
      </c>
      <c r="D384" s="394" t="s">
        <v>22</v>
      </c>
      <c r="E384" s="104">
        <v>200</v>
      </c>
      <c r="F384" s="135">
        <v>250</v>
      </c>
      <c r="G384" s="169">
        <v>400</v>
      </c>
      <c r="H384" s="164">
        <v>1.5</v>
      </c>
      <c r="I384" s="164">
        <v>300</v>
      </c>
      <c r="J384" s="119">
        <v>250</v>
      </c>
      <c r="K384" s="120">
        <v>350</v>
      </c>
      <c r="L384" s="120"/>
      <c r="M384" s="20">
        <f t="shared" si="21"/>
        <v>16.666666666666664</v>
      </c>
      <c r="N384" s="20">
        <f t="shared" si="22"/>
        <v>40</v>
      </c>
      <c r="O384" s="172" t="s">
        <v>263</v>
      </c>
      <c r="P384" s="440">
        <f t="shared" si="20"/>
        <v>50</v>
      </c>
    </row>
    <row r="385" spans="1:16" s="103" customFormat="1" ht="18.75" x14ac:dyDescent="0.25">
      <c r="A385" s="381">
        <v>16</v>
      </c>
      <c r="B385" s="384" t="s">
        <v>1269</v>
      </c>
      <c r="C385" s="394" t="s">
        <v>506</v>
      </c>
      <c r="D385" s="394" t="s">
        <v>22</v>
      </c>
      <c r="E385" s="135">
        <v>200</v>
      </c>
      <c r="F385" s="135">
        <v>300</v>
      </c>
      <c r="G385" s="169">
        <v>1800</v>
      </c>
      <c r="H385" s="164">
        <v>1.5</v>
      </c>
      <c r="I385" s="164">
        <v>300</v>
      </c>
      <c r="J385" s="119">
        <v>600</v>
      </c>
      <c r="K385" s="120">
        <v>500</v>
      </c>
      <c r="L385" s="120"/>
      <c r="M385" s="20">
        <f t="shared" si="21"/>
        <v>66.666666666666657</v>
      </c>
      <c r="N385" s="20">
        <f t="shared" si="22"/>
        <v>-16.666666666666664</v>
      </c>
      <c r="O385" s="172" t="s">
        <v>263</v>
      </c>
      <c r="P385" s="440">
        <f t="shared" si="20"/>
        <v>200</v>
      </c>
    </row>
    <row r="386" spans="1:16" s="103" customFormat="1" ht="18.75" x14ac:dyDescent="0.25">
      <c r="A386" s="381">
        <v>17</v>
      </c>
      <c r="B386" s="1042" t="s">
        <v>45</v>
      </c>
      <c r="C386" s="1042"/>
      <c r="D386" s="1043"/>
      <c r="E386" s="157">
        <v>80</v>
      </c>
      <c r="F386" s="157">
        <v>140</v>
      </c>
      <c r="G386" s="174">
        <v>200</v>
      </c>
      <c r="H386" s="166">
        <v>3.8</v>
      </c>
      <c r="I386" s="166">
        <v>304</v>
      </c>
      <c r="J386" s="119">
        <v>140</v>
      </c>
      <c r="K386" s="120">
        <v>150</v>
      </c>
      <c r="L386" s="120"/>
      <c r="M386" s="20">
        <f t="shared" si="21"/>
        <v>-50.657894736842103</v>
      </c>
      <c r="N386" s="20">
        <f t="shared" si="22"/>
        <v>7.1428571428571423</v>
      </c>
      <c r="O386" s="172" t="s">
        <v>263</v>
      </c>
      <c r="P386" s="440">
        <f t="shared" si="20"/>
        <v>-154</v>
      </c>
    </row>
    <row r="387" spans="1:16" s="103" customFormat="1" ht="18.75" x14ac:dyDescent="0.25">
      <c r="A387" s="126" t="s">
        <v>1270</v>
      </c>
      <c r="B387" s="138" t="s">
        <v>1271</v>
      </c>
      <c r="C387" s="397"/>
      <c r="D387" s="397"/>
      <c r="E387" s="100"/>
      <c r="F387" s="100"/>
      <c r="G387" s="139"/>
      <c r="H387" s="83"/>
      <c r="I387" s="83"/>
      <c r="J387" s="119"/>
      <c r="K387" s="114"/>
      <c r="L387" s="114"/>
      <c r="M387" s="20"/>
      <c r="N387" s="20"/>
      <c r="O387" s="397"/>
      <c r="P387" s="440"/>
    </row>
    <row r="388" spans="1:16" s="103" customFormat="1" ht="27" customHeight="1" x14ac:dyDescent="0.3">
      <c r="A388" s="932">
        <v>1</v>
      </c>
      <c r="B388" s="887" t="s">
        <v>9</v>
      </c>
      <c r="C388" s="389" t="s">
        <v>1272</v>
      </c>
      <c r="D388" s="389" t="s">
        <v>1273</v>
      </c>
      <c r="E388" s="150">
        <v>500</v>
      </c>
      <c r="F388" s="150">
        <v>800</v>
      </c>
      <c r="G388" s="175">
        <v>1600</v>
      </c>
      <c r="H388" s="142">
        <v>2.2999999999999998</v>
      </c>
      <c r="I388" s="143">
        <v>1150</v>
      </c>
      <c r="J388" s="119">
        <v>800</v>
      </c>
      <c r="K388" s="120">
        <v>1300</v>
      </c>
      <c r="L388" s="120"/>
      <c r="M388" s="20">
        <f t="shared" si="21"/>
        <v>13.043478260869565</v>
      </c>
      <c r="N388" s="20">
        <f t="shared" si="22"/>
        <v>62.5</v>
      </c>
      <c r="O388" s="394" t="s">
        <v>263</v>
      </c>
      <c r="P388" s="440">
        <f t="shared" si="20"/>
        <v>150</v>
      </c>
    </row>
    <row r="389" spans="1:16" s="103" customFormat="1" ht="25.5" customHeight="1" x14ac:dyDescent="0.3">
      <c r="A389" s="932"/>
      <c r="B389" s="887"/>
      <c r="C389" s="394" t="s">
        <v>1274</v>
      </c>
      <c r="D389" s="394" t="s">
        <v>1275</v>
      </c>
      <c r="E389" s="98">
        <v>1000</v>
      </c>
      <c r="F389" s="98">
        <v>1200</v>
      </c>
      <c r="G389" s="133">
        <v>2700</v>
      </c>
      <c r="H389" s="131">
        <v>4.3</v>
      </c>
      <c r="I389" s="83">
        <v>4300</v>
      </c>
      <c r="J389" s="119">
        <v>1600</v>
      </c>
      <c r="K389" s="120">
        <v>2000</v>
      </c>
      <c r="L389" s="120"/>
      <c r="M389" s="20">
        <f t="shared" si="21"/>
        <v>-53.488372093023251</v>
      </c>
      <c r="N389" s="20">
        <f t="shared" si="22"/>
        <v>25</v>
      </c>
      <c r="O389" s="403" t="s">
        <v>263</v>
      </c>
      <c r="P389" s="440">
        <f t="shared" si="20"/>
        <v>-2300</v>
      </c>
    </row>
    <row r="390" spans="1:16" s="103" customFormat="1" ht="27" customHeight="1" x14ac:dyDescent="0.3">
      <c r="A390" s="932"/>
      <c r="B390" s="887"/>
      <c r="C390" s="394" t="s">
        <v>1275</v>
      </c>
      <c r="D390" s="394" t="s">
        <v>1276</v>
      </c>
      <c r="E390" s="104">
        <v>500</v>
      </c>
      <c r="F390" s="104">
        <v>600</v>
      </c>
      <c r="G390" s="133">
        <v>1200</v>
      </c>
      <c r="H390" s="131">
        <v>2.2999999999999998</v>
      </c>
      <c r="I390" s="83">
        <v>1150</v>
      </c>
      <c r="J390" s="119">
        <v>720</v>
      </c>
      <c r="K390" s="120">
        <v>1300</v>
      </c>
      <c r="L390" s="120"/>
      <c r="M390" s="20">
        <f t="shared" si="21"/>
        <v>13.043478260869565</v>
      </c>
      <c r="N390" s="20">
        <f t="shared" si="22"/>
        <v>80.555555555555557</v>
      </c>
      <c r="O390" s="394" t="s">
        <v>263</v>
      </c>
      <c r="P390" s="440">
        <f t="shared" si="20"/>
        <v>150</v>
      </c>
    </row>
    <row r="391" spans="1:16" s="103" customFormat="1" ht="27.75" customHeight="1" x14ac:dyDescent="0.3">
      <c r="A391" s="932"/>
      <c r="B391" s="887"/>
      <c r="C391" s="394" t="s">
        <v>1276</v>
      </c>
      <c r="D391" s="394" t="s">
        <v>1277</v>
      </c>
      <c r="E391" s="104">
        <v>900</v>
      </c>
      <c r="F391" s="104">
        <v>1000</v>
      </c>
      <c r="G391" s="133">
        <v>2200</v>
      </c>
      <c r="H391" s="131">
        <v>1.8</v>
      </c>
      <c r="I391" s="83">
        <v>1620</v>
      </c>
      <c r="J391" s="119">
        <v>1300</v>
      </c>
      <c r="K391" s="120">
        <v>1500</v>
      </c>
      <c r="L391" s="120"/>
      <c r="M391" s="20">
        <f t="shared" si="21"/>
        <v>-7.4074074074074066</v>
      </c>
      <c r="N391" s="20">
        <f t="shared" si="22"/>
        <v>15.384615384615385</v>
      </c>
      <c r="O391" s="394" t="s">
        <v>263</v>
      </c>
      <c r="P391" s="440">
        <f t="shared" si="20"/>
        <v>-120</v>
      </c>
    </row>
    <row r="392" spans="1:16" s="103" customFormat="1" ht="27.75" customHeight="1" x14ac:dyDescent="0.3">
      <c r="A392" s="932"/>
      <c r="B392" s="887"/>
      <c r="C392" s="394" t="s">
        <v>1277</v>
      </c>
      <c r="D392" s="394" t="s">
        <v>1278</v>
      </c>
      <c r="E392" s="104">
        <v>450</v>
      </c>
      <c r="F392" s="104">
        <v>700</v>
      </c>
      <c r="G392" s="133">
        <v>2000</v>
      </c>
      <c r="H392" s="131">
        <v>2.1</v>
      </c>
      <c r="I392" s="83">
        <v>945</v>
      </c>
      <c r="J392" s="119">
        <v>900</v>
      </c>
      <c r="K392" s="120">
        <v>1300</v>
      </c>
      <c r="L392" s="120"/>
      <c r="M392" s="20">
        <f t="shared" si="21"/>
        <v>37.566137566137563</v>
      </c>
      <c r="N392" s="20">
        <f t="shared" si="22"/>
        <v>44.444444444444443</v>
      </c>
      <c r="O392" s="403" t="s">
        <v>263</v>
      </c>
      <c r="P392" s="440">
        <f t="shared" si="20"/>
        <v>355</v>
      </c>
    </row>
    <row r="393" spans="1:16" s="103" customFormat="1" ht="18.75" x14ac:dyDescent="0.3">
      <c r="A393" s="381">
        <v>2</v>
      </c>
      <c r="B393" s="886" t="s">
        <v>1279</v>
      </c>
      <c r="C393" s="890"/>
      <c r="D393" s="887"/>
      <c r="E393" s="104"/>
      <c r="F393" s="104"/>
      <c r="G393" s="133"/>
      <c r="H393" s="131"/>
      <c r="I393" s="83"/>
      <c r="J393" s="119"/>
      <c r="K393" s="120"/>
      <c r="L393" s="120"/>
      <c r="M393" s="20"/>
      <c r="N393" s="20"/>
      <c r="O393" s="394"/>
      <c r="P393" s="440"/>
    </row>
    <row r="394" spans="1:16" s="103" customFormat="1" ht="18.75" x14ac:dyDescent="0.3">
      <c r="A394" s="932" t="s">
        <v>237</v>
      </c>
      <c r="B394" s="887" t="s">
        <v>1012</v>
      </c>
      <c r="C394" s="394" t="s">
        <v>496</v>
      </c>
      <c r="D394" s="394" t="s">
        <v>1280</v>
      </c>
      <c r="E394" s="104">
        <v>350</v>
      </c>
      <c r="F394" s="104">
        <v>420</v>
      </c>
      <c r="G394" s="133">
        <v>600</v>
      </c>
      <c r="H394" s="131">
        <v>1.6</v>
      </c>
      <c r="I394" s="83">
        <v>560</v>
      </c>
      <c r="J394" s="119">
        <v>420</v>
      </c>
      <c r="K394" s="120">
        <v>600</v>
      </c>
      <c r="L394" s="120"/>
      <c r="M394" s="20">
        <f t="shared" si="21"/>
        <v>7.1428571428571423</v>
      </c>
      <c r="N394" s="20">
        <f t="shared" si="22"/>
        <v>42.857142857142854</v>
      </c>
      <c r="O394" s="394" t="s">
        <v>263</v>
      </c>
      <c r="P394" s="440">
        <f t="shared" si="20"/>
        <v>40</v>
      </c>
    </row>
    <row r="395" spans="1:16" s="103" customFormat="1" ht="18.75" x14ac:dyDescent="0.3">
      <c r="A395" s="932"/>
      <c r="B395" s="887"/>
      <c r="C395" s="394" t="s">
        <v>1280</v>
      </c>
      <c r="D395" s="394" t="s">
        <v>1281</v>
      </c>
      <c r="E395" s="104">
        <v>200</v>
      </c>
      <c r="F395" s="104">
        <v>250</v>
      </c>
      <c r="G395" s="133">
        <v>350</v>
      </c>
      <c r="H395" s="131">
        <v>2.5</v>
      </c>
      <c r="I395" s="83">
        <v>500</v>
      </c>
      <c r="J395" s="119">
        <v>250</v>
      </c>
      <c r="K395" s="120">
        <v>450</v>
      </c>
      <c r="L395" s="120"/>
      <c r="M395" s="20">
        <f t="shared" si="21"/>
        <v>-10</v>
      </c>
      <c r="N395" s="20">
        <f t="shared" si="22"/>
        <v>80</v>
      </c>
      <c r="O395" s="394" t="s">
        <v>263</v>
      </c>
      <c r="P395" s="440">
        <f t="shared" ref="P395:P420" si="23">K395-I395</f>
        <v>-50</v>
      </c>
    </row>
    <row r="396" spans="1:16" s="103" customFormat="1" ht="18.75" x14ac:dyDescent="0.3">
      <c r="A396" s="932"/>
      <c r="B396" s="887"/>
      <c r="C396" s="394" t="s">
        <v>1281</v>
      </c>
      <c r="D396" s="394" t="s">
        <v>1282</v>
      </c>
      <c r="E396" s="104">
        <v>100</v>
      </c>
      <c r="F396" s="104">
        <v>100</v>
      </c>
      <c r="G396" s="133">
        <v>100</v>
      </c>
      <c r="H396" s="131">
        <v>2.5</v>
      </c>
      <c r="I396" s="83">
        <v>250</v>
      </c>
      <c r="J396" s="119">
        <v>100</v>
      </c>
      <c r="K396" s="120">
        <v>300</v>
      </c>
      <c r="L396" s="120"/>
      <c r="M396" s="20">
        <f t="shared" si="21"/>
        <v>20</v>
      </c>
      <c r="N396" s="20">
        <f t="shared" si="22"/>
        <v>200</v>
      </c>
      <c r="O396" s="394" t="s">
        <v>263</v>
      </c>
      <c r="P396" s="440">
        <f t="shared" si="23"/>
        <v>50</v>
      </c>
    </row>
    <row r="397" spans="1:16" s="103" customFormat="1" ht="48" customHeight="1" x14ac:dyDescent="0.3">
      <c r="A397" s="932" t="s">
        <v>238</v>
      </c>
      <c r="B397" s="887" t="s">
        <v>1283</v>
      </c>
      <c r="C397" s="394" t="s">
        <v>496</v>
      </c>
      <c r="D397" s="394" t="s">
        <v>1284</v>
      </c>
      <c r="E397" s="104">
        <v>240</v>
      </c>
      <c r="F397" s="104">
        <v>560</v>
      </c>
      <c r="G397" s="133">
        <v>800</v>
      </c>
      <c r="H397" s="131">
        <v>6.9</v>
      </c>
      <c r="I397" s="83">
        <v>1656</v>
      </c>
      <c r="J397" s="119">
        <v>560</v>
      </c>
      <c r="K397" s="120"/>
      <c r="L397" s="120"/>
      <c r="M397" s="20"/>
      <c r="N397" s="20"/>
      <c r="O397" s="394" t="s">
        <v>263</v>
      </c>
      <c r="P397" s="440">
        <f t="shared" si="23"/>
        <v>-1656</v>
      </c>
    </row>
    <row r="398" spans="1:16" s="103" customFormat="1" ht="18.75" x14ac:dyDescent="0.3">
      <c r="A398" s="932"/>
      <c r="B398" s="887"/>
      <c r="C398" s="394"/>
      <c r="D398" s="402" t="s">
        <v>39</v>
      </c>
      <c r="E398" s="104">
        <v>240</v>
      </c>
      <c r="F398" s="104">
        <v>560</v>
      </c>
      <c r="G398" s="133">
        <v>800</v>
      </c>
      <c r="H398" s="131">
        <v>6.9</v>
      </c>
      <c r="I398" s="83">
        <v>1656</v>
      </c>
      <c r="J398" s="119"/>
      <c r="K398" s="120">
        <v>700</v>
      </c>
      <c r="L398" s="120"/>
      <c r="M398" s="20">
        <f t="shared" si="21"/>
        <v>-57.729468599033815</v>
      </c>
      <c r="N398" s="20"/>
      <c r="O398" s="402" t="s">
        <v>918</v>
      </c>
      <c r="P398" s="440">
        <f t="shared" si="23"/>
        <v>-956</v>
      </c>
    </row>
    <row r="399" spans="1:16" s="103" customFormat="1" ht="18.75" x14ac:dyDescent="0.3">
      <c r="A399" s="932"/>
      <c r="B399" s="887"/>
      <c r="C399" s="394"/>
      <c r="D399" s="402" t="s">
        <v>1010</v>
      </c>
      <c r="E399" s="104">
        <v>240</v>
      </c>
      <c r="F399" s="104">
        <v>560</v>
      </c>
      <c r="G399" s="133">
        <v>800</v>
      </c>
      <c r="H399" s="131">
        <v>6.9</v>
      </c>
      <c r="I399" s="83">
        <v>1656</v>
      </c>
      <c r="J399" s="119"/>
      <c r="K399" s="120">
        <v>500</v>
      </c>
      <c r="L399" s="120"/>
      <c r="M399" s="20">
        <f t="shared" si="21"/>
        <v>-69.806763285024147</v>
      </c>
      <c r="N399" s="20"/>
      <c r="O399" s="402" t="s">
        <v>918</v>
      </c>
      <c r="P399" s="440">
        <f t="shared" si="23"/>
        <v>-1156</v>
      </c>
    </row>
    <row r="400" spans="1:16" s="103" customFormat="1" ht="47.25" customHeight="1" x14ac:dyDescent="0.3">
      <c r="A400" s="932"/>
      <c r="B400" s="887"/>
      <c r="C400" s="394" t="s">
        <v>1284</v>
      </c>
      <c r="D400" s="394" t="s">
        <v>1285</v>
      </c>
      <c r="E400" s="104">
        <v>150</v>
      </c>
      <c r="F400" s="104">
        <v>230</v>
      </c>
      <c r="G400" s="133">
        <v>320</v>
      </c>
      <c r="H400" s="131">
        <v>3.4</v>
      </c>
      <c r="I400" s="83">
        <v>510</v>
      </c>
      <c r="J400" s="119">
        <v>230</v>
      </c>
      <c r="K400" s="120">
        <v>300</v>
      </c>
      <c r="L400" s="120"/>
      <c r="M400" s="20">
        <f t="shared" si="21"/>
        <v>-41.17647058823529</v>
      </c>
      <c r="N400" s="20">
        <f t="shared" si="22"/>
        <v>30.434782608695656</v>
      </c>
      <c r="O400" s="394" t="s">
        <v>263</v>
      </c>
      <c r="P400" s="440">
        <f t="shared" si="23"/>
        <v>-210</v>
      </c>
    </row>
    <row r="401" spans="1:16" s="103" customFormat="1" ht="18.75" x14ac:dyDescent="0.3">
      <c r="A401" s="932"/>
      <c r="B401" s="887"/>
      <c r="C401" s="394" t="s">
        <v>1285</v>
      </c>
      <c r="D401" s="394" t="s">
        <v>1286</v>
      </c>
      <c r="E401" s="104">
        <v>100</v>
      </c>
      <c r="F401" s="104">
        <v>210</v>
      </c>
      <c r="G401" s="133">
        <v>300</v>
      </c>
      <c r="H401" s="131">
        <v>2.7</v>
      </c>
      <c r="I401" s="83">
        <v>270</v>
      </c>
      <c r="J401" s="119">
        <v>210</v>
      </c>
      <c r="K401" s="120">
        <v>200</v>
      </c>
      <c r="L401" s="120"/>
      <c r="M401" s="20">
        <f t="shared" si="21"/>
        <v>-25.925925925925924</v>
      </c>
      <c r="N401" s="20">
        <f t="shared" si="22"/>
        <v>-4.7619047619047619</v>
      </c>
      <c r="O401" s="394" t="s">
        <v>262</v>
      </c>
      <c r="P401" s="440">
        <f t="shared" si="23"/>
        <v>-70</v>
      </c>
    </row>
    <row r="402" spans="1:16" s="103" customFormat="1" ht="56.25" x14ac:dyDescent="0.25">
      <c r="A402" s="932"/>
      <c r="B402" s="887"/>
      <c r="C402" s="394" t="s">
        <v>1287</v>
      </c>
      <c r="D402" s="394" t="s">
        <v>1288</v>
      </c>
      <c r="E402" s="104">
        <v>150</v>
      </c>
      <c r="F402" s="104">
        <v>260</v>
      </c>
      <c r="G402" s="113">
        <v>360</v>
      </c>
      <c r="H402" s="131">
        <v>2.1</v>
      </c>
      <c r="I402" s="83">
        <v>315</v>
      </c>
      <c r="J402" s="119">
        <v>260</v>
      </c>
      <c r="K402" s="120">
        <v>300</v>
      </c>
      <c r="L402" s="120"/>
      <c r="M402" s="20">
        <f t="shared" si="21"/>
        <v>-4.7619047619047619</v>
      </c>
      <c r="N402" s="20">
        <f t="shared" si="22"/>
        <v>15.384615384615385</v>
      </c>
      <c r="O402" s="394" t="s">
        <v>263</v>
      </c>
      <c r="P402" s="440">
        <f t="shared" si="23"/>
        <v>-15</v>
      </c>
    </row>
    <row r="403" spans="1:16" s="103" customFormat="1" ht="18.75" x14ac:dyDescent="0.3">
      <c r="A403" s="932"/>
      <c r="B403" s="887"/>
      <c r="C403" s="394" t="s">
        <v>1289</v>
      </c>
      <c r="D403" s="394" t="s">
        <v>1290</v>
      </c>
      <c r="E403" s="104"/>
      <c r="F403" s="104">
        <v>280</v>
      </c>
      <c r="G403" s="133">
        <v>400</v>
      </c>
      <c r="H403" s="131"/>
      <c r="I403" s="83"/>
      <c r="J403" s="119">
        <v>280</v>
      </c>
      <c r="K403" s="120">
        <v>200</v>
      </c>
      <c r="L403" s="120"/>
      <c r="M403" s="20"/>
      <c r="N403" s="20">
        <f t="shared" si="22"/>
        <v>-28.571428571428569</v>
      </c>
      <c r="O403" s="394" t="s">
        <v>131</v>
      </c>
      <c r="P403" s="440">
        <f t="shared" si="23"/>
        <v>200</v>
      </c>
    </row>
    <row r="404" spans="1:16" s="103" customFormat="1" ht="18.75" x14ac:dyDescent="0.3">
      <c r="A404" s="932" t="s">
        <v>239</v>
      </c>
      <c r="B404" s="887" t="s">
        <v>1291</v>
      </c>
      <c r="C404" s="394" t="s">
        <v>496</v>
      </c>
      <c r="D404" s="394" t="s">
        <v>1292</v>
      </c>
      <c r="E404" s="104">
        <v>250</v>
      </c>
      <c r="F404" s="104">
        <v>300</v>
      </c>
      <c r="G404" s="133">
        <v>1000</v>
      </c>
      <c r="H404" s="131">
        <v>3.3</v>
      </c>
      <c r="I404" s="83">
        <v>825</v>
      </c>
      <c r="J404" s="119">
        <v>500</v>
      </c>
      <c r="K404" s="114">
        <v>500</v>
      </c>
      <c r="L404" s="114"/>
      <c r="M404" s="20">
        <f t="shared" si="21"/>
        <v>-39.393939393939391</v>
      </c>
      <c r="N404" s="20">
        <f t="shared" si="22"/>
        <v>0</v>
      </c>
      <c r="O404" s="403" t="s">
        <v>263</v>
      </c>
      <c r="P404" s="440">
        <f t="shared" si="23"/>
        <v>-325</v>
      </c>
    </row>
    <row r="405" spans="1:16" s="103" customFormat="1" ht="18.75" x14ac:dyDescent="0.3">
      <c r="A405" s="932"/>
      <c r="B405" s="887"/>
      <c r="C405" s="394" t="s">
        <v>1292</v>
      </c>
      <c r="D405" s="394" t="s">
        <v>1293</v>
      </c>
      <c r="E405" s="104">
        <v>150</v>
      </c>
      <c r="F405" s="104">
        <v>350</v>
      </c>
      <c r="G405" s="133">
        <v>500</v>
      </c>
      <c r="H405" s="131">
        <v>3.4</v>
      </c>
      <c r="I405" s="83">
        <v>510</v>
      </c>
      <c r="J405" s="119">
        <v>350</v>
      </c>
      <c r="K405" s="114">
        <v>350</v>
      </c>
      <c r="L405" s="114"/>
      <c r="M405" s="20">
        <f t="shared" si="21"/>
        <v>-31.372549019607842</v>
      </c>
      <c r="N405" s="20">
        <f t="shared" si="22"/>
        <v>0</v>
      </c>
      <c r="O405" s="394" t="s">
        <v>263</v>
      </c>
      <c r="P405" s="440">
        <f t="shared" si="23"/>
        <v>-160</v>
      </c>
    </row>
    <row r="406" spans="1:16" s="103" customFormat="1" ht="18.75" x14ac:dyDescent="0.3">
      <c r="A406" s="932"/>
      <c r="B406" s="887"/>
      <c r="C406" s="394" t="s">
        <v>1293</v>
      </c>
      <c r="D406" s="394" t="s">
        <v>1294</v>
      </c>
      <c r="E406" s="104">
        <v>100</v>
      </c>
      <c r="F406" s="104">
        <v>310</v>
      </c>
      <c r="G406" s="133">
        <v>440</v>
      </c>
      <c r="H406" s="131">
        <v>1.7</v>
      </c>
      <c r="I406" s="83">
        <v>170</v>
      </c>
      <c r="J406" s="119">
        <v>310</v>
      </c>
      <c r="K406" s="120">
        <v>300</v>
      </c>
      <c r="L406" s="120"/>
      <c r="M406" s="20">
        <f t="shared" si="21"/>
        <v>76.470588235294116</v>
      </c>
      <c r="N406" s="20">
        <f t="shared" si="22"/>
        <v>-3.225806451612903</v>
      </c>
      <c r="O406" s="394" t="s">
        <v>262</v>
      </c>
      <c r="P406" s="440">
        <f t="shared" si="23"/>
        <v>130</v>
      </c>
    </row>
    <row r="407" spans="1:16" s="103" customFormat="1" ht="18.75" x14ac:dyDescent="0.3">
      <c r="A407" s="932"/>
      <c r="B407" s="887"/>
      <c r="C407" s="394" t="s">
        <v>1294</v>
      </c>
      <c r="D407" s="394" t="s">
        <v>1295</v>
      </c>
      <c r="E407" s="104"/>
      <c r="F407" s="104">
        <v>210</v>
      </c>
      <c r="G407" s="133">
        <v>300</v>
      </c>
      <c r="H407" s="131"/>
      <c r="I407" s="83"/>
      <c r="J407" s="119">
        <v>210</v>
      </c>
      <c r="K407" s="120">
        <v>250</v>
      </c>
      <c r="L407" s="120"/>
      <c r="M407" s="20"/>
      <c r="N407" s="20">
        <f t="shared" si="22"/>
        <v>19.047619047619047</v>
      </c>
      <c r="O407" s="394" t="s">
        <v>131</v>
      </c>
      <c r="P407" s="440">
        <f t="shared" si="23"/>
        <v>250</v>
      </c>
    </row>
    <row r="408" spans="1:16" s="103" customFormat="1" ht="18.75" x14ac:dyDescent="0.3">
      <c r="A408" s="932"/>
      <c r="B408" s="887"/>
      <c r="C408" s="394" t="s">
        <v>1292</v>
      </c>
      <c r="D408" s="394" t="s">
        <v>1296</v>
      </c>
      <c r="E408" s="104">
        <v>100</v>
      </c>
      <c r="F408" s="104">
        <v>140</v>
      </c>
      <c r="G408" s="133">
        <v>200</v>
      </c>
      <c r="H408" s="131">
        <v>3.8</v>
      </c>
      <c r="I408" s="83">
        <v>380</v>
      </c>
      <c r="J408" s="119">
        <v>140</v>
      </c>
      <c r="K408" s="120">
        <v>200</v>
      </c>
      <c r="L408" s="120"/>
      <c r="M408" s="20">
        <f t="shared" si="21"/>
        <v>-47.368421052631575</v>
      </c>
      <c r="N408" s="20">
        <f t="shared" si="22"/>
        <v>42.857142857142854</v>
      </c>
      <c r="O408" s="394" t="s">
        <v>263</v>
      </c>
      <c r="P408" s="440">
        <f t="shared" si="23"/>
        <v>-180</v>
      </c>
    </row>
    <row r="409" spans="1:16" s="103" customFormat="1" ht="18.75" x14ac:dyDescent="0.3">
      <c r="A409" s="381" t="s">
        <v>500</v>
      </c>
      <c r="B409" s="384" t="s">
        <v>1297</v>
      </c>
      <c r="C409" s="394" t="s">
        <v>1298</v>
      </c>
      <c r="D409" s="394" t="s">
        <v>1299</v>
      </c>
      <c r="E409" s="104">
        <v>200</v>
      </c>
      <c r="F409" s="104">
        <v>180</v>
      </c>
      <c r="G409" s="133">
        <v>250</v>
      </c>
      <c r="H409" s="131">
        <v>2.1</v>
      </c>
      <c r="I409" s="83">
        <v>420</v>
      </c>
      <c r="J409" s="119">
        <v>200</v>
      </c>
      <c r="K409" s="120">
        <v>300</v>
      </c>
      <c r="L409" s="120"/>
      <c r="M409" s="20">
        <f t="shared" si="21"/>
        <v>-28.571428571428569</v>
      </c>
      <c r="N409" s="20">
        <f t="shared" si="22"/>
        <v>50</v>
      </c>
      <c r="O409" s="394" t="s">
        <v>263</v>
      </c>
      <c r="P409" s="440">
        <f t="shared" si="23"/>
        <v>-120</v>
      </c>
    </row>
    <row r="410" spans="1:16" s="103" customFormat="1" ht="37.5" x14ac:dyDescent="0.3">
      <c r="A410" s="932" t="s">
        <v>504</v>
      </c>
      <c r="B410" s="887" t="s">
        <v>1300</v>
      </c>
      <c r="C410" s="394" t="s">
        <v>1301</v>
      </c>
      <c r="D410" s="394" t="s">
        <v>1299</v>
      </c>
      <c r="E410" s="104">
        <v>150</v>
      </c>
      <c r="F410" s="104">
        <v>250</v>
      </c>
      <c r="G410" s="133">
        <v>350</v>
      </c>
      <c r="H410" s="131">
        <v>2.1</v>
      </c>
      <c r="I410" s="83">
        <v>315</v>
      </c>
      <c r="J410" s="119">
        <v>250</v>
      </c>
      <c r="K410" s="120">
        <v>300</v>
      </c>
      <c r="L410" s="120"/>
      <c r="M410" s="20">
        <f t="shared" si="21"/>
        <v>-4.7619047619047619</v>
      </c>
      <c r="N410" s="20">
        <f t="shared" si="22"/>
        <v>20</v>
      </c>
      <c r="O410" s="394" t="s">
        <v>263</v>
      </c>
      <c r="P410" s="440">
        <f t="shared" si="23"/>
        <v>-15</v>
      </c>
    </row>
    <row r="411" spans="1:16" s="103" customFormat="1" ht="18.75" x14ac:dyDescent="0.3">
      <c r="A411" s="932"/>
      <c r="B411" s="887"/>
      <c r="C411" s="394" t="s">
        <v>1299</v>
      </c>
      <c r="D411" s="394" t="s">
        <v>1302</v>
      </c>
      <c r="E411" s="104">
        <v>200</v>
      </c>
      <c r="F411" s="104">
        <v>350</v>
      </c>
      <c r="G411" s="133">
        <v>500</v>
      </c>
      <c r="H411" s="131">
        <v>2.1</v>
      </c>
      <c r="I411" s="83">
        <v>420</v>
      </c>
      <c r="J411" s="119">
        <v>350</v>
      </c>
      <c r="K411" s="120">
        <v>400</v>
      </c>
      <c r="L411" s="120"/>
      <c r="M411" s="20">
        <f t="shared" si="21"/>
        <v>-4.7619047619047619</v>
      </c>
      <c r="N411" s="20">
        <f t="shared" si="22"/>
        <v>14.285714285714285</v>
      </c>
      <c r="O411" s="394" t="s">
        <v>263</v>
      </c>
      <c r="P411" s="440">
        <f t="shared" si="23"/>
        <v>-20</v>
      </c>
    </row>
    <row r="412" spans="1:16" s="103" customFormat="1" ht="18.75" x14ac:dyDescent="0.3">
      <c r="A412" s="932"/>
      <c r="B412" s="887"/>
      <c r="C412" s="394" t="s">
        <v>1302</v>
      </c>
      <c r="D412" s="394" t="s">
        <v>1055</v>
      </c>
      <c r="E412" s="104">
        <v>100</v>
      </c>
      <c r="F412" s="104">
        <v>210</v>
      </c>
      <c r="G412" s="133">
        <v>300</v>
      </c>
      <c r="H412" s="131">
        <v>3.5</v>
      </c>
      <c r="I412" s="83">
        <v>350</v>
      </c>
      <c r="J412" s="119">
        <v>210</v>
      </c>
      <c r="K412" s="120">
        <v>300</v>
      </c>
      <c r="L412" s="120"/>
      <c r="M412" s="20">
        <f t="shared" si="21"/>
        <v>-14.285714285714285</v>
      </c>
      <c r="N412" s="20">
        <f t="shared" si="22"/>
        <v>42.857142857142854</v>
      </c>
      <c r="O412" s="394" t="s">
        <v>263</v>
      </c>
      <c r="P412" s="440">
        <f t="shared" si="23"/>
        <v>-50</v>
      </c>
    </row>
    <row r="413" spans="1:16" s="103" customFormat="1" ht="18.75" x14ac:dyDescent="0.3">
      <c r="A413" s="932"/>
      <c r="B413" s="887"/>
      <c r="C413" s="394" t="s">
        <v>1302</v>
      </c>
      <c r="D413" s="394" t="s">
        <v>1303</v>
      </c>
      <c r="E413" s="104">
        <v>110</v>
      </c>
      <c r="F413" s="104">
        <v>250</v>
      </c>
      <c r="G413" s="133">
        <v>350</v>
      </c>
      <c r="H413" s="131">
        <v>3.9</v>
      </c>
      <c r="I413" s="83">
        <v>429</v>
      </c>
      <c r="J413" s="119">
        <v>250</v>
      </c>
      <c r="K413" s="120">
        <v>300</v>
      </c>
      <c r="L413" s="120"/>
      <c r="M413" s="20">
        <f t="shared" ref="M413:M420" si="24">(K413-I413)/I413*100</f>
        <v>-30.069930069930066</v>
      </c>
      <c r="N413" s="20">
        <f t="shared" ref="N413:N420" si="25">(K413-J413)/J413*100</f>
        <v>20</v>
      </c>
      <c r="O413" s="394" t="s">
        <v>263</v>
      </c>
      <c r="P413" s="440">
        <f t="shared" si="23"/>
        <v>-129</v>
      </c>
    </row>
    <row r="414" spans="1:16" s="103" customFormat="1" ht="37.5" x14ac:dyDescent="0.3">
      <c r="A414" s="932" t="s">
        <v>508</v>
      </c>
      <c r="B414" s="887" t="s">
        <v>1304</v>
      </c>
      <c r="C414" s="394" t="s">
        <v>1301</v>
      </c>
      <c r="D414" s="394" t="s">
        <v>106</v>
      </c>
      <c r="E414" s="104">
        <v>100</v>
      </c>
      <c r="F414" s="104">
        <v>250</v>
      </c>
      <c r="G414" s="133">
        <v>350</v>
      </c>
      <c r="H414" s="131">
        <v>2.2999999999999998</v>
      </c>
      <c r="I414" s="83">
        <v>229.99999999999997</v>
      </c>
      <c r="J414" s="119">
        <v>250</v>
      </c>
      <c r="K414" s="114">
        <v>250</v>
      </c>
      <c r="L414" s="114"/>
      <c r="M414" s="20">
        <f t="shared" si="24"/>
        <v>8.6956521739130572</v>
      </c>
      <c r="N414" s="20">
        <f t="shared" si="25"/>
        <v>0</v>
      </c>
      <c r="O414" s="394" t="s">
        <v>263</v>
      </c>
      <c r="P414" s="440">
        <f t="shared" si="23"/>
        <v>20.000000000000028</v>
      </c>
    </row>
    <row r="415" spans="1:16" s="103" customFormat="1" ht="18.75" x14ac:dyDescent="0.3">
      <c r="A415" s="932"/>
      <c r="B415" s="887"/>
      <c r="C415" s="394" t="s">
        <v>106</v>
      </c>
      <c r="D415" s="394" t="s">
        <v>1305</v>
      </c>
      <c r="E415" s="104">
        <v>100</v>
      </c>
      <c r="F415" s="104">
        <v>320</v>
      </c>
      <c r="G415" s="133">
        <v>450</v>
      </c>
      <c r="H415" s="131">
        <v>2.2999999999999998</v>
      </c>
      <c r="I415" s="83">
        <v>229.99999999999997</v>
      </c>
      <c r="J415" s="119">
        <v>320</v>
      </c>
      <c r="K415" s="120">
        <v>250</v>
      </c>
      <c r="L415" s="120"/>
      <c r="M415" s="20">
        <f t="shared" si="24"/>
        <v>8.6956521739130572</v>
      </c>
      <c r="N415" s="20">
        <f t="shared" si="25"/>
        <v>-21.875</v>
      </c>
      <c r="O415" s="394" t="s">
        <v>263</v>
      </c>
      <c r="P415" s="440">
        <f t="shared" si="23"/>
        <v>20.000000000000028</v>
      </c>
    </row>
    <row r="416" spans="1:16" s="103" customFormat="1" ht="18.75" x14ac:dyDescent="0.3">
      <c r="A416" s="932"/>
      <c r="B416" s="887"/>
      <c r="C416" s="394" t="s">
        <v>1305</v>
      </c>
      <c r="D416" s="394" t="s">
        <v>1306</v>
      </c>
      <c r="E416" s="104">
        <v>100</v>
      </c>
      <c r="F416" s="104">
        <v>210</v>
      </c>
      <c r="G416" s="133">
        <v>300</v>
      </c>
      <c r="H416" s="131">
        <v>2.2999999999999998</v>
      </c>
      <c r="I416" s="83">
        <v>229.99999999999997</v>
      </c>
      <c r="J416" s="119">
        <v>210</v>
      </c>
      <c r="K416" s="120">
        <v>250</v>
      </c>
      <c r="L416" s="120"/>
      <c r="M416" s="20">
        <f t="shared" si="24"/>
        <v>8.6956521739130572</v>
      </c>
      <c r="N416" s="20">
        <f t="shared" si="25"/>
        <v>19.047619047619047</v>
      </c>
      <c r="O416" s="394" t="s">
        <v>263</v>
      </c>
      <c r="P416" s="440">
        <f t="shared" si="23"/>
        <v>20.000000000000028</v>
      </c>
    </row>
    <row r="417" spans="1:16" s="103" customFormat="1" ht="18.75" x14ac:dyDescent="0.3">
      <c r="A417" s="381" t="s">
        <v>512</v>
      </c>
      <c r="B417" s="384" t="s">
        <v>1307</v>
      </c>
      <c r="C417" s="394" t="s">
        <v>496</v>
      </c>
      <c r="D417" s="394" t="s">
        <v>1308</v>
      </c>
      <c r="E417" s="104">
        <v>200</v>
      </c>
      <c r="F417" s="104">
        <v>320</v>
      </c>
      <c r="G417" s="133">
        <v>450</v>
      </c>
      <c r="H417" s="131">
        <v>1.6</v>
      </c>
      <c r="I417" s="83">
        <v>320</v>
      </c>
      <c r="J417" s="119">
        <v>320</v>
      </c>
      <c r="K417" s="114">
        <f>E417*160%</f>
        <v>320</v>
      </c>
      <c r="L417" s="114"/>
      <c r="M417" s="20">
        <f t="shared" si="24"/>
        <v>0</v>
      </c>
      <c r="N417" s="20">
        <f t="shared" si="25"/>
        <v>0</v>
      </c>
      <c r="O417" s="394" t="s">
        <v>263</v>
      </c>
      <c r="P417" s="440">
        <f t="shared" si="23"/>
        <v>0</v>
      </c>
    </row>
    <row r="418" spans="1:16" s="103" customFormat="1" ht="37.5" x14ac:dyDescent="0.3">
      <c r="A418" s="381" t="s">
        <v>515</v>
      </c>
      <c r="B418" s="384" t="s">
        <v>1309</v>
      </c>
      <c r="C418" s="394" t="s">
        <v>893</v>
      </c>
      <c r="D418" s="394" t="s">
        <v>106</v>
      </c>
      <c r="E418" s="104"/>
      <c r="F418" s="104">
        <v>200</v>
      </c>
      <c r="G418" s="133">
        <v>350</v>
      </c>
      <c r="H418" s="131"/>
      <c r="I418" s="83"/>
      <c r="J418" s="119">
        <v>210</v>
      </c>
      <c r="K418" s="120">
        <v>250</v>
      </c>
      <c r="L418" s="120"/>
      <c r="M418" s="20"/>
      <c r="N418" s="20">
        <f t="shared" si="25"/>
        <v>19.047619047619047</v>
      </c>
      <c r="O418" s="394" t="s">
        <v>131</v>
      </c>
      <c r="P418" s="440">
        <f t="shared" si="23"/>
        <v>250</v>
      </c>
    </row>
    <row r="419" spans="1:16" s="103" customFormat="1" ht="18.75" x14ac:dyDescent="0.3">
      <c r="A419" s="381" t="s">
        <v>518</v>
      </c>
      <c r="B419" s="384" t="s">
        <v>1310</v>
      </c>
      <c r="C419" s="394" t="s">
        <v>496</v>
      </c>
      <c r="D419" s="394" t="s">
        <v>1311</v>
      </c>
      <c r="E419" s="104">
        <v>150</v>
      </c>
      <c r="F419" s="104">
        <v>210</v>
      </c>
      <c r="G419" s="133">
        <v>300</v>
      </c>
      <c r="H419" s="131">
        <v>1.5</v>
      </c>
      <c r="I419" s="83">
        <v>225</v>
      </c>
      <c r="J419" s="119">
        <v>210</v>
      </c>
      <c r="K419" s="120">
        <v>300</v>
      </c>
      <c r="L419" s="120"/>
      <c r="M419" s="20">
        <f t="shared" si="24"/>
        <v>33.333333333333329</v>
      </c>
      <c r="N419" s="20">
        <f t="shared" si="25"/>
        <v>42.857142857142854</v>
      </c>
      <c r="O419" s="394" t="s">
        <v>263</v>
      </c>
      <c r="P419" s="440">
        <f t="shared" si="23"/>
        <v>75</v>
      </c>
    </row>
    <row r="420" spans="1:16" s="103" customFormat="1" ht="18.75" x14ac:dyDescent="0.3">
      <c r="A420" s="381">
        <v>3</v>
      </c>
      <c r="B420" s="890" t="s">
        <v>45</v>
      </c>
      <c r="C420" s="890"/>
      <c r="D420" s="887"/>
      <c r="E420" s="104">
        <v>80</v>
      </c>
      <c r="F420" s="104">
        <v>130</v>
      </c>
      <c r="G420" s="133">
        <v>140</v>
      </c>
      <c r="H420" s="131">
        <v>2.5</v>
      </c>
      <c r="I420" s="83">
        <v>200</v>
      </c>
      <c r="J420" s="119">
        <v>130</v>
      </c>
      <c r="K420" s="120">
        <v>150</v>
      </c>
      <c r="L420" s="120"/>
      <c r="M420" s="20">
        <f t="shared" si="24"/>
        <v>-25</v>
      </c>
      <c r="N420" s="20">
        <f t="shared" si="25"/>
        <v>15.384615384615385</v>
      </c>
      <c r="O420" s="394" t="s">
        <v>263</v>
      </c>
      <c r="P420" s="440">
        <f t="shared" si="23"/>
        <v>-50</v>
      </c>
    </row>
  </sheetData>
  <autoFilter ref="A6:P420"/>
  <mergeCells count="179">
    <mergeCell ref="A1:O1"/>
    <mergeCell ref="A2:O2"/>
    <mergeCell ref="E3:O3"/>
    <mergeCell ref="A4:A6"/>
    <mergeCell ref="B4:O4"/>
    <mergeCell ref="B5:B6"/>
    <mergeCell ref="C5:D5"/>
    <mergeCell ref="E5:E6"/>
    <mergeCell ref="F5:F6"/>
    <mergeCell ref="G5:G6"/>
    <mergeCell ref="N5:N6"/>
    <mergeCell ref="O5:O6"/>
    <mergeCell ref="H5:H6"/>
    <mergeCell ref="I5:I6"/>
    <mergeCell ref="J5:J6"/>
    <mergeCell ref="K5:K6"/>
    <mergeCell ref="L5:L6"/>
    <mergeCell ref="M5:M6"/>
    <mergeCell ref="A16:A20"/>
    <mergeCell ref="B16:B20"/>
    <mergeCell ref="A21:A32"/>
    <mergeCell ref="B21:B32"/>
    <mergeCell ref="A114:A116"/>
    <mergeCell ref="B114:B116"/>
    <mergeCell ref="B146:B147"/>
    <mergeCell ref="A56:A57"/>
    <mergeCell ref="B56:B57"/>
    <mergeCell ref="A59:A61"/>
    <mergeCell ref="B59:B61"/>
    <mergeCell ref="A63:A64"/>
    <mergeCell ref="B92:B94"/>
    <mergeCell ref="A95:A97"/>
    <mergeCell ref="B63:B64"/>
    <mergeCell ref="A98:A102"/>
    <mergeCell ref="A10:A15"/>
    <mergeCell ref="B10:B15"/>
    <mergeCell ref="B95:B97"/>
    <mergeCell ref="A362:A364"/>
    <mergeCell ref="B362:B364"/>
    <mergeCell ref="A365:A366"/>
    <mergeCell ref="B361:D361"/>
    <mergeCell ref="A348:A350"/>
    <mergeCell ref="B348:B350"/>
    <mergeCell ref="B351:D351"/>
    <mergeCell ref="A286:A292"/>
    <mergeCell ref="B286:B292"/>
    <mergeCell ref="B365:B366"/>
    <mergeCell ref="A333:A343"/>
    <mergeCell ref="B333:B343"/>
    <mergeCell ref="A344:A347"/>
    <mergeCell ref="B344:B347"/>
    <mergeCell ref="A323:A332"/>
    <mergeCell ref="B323:B332"/>
    <mergeCell ref="A313:A318"/>
    <mergeCell ref="B313:B318"/>
    <mergeCell ref="A319:A322"/>
    <mergeCell ref="A203:A205"/>
    <mergeCell ref="B203:B205"/>
    <mergeCell ref="O27:O28"/>
    <mergeCell ref="A33:A40"/>
    <mergeCell ref="B33:B40"/>
    <mergeCell ref="A52:A53"/>
    <mergeCell ref="B52:B53"/>
    <mergeCell ref="A54:A55"/>
    <mergeCell ref="B54:B55"/>
    <mergeCell ref="B98:B102"/>
    <mergeCell ref="A75:A76"/>
    <mergeCell ref="B75:B76"/>
    <mergeCell ref="A77:A79"/>
    <mergeCell ref="B77:B79"/>
    <mergeCell ref="B89:D89"/>
    <mergeCell ref="A65:A66"/>
    <mergeCell ref="B65:B66"/>
    <mergeCell ref="A67:A70"/>
    <mergeCell ref="B67:B70"/>
    <mergeCell ref="A72:A74"/>
    <mergeCell ref="B72:B74"/>
    <mergeCell ref="A92:A94"/>
    <mergeCell ref="A244:A245"/>
    <mergeCell ref="B244:B245"/>
    <mergeCell ref="B144:B145"/>
    <mergeCell ref="A146:A147"/>
    <mergeCell ref="A123:A124"/>
    <mergeCell ref="B123:B124"/>
    <mergeCell ref="A103:A106"/>
    <mergeCell ref="B103:B106"/>
    <mergeCell ref="A111:A113"/>
    <mergeCell ref="B111:B113"/>
    <mergeCell ref="A180:A181"/>
    <mergeCell ref="B180:B181"/>
    <mergeCell ref="A182:A183"/>
    <mergeCell ref="B182:B183"/>
    <mergeCell ref="A174:A175"/>
    <mergeCell ref="B174:B175"/>
    <mergeCell ref="A167:A168"/>
    <mergeCell ref="B167:B168"/>
    <mergeCell ref="A228:A232"/>
    <mergeCell ref="B228:B232"/>
    <mergeCell ref="A233:A242"/>
    <mergeCell ref="A219:A220"/>
    <mergeCell ref="B219:B220"/>
    <mergeCell ref="B225:D225"/>
    <mergeCell ref="B226:D226"/>
    <mergeCell ref="B233:B242"/>
    <mergeCell ref="C243:D243"/>
    <mergeCell ref="A206:A208"/>
    <mergeCell ref="B206:B208"/>
    <mergeCell ref="A210:A214"/>
    <mergeCell ref="B210:B214"/>
    <mergeCell ref="B215:D215"/>
    <mergeCell ref="A216:A218"/>
    <mergeCell ref="B216:B218"/>
    <mergeCell ref="O123:O124"/>
    <mergeCell ref="A129:A138"/>
    <mergeCell ref="B129:B138"/>
    <mergeCell ref="B139:C139"/>
    <mergeCell ref="A140:A143"/>
    <mergeCell ref="B140:B143"/>
    <mergeCell ref="A195:A197"/>
    <mergeCell ref="B195:B197"/>
    <mergeCell ref="A198:A199"/>
    <mergeCell ref="B198:B199"/>
    <mergeCell ref="A144:A145"/>
    <mergeCell ref="A192:A194"/>
    <mergeCell ref="B192:B194"/>
    <mergeCell ref="A200:A202"/>
    <mergeCell ref="B200:B202"/>
    <mergeCell ref="A177:A179"/>
    <mergeCell ref="B177:B179"/>
    <mergeCell ref="A187:A191"/>
    <mergeCell ref="B187:B191"/>
    <mergeCell ref="A162:A164"/>
    <mergeCell ref="B162:B164"/>
    <mergeCell ref="A165:A166"/>
    <mergeCell ref="B165:B166"/>
    <mergeCell ref="A373:A376"/>
    <mergeCell ref="B373:B376"/>
    <mergeCell ref="B247:D247"/>
    <mergeCell ref="A249:A252"/>
    <mergeCell ref="B249:B252"/>
    <mergeCell ref="A253:A266"/>
    <mergeCell ref="B253:B266"/>
    <mergeCell ref="B267:D267"/>
    <mergeCell ref="B319:B322"/>
    <mergeCell ref="A303:A305"/>
    <mergeCell ref="B303:B305"/>
    <mergeCell ref="A307:A308"/>
    <mergeCell ref="B307:B308"/>
    <mergeCell ref="A296:A300"/>
    <mergeCell ref="B296:B300"/>
    <mergeCell ref="A273:A279"/>
    <mergeCell ref="B273:B279"/>
    <mergeCell ref="A280:A285"/>
    <mergeCell ref="B280:B285"/>
    <mergeCell ref="A268:A271"/>
    <mergeCell ref="A377:A378"/>
    <mergeCell ref="B377:B378"/>
    <mergeCell ref="A353:A360"/>
    <mergeCell ref="B353:B360"/>
    <mergeCell ref="B268:B271"/>
    <mergeCell ref="A414:A416"/>
    <mergeCell ref="B414:B416"/>
    <mergeCell ref="B420:D420"/>
    <mergeCell ref="B386:D386"/>
    <mergeCell ref="A388:A392"/>
    <mergeCell ref="B388:B392"/>
    <mergeCell ref="B393:D393"/>
    <mergeCell ref="A394:A396"/>
    <mergeCell ref="B394:B396"/>
    <mergeCell ref="A404:A408"/>
    <mergeCell ref="B404:B408"/>
    <mergeCell ref="A410:A413"/>
    <mergeCell ref="B410:B413"/>
    <mergeCell ref="A397:A403"/>
    <mergeCell ref="B397:B403"/>
    <mergeCell ref="A367:A369"/>
    <mergeCell ref="B367:B369"/>
    <mergeCell ref="A371:A372"/>
    <mergeCell ref="B371:B372"/>
  </mergeCells>
  <conditionalFormatting sqref="E383:F383">
    <cfRule type="containsText" dxfId="415" priority="87" operator="containsText" text="Hủy bỏ">
      <formula>NOT(ISERROR(SEARCH("Hủy bỏ",E383)))</formula>
    </cfRule>
  </conditionalFormatting>
  <conditionalFormatting sqref="F351 F336 F312:F315">
    <cfRule type="containsText" dxfId="414" priority="67" operator="containsText" text="Hủy bỏ">
      <formula>NOT(ISERROR(SEARCH("Hủy bỏ",F312)))</formula>
    </cfRule>
  </conditionalFormatting>
  <conditionalFormatting sqref="F363 F366:F367 F371 F375 F378 F380:F381 F385:F386">
    <cfRule type="containsText" dxfId="413" priority="66" operator="containsText" text="Hủy bỏ">
      <formula>NOT(ISERROR(SEARCH("Hủy bỏ",F363)))</formula>
    </cfRule>
  </conditionalFormatting>
  <conditionalFormatting sqref="F388:F393">
    <cfRule type="containsText" dxfId="412" priority="65" operator="containsText" text="Hủy bỏ">
      <formula>NOT(ISERROR(SEARCH("Hủy bỏ",F388)))</formula>
    </cfRule>
  </conditionalFormatting>
  <conditionalFormatting sqref="F419:F420">
    <cfRule type="containsText" dxfId="411" priority="64" operator="containsText" text="Hủy bỏ">
      <formula>NOT(ISERROR(SEARCH("Hủy bỏ",F419)))</formula>
    </cfRule>
  </conditionalFormatting>
  <conditionalFormatting sqref="O236:O239 O242:O247">
    <cfRule type="containsText" dxfId="410" priority="61" operator="containsText" text="Hủy bỏ">
      <formula>NOT(ISERROR(SEARCH("Hủy bỏ",O236)))</formula>
    </cfRule>
  </conditionalFormatting>
  <conditionalFormatting sqref="O220:O222 O224:O226">
    <cfRule type="containsText" dxfId="409" priority="62" operator="containsText" text="Hủy bỏ">
      <formula>NOT(ISERROR(SEARCH("Hủy bỏ",O220)))</formula>
    </cfRule>
  </conditionalFormatting>
  <conditionalFormatting sqref="O273:O280">
    <cfRule type="containsText" dxfId="408" priority="60" operator="containsText" text="Hủy bỏ">
      <formula>NOT(ISERROR(SEARCH("Hủy bỏ",O273)))</formula>
    </cfRule>
  </conditionalFormatting>
  <conditionalFormatting sqref="O281">
    <cfRule type="containsText" dxfId="407" priority="59" operator="containsText" text="Hủy bỏ">
      <formula>NOT(ISERROR(SEARCH("Hủy bỏ",O281)))</formula>
    </cfRule>
  </conditionalFormatting>
  <conditionalFormatting sqref="O286">
    <cfRule type="containsText" dxfId="406" priority="58" operator="containsText" text="Hủy bỏ">
      <formula>NOT(ISERROR(SEARCH("Hủy bỏ",O286)))</formula>
    </cfRule>
  </conditionalFormatting>
  <conditionalFormatting sqref="O282:O285">
    <cfRule type="containsText" dxfId="405" priority="57" operator="containsText" text="Hủy bỏ">
      <formula>NOT(ISERROR(SEARCH("Hủy bỏ",O282)))</formula>
    </cfRule>
  </conditionalFormatting>
  <conditionalFormatting sqref="O289">
    <cfRule type="containsText" dxfId="404" priority="55" operator="containsText" text="Hủy bỏ">
      <formula>NOT(ISERROR(SEARCH("Hủy bỏ",O289)))</formula>
    </cfRule>
  </conditionalFormatting>
  <conditionalFormatting sqref="O290">
    <cfRule type="containsText" dxfId="403" priority="54" operator="containsText" text="Hủy bỏ">
      <formula>NOT(ISERROR(SEARCH("Hủy bỏ",O290)))</formula>
    </cfRule>
  </conditionalFormatting>
  <conditionalFormatting sqref="O292">
    <cfRule type="containsText" dxfId="402" priority="53" operator="containsText" text="Hủy bỏ">
      <formula>NOT(ISERROR(SEARCH("Hủy bỏ",O292)))</formula>
    </cfRule>
  </conditionalFormatting>
  <conditionalFormatting sqref="O291">
    <cfRule type="containsText" dxfId="401" priority="52" operator="containsText" text="Hủy bỏ">
      <formula>NOT(ISERROR(SEARCH("Hủy bỏ",O291)))</formula>
    </cfRule>
  </conditionalFormatting>
  <conditionalFormatting sqref="O293">
    <cfRule type="containsText" dxfId="400" priority="51" operator="containsText" text="Hủy bỏ">
      <formula>NOT(ISERROR(SEARCH("Hủy bỏ",O293)))</formula>
    </cfRule>
  </conditionalFormatting>
  <conditionalFormatting sqref="O404">
    <cfRule type="containsText" dxfId="399" priority="42" operator="containsText" text="Hủy bỏ">
      <formula>NOT(ISERROR(SEARCH("Hủy bỏ",O404)))</formula>
    </cfRule>
  </conditionalFormatting>
  <conditionalFormatting sqref="O294">
    <cfRule type="containsText" dxfId="398" priority="50" operator="containsText" text="Hủy bỏ">
      <formula>NOT(ISERROR(SEARCH("Hủy bỏ",O294)))</formula>
    </cfRule>
  </conditionalFormatting>
  <conditionalFormatting sqref="O298:O300">
    <cfRule type="containsText" dxfId="397" priority="48" operator="containsText" text="Hủy bỏ">
      <formula>NOT(ISERROR(SEARCH("Hủy bỏ",O298)))</formula>
    </cfRule>
  </conditionalFormatting>
  <conditionalFormatting sqref="O288">
    <cfRule type="containsText" dxfId="396" priority="49" operator="containsText" text="Hủy bỏ">
      <formula>NOT(ISERROR(SEARCH("Hủy bỏ",O288)))</formula>
    </cfRule>
  </conditionalFormatting>
  <conditionalFormatting sqref="O301">
    <cfRule type="containsText" dxfId="395" priority="47" operator="containsText" text="Hủy bỏ">
      <formula>NOT(ISERROR(SEARCH("Hủy bỏ",O301)))</formula>
    </cfRule>
  </conditionalFormatting>
  <conditionalFormatting sqref="O388:O393">
    <cfRule type="containsText" dxfId="394" priority="45" operator="containsText" text="Hủy bỏ">
      <formula>NOT(ISERROR(SEARCH("Hủy bỏ",O388)))</formula>
    </cfRule>
  </conditionalFormatting>
  <conditionalFormatting sqref="O394:O400">
    <cfRule type="containsText" dxfId="393" priority="44" operator="containsText" text="Hủy bỏ">
      <formula>NOT(ISERROR(SEARCH("Hủy bỏ",O394)))</formula>
    </cfRule>
  </conditionalFormatting>
  <conditionalFormatting sqref="O405">
    <cfRule type="containsText" dxfId="392" priority="41" operator="containsText" text="Hủy bỏ">
      <formula>NOT(ISERROR(SEARCH("Hủy bỏ",O405)))</formula>
    </cfRule>
  </conditionalFormatting>
  <conditionalFormatting sqref="O408:O417">
    <cfRule type="containsText" dxfId="391" priority="40" operator="containsText" text="Hủy bỏ">
      <formula>NOT(ISERROR(SEARCH("Hủy bỏ",O408)))</formula>
    </cfRule>
  </conditionalFormatting>
  <conditionalFormatting sqref="O419">
    <cfRule type="containsText" dxfId="390" priority="39" operator="containsText" text="Hủy bỏ">
      <formula>NOT(ISERROR(SEARCH("Hủy bỏ",O419)))</formula>
    </cfRule>
  </conditionalFormatting>
  <conditionalFormatting sqref="O420">
    <cfRule type="containsText" dxfId="389" priority="38" operator="containsText" text="Hủy bỏ">
      <formula>NOT(ISERROR(SEARCH("Hủy bỏ",O420)))</formula>
    </cfRule>
  </conditionalFormatting>
  <conditionalFormatting sqref="E215:E226">
    <cfRule type="containsText" dxfId="388" priority="85" operator="containsText" text="Hủy bỏ">
      <formula>NOT(ISERROR(SEARCH("Hủy bỏ",E215)))</formula>
    </cfRule>
  </conditionalFormatting>
  <conditionalFormatting sqref="E206 E214">
    <cfRule type="containsText" dxfId="387" priority="86" operator="containsText" text="Hủy bỏ">
      <formula>NOT(ISERROR(SEARCH("Hủy bỏ",E206)))</formula>
    </cfRule>
  </conditionalFormatting>
  <conditionalFormatting sqref="E244:E247 E235:E242">
    <cfRule type="containsText" dxfId="386" priority="84" operator="containsText" text="Hủy bỏ">
      <formula>NOT(ISERROR(SEARCH("Hủy bỏ",E235)))</formula>
    </cfRule>
  </conditionalFormatting>
  <conditionalFormatting sqref="E250 E252:E254 E256:E271">
    <cfRule type="containsText" dxfId="385" priority="83" operator="containsText" text="Hủy bỏ">
      <formula>NOT(ISERROR(SEARCH("Hủy bỏ",E250)))</formula>
    </cfRule>
  </conditionalFormatting>
  <conditionalFormatting sqref="E385">
    <cfRule type="containsText" dxfId="384" priority="78" operator="containsText" text="Hủy bỏ">
      <formula>NOT(ISERROR(SEARCH("Hủy bỏ",E385)))</formula>
    </cfRule>
  </conditionalFormatting>
  <conditionalFormatting sqref="E282:E283 E294 E273:E275 E277:E280 E285:E292">
    <cfRule type="containsText" dxfId="383" priority="82" operator="containsText" text="Hủy bỏ">
      <formula>NOT(ISERROR(SEARCH("Hủy bỏ",E273)))</formula>
    </cfRule>
  </conditionalFormatting>
  <conditionalFormatting sqref="E304 E306:E310 E296:E302">
    <cfRule type="containsText" dxfId="382" priority="81" operator="containsText" text="Hủy bỏ">
      <formula>NOT(ISERROR(SEARCH("Hủy bỏ",E296)))</formula>
    </cfRule>
  </conditionalFormatting>
  <conditionalFormatting sqref="E351 E319:E322 E312:E315 E333:E336">
    <cfRule type="containsText" dxfId="381" priority="80" operator="containsText" text="Hủy bỏ">
      <formula>NOT(ISERROR(SEARCH("Hủy bỏ",E312)))</formula>
    </cfRule>
  </conditionalFormatting>
  <conditionalFormatting sqref="E363 E366:E367 E371 E375 E378 E380:E381 E386">
    <cfRule type="containsText" dxfId="380" priority="79" operator="containsText" text="Hủy bỏ">
      <formula>NOT(ISERROR(SEARCH("Hủy bỏ",E363)))</formula>
    </cfRule>
  </conditionalFormatting>
  <conditionalFormatting sqref="E388:E393 E419:E420">
    <cfRule type="containsText" dxfId="379" priority="77" operator="containsText" text="Hủy bỏ">
      <formula>NOT(ISERROR(SEARCH("Hủy bỏ",E388)))</formula>
    </cfRule>
  </conditionalFormatting>
  <conditionalFormatting sqref="F215:F226">
    <cfRule type="containsText" dxfId="378" priority="75" operator="containsText" text="Hủy bỏ">
      <formula>NOT(ISERROR(SEARCH("Hủy bỏ",F215)))</formula>
    </cfRule>
  </conditionalFormatting>
  <conditionalFormatting sqref="F206 F214">
    <cfRule type="containsText" dxfId="377" priority="76" operator="containsText" text="Hủy bỏ">
      <formula>NOT(ISERROR(SEARCH("Hủy bỏ",F206)))</formula>
    </cfRule>
  </conditionalFormatting>
  <conditionalFormatting sqref="F235:F236">
    <cfRule type="containsText" dxfId="376" priority="74" operator="containsText" text="Hủy bỏ">
      <formula>NOT(ISERROR(SEARCH("Hủy bỏ",F235)))</formula>
    </cfRule>
  </conditionalFormatting>
  <conditionalFormatting sqref="F250 F252:F254 F256:F271">
    <cfRule type="containsText" dxfId="375" priority="73" operator="containsText" text="Hủy bỏ">
      <formula>NOT(ISERROR(SEARCH("Hủy bỏ",F250)))</formula>
    </cfRule>
  </conditionalFormatting>
  <conditionalFormatting sqref="F294 F273:F274 F277:F280 F286:F292">
    <cfRule type="containsText" dxfId="374" priority="72" operator="containsText" text="Hủy bỏ">
      <formula>NOT(ISERROR(SEARCH("Hủy bỏ",F273)))</formula>
    </cfRule>
  </conditionalFormatting>
  <conditionalFormatting sqref="F275">
    <cfRule type="containsText" dxfId="373" priority="71" operator="containsText" text="Hủy bỏ">
      <formula>NOT(ISERROR(SEARCH("Hủy bỏ",F275)))</formula>
    </cfRule>
  </conditionalFormatting>
  <conditionalFormatting sqref="F282:F283 F285">
    <cfRule type="containsText" dxfId="372" priority="70" operator="containsText" text="Hủy bỏ">
      <formula>NOT(ISERROR(SEARCH("Hủy bỏ",F282)))</formula>
    </cfRule>
  </conditionalFormatting>
  <conditionalFormatting sqref="F296:F302">
    <cfRule type="containsText" dxfId="371" priority="69" operator="containsText" text="Hủy bỏ">
      <formula>NOT(ISERROR(SEARCH("Hủy bỏ",F296)))</formula>
    </cfRule>
  </conditionalFormatting>
  <conditionalFormatting sqref="F304 F306:F310">
    <cfRule type="containsText" dxfId="370" priority="68" operator="containsText" text="Hủy bỏ">
      <formula>NOT(ISERROR(SEARCH("Hủy bỏ",F304)))</formula>
    </cfRule>
  </conditionalFormatting>
  <conditionalFormatting sqref="F333:F335 F319:F322">
    <cfRule type="containsText" dxfId="369" priority="63" operator="containsText" text="Hủy bỏ">
      <formula>NOT(ISERROR(SEARCH("Hủy bỏ",F319)))</formula>
    </cfRule>
  </conditionalFormatting>
  <conditionalFormatting sqref="O302:O310">
    <cfRule type="containsText" dxfId="368" priority="46" operator="containsText" text="Hủy bỏ">
      <formula>NOT(ISERROR(SEARCH("Hủy bỏ",O302)))</formula>
    </cfRule>
  </conditionalFormatting>
  <conditionalFormatting sqref="O402">
    <cfRule type="containsText" dxfId="367" priority="43" operator="containsText" text="Hủy bỏ">
      <formula>NOT(ISERROR(SEARCH("Hủy bỏ",O402)))</formula>
    </cfRule>
  </conditionalFormatting>
  <conditionalFormatting sqref="O287">
    <cfRule type="containsText" dxfId="366" priority="56" operator="containsText" text="Hủy bỏ">
      <formula>NOT(ISERROR(SEARCH("Hủy bỏ",O287)))</formula>
    </cfRule>
  </conditionalFormatting>
  <conditionalFormatting sqref="G206">
    <cfRule type="containsText" dxfId="365" priority="37" operator="containsText" text="Hủy bỏ">
      <formula>NOT(ISERROR(SEARCH("Hủy bỏ",G206)))</formula>
    </cfRule>
  </conditionalFormatting>
  <conditionalFormatting sqref="G214:G226">
    <cfRule type="containsText" dxfId="364" priority="36" operator="containsText" text="Hủy bỏ">
      <formula>NOT(ISERROR(SEARCH("Hủy bỏ",G214)))</formula>
    </cfRule>
  </conditionalFormatting>
  <conditionalFormatting sqref="G256:G271 G252:G254 G250">
    <cfRule type="containsText" dxfId="363" priority="35" operator="containsText" text="Hủy bỏ">
      <formula>NOT(ISERROR(SEARCH("Hủy bỏ",G250)))</formula>
    </cfRule>
  </conditionalFormatting>
  <conditionalFormatting sqref="G275">
    <cfRule type="containsText" dxfId="362" priority="33" operator="containsText" text="Hủy bỏ">
      <formula>NOT(ISERROR(SEARCH("Hủy bỏ",G275)))</formula>
    </cfRule>
  </conditionalFormatting>
  <conditionalFormatting sqref="G285 G282:G283">
    <cfRule type="containsText" dxfId="361" priority="32" operator="containsText" text="Hủy bỏ">
      <formula>NOT(ISERROR(SEARCH("Hủy bỏ",G282)))</formula>
    </cfRule>
  </conditionalFormatting>
  <conditionalFormatting sqref="G293">
    <cfRule type="containsText" dxfId="360" priority="31" operator="containsText" text="Hủy bỏ">
      <formula>NOT(ISERROR(SEARCH("Hủy bỏ",G293)))</formula>
    </cfRule>
  </conditionalFormatting>
  <conditionalFormatting sqref="G296:G302">
    <cfRule type="containsText" dxfId="359" priority="30" operator="containsText" text="Hủy bỏ">
      <formula>NOT(ISERROR(SEARCH("Hủy bỏ",G296)))</formula>
    </cfRule>
  </conditionalFormatting>
  <conditionalFormatting sqref="G286:G292 G277:G280 G273:G274 G294">
    <cfRule type="containsText" dxfId="358" priority="34" operator="containsText" text="Hủy bỏ">
      <formula>NOT(ISERROR(SEARCH("Hủy bỏ",G273)))</formula>
    </cfRule>
  </conditionalFormatting>
  <conditionalFormatting sqref="G306:G310 G304">
    <cfRule type="containsText" dxfId="357" priority="29" operator="containsText" text="Hủy bỏ">
      <formula>NOT(ISERROR(SEARCH("Hủy bỏ",G304)))</formula>
    </cfRule>
  </conditionalFormatting>
  <conditionalFormatting sqref="G312:G315 G319:G322 G334:G336 G351">
    <cfRule type="containsText" dxfId="356" priority="28" operator="containsText" text="Hủy bỏ">
      <formula>NOT(ISERROR(SEARCH("Hủy bỏ",G312)))</formula>
    </cfRule>
  </conditionalFormatting>
  <conditionalFormatting sqref="O241">
    <cfRule type="containsText" dxfId="355" priority="27" operator="containsText" text="Hủy bỏ">
      <formula>NOT(ISERROR(SEARCH("Hủy bỏ",O241)))</formula>
    </cfRule>
  </conditionalFormatting>
  <conditionalFormatting sqref="O336">
    <cfRule type="containsText" dxfId="354" priority="26" operator="containsText" text="Hủy bỏ">
      <formula>NOT(ISERROR(SEARCH("Hủy bỏ",O336)))</formula>
    </cfRule>
  </conditionalFormatting>
  <conditionalFormatting sqref="J363 J366:J368">
    <cfRule type="containsText" dxfId="353" priority="8" operator="containsText" text="Hủy bỏ">
      <formula>NOT(ISERROR(SEARCH("Hủy bỏ",J363)))</formula>
    </cfRule>
  </conditionalFormatting>
  <conditionalFormatting sqref="J371">
    <cfRule type="containsText" dxfId="352" priority="7" operator="containsText" text="Hủy bỏ">
      <formula>NOT(ISERROR(SEARCH("Hủy bỏ",J371)))</formula>
    </cfRule>
  </conditionalFormatting>
  <conditionalFormatting sqref="J380:J381">
    <cfRule type="containsText" dxfId="351" priority="6" operator="containsText" text="Hủy bỏ">
      <formula>NOT(ISERROR(SEARCH("Hủy bỏ",J380)))</formula>
    </cfRule>
  </conditionalFormatting>
  <conditionalFormatting sqref="J385:J386">
    <cfRule type="containsText" dxfId="350" priority="5" operator="containsText" text="Hủy bỏ">
      <formula>NOT(ISERROR(SEARCH("Hủy bỏ",J385)))</formula>
    </cfRule>
  </conditionalFormatting>
  <conditionalFormatting sqref="J388:J393">
    <cfRule type="containsText" dxfId="349" priority="4" operator="containsText" text="Hủy bỏ">
      <formula>NOT(ISERROR(SEARCH("Hủy bỏ",J388)))</formula>
    </cfRule>
  </conditionalFormatting>
  <conditionalFormatting sqref="J419:J420">
    <cfRule type="containsText" dxfId="348" priority="3" operator="containsText" text="Hủy bỏ">
      <formula>NOT(ISERROR(SEARCH("Hủy bỏ",J419)))</formula>
    </cfRule>
  </conditionalFormatting>
  <conditionalFormatting sqref="J215">
    <cfRule type="containsText" dxfId="347" priority="24" operator="containsText" text="Hủy bỏ">
      <formula>NOT(ISERROR(SEARCH("Hủy bỏ",J215)))</formula>
    </cfRule>
  </conditionalFormatting>
  <conditionalFormatting sqref="J206 J214">
    <cfRule type="containsText" dxfId="346" priority="25" operator="containsText" text="Hủy bỏ">
      <formula>NOT(ISERROR(SEARCH("Hủy bỏ",J206)))</formula>
    </cfRule>
  </conditionalFormatting>
  <conditionalFormatting sqref="J216:J226">
    <cfRule type="containsText" dxfId="345" priority="23" operator="containsText" text="Hủy bỏ">
      <formula>NOT(ISERROR(SEARCH("Hủy bỏ",J216)))</formula>
    </cfRule>
  </conditionalFormatting>
  <conditionalFormatting sqref="J235:J236">
    <cfRule type="containsText" dxfId="344" priority="22" operator="containsText" text="Hủy bỏ">
      <formula>NOT(ISERROR(SEARCH("Hủy bỏ",J235)))</formula>
    </cfRule>
  </conditionalFormatting>
  <conditionalFormatting sqref="J250 J252:J254 J256:J267">
    <cfRule type="containsText" dxfId="343" priority="21" operator="containsText" text="Hủy bỏ">
      <formula>NOT(ISERROR(SEARCH("Hủy bỏ",J250)))</formula>
    </cfRule>
  </conditionalFormatting>
  <conditionalFormatting sqref="J268:J271">
    <cfRule type="containsText" dxfId="342" priority="20" operator="containsText" text="Hủy bỏ">
      <formula>NOT(ISERROR(SEARCH("Hủy bỏ",J268)))</formula>
    </cfRule>
  </conditionalFormatting>
  <conditionalFormatting sqref="J273:J274 J277:J279">
    <cfRule type="containsText" dxfId="341" priority="19" operator="containsText" text="Hủy bỏ">
      <formula>NOT(ISERROR(SEARCH("Hủy bỏ",J273)))</formula>
    </cfRule>
  </conditionalFormatting>
  <conditionalFormatting sqref="J275">
    <cfRule type="containsText" dxfId="340" priority="18" operator="containsText" text="Hủy bỏ">
      <formula>NOT(ISERROR(SEARCH("Hủy bỏ",J275)))</formula>
    </cfRule>
  </conditionalFormatting>
  <conditionalFormatting sqref="J280">
    <cfRule type="containsText" dxfId="339" priority="17" operator="containsText" text="Hủy bỏ">
      <formula>NOT(ISERROR(SEARCH("Hủy bỏ",J280)))</formula>
    </cfRule>
  </conditionalFormatting>
  <conditionalFormatting sqref="J282:J283 J285">
    <cfRule type="containsText" dxfId="338" priority="16" operator="containsText" text="Hủy bỏ">
      <formula>NOT(ISERROR(SEARCH("Hủy bỏ",J282)))</formula>
    </cfRule>
  </conditionalFormatting>
  <conditionalFormatting sqref="J294 J286:J292">
    <cfRule type="containsText" dxfId="337" priority="15" operator="containsText" text="Hủy bỏ">
      <formula>NOT(ISERROR(SEARCH("Hủy bỏ",J286)))</formula>
    </cfRule>
  </conditionalFormatting>
  <conditionalFormatting sqref="J296:J302">
    <cfRule type="containsText" dxfId="336" priority="14" operator="containsText" text="Hủy bỏ">
      <formula>NOT(ISERROR(SEARCH("Hủy bỏ",J296)))</formula>
    </cfRule>
  </conditionalFormatting>
  <conditionalFormatting sqref="J304 J306:J310">
    <cfRule type="containsText" dxfId="335" priority="13" operator="containsText" text="Hủy bỏ">
      <formula>NOT(ISERROR(SEARCH("Hủy bỏ",J304)))</formula>
    </cfRule>
  </conditionalFormatting>
  <conditionalFormatting sqref="J313:J315">
    <cfRule type="containsText" dxfId="334" priority="12" operator="containsText" text="Hủy bỏ">
      <formula>NOT(ISERROR(SEARCH("Hủy bỏ",J313)))</formula>
    </cfRule>
  </conditionalFormatting>
  <conditionalFormatting sqref="J319:J322">
    <cfRule type="containsText" dxfId="333" priority="11" operator="containsText" text="Hủy bỏ">
      <formula>NOT(ISERROR(SEARCH("Hủy bỏ",J319)))</formula>
    </cfRule>
  </conditionalFormatting>
  <conditionalFormatting sqref="J336">
    <cfRule type="containsText" dxfId="332" priority="10" operator="containsText" text="Hủy bỏ">
      <formula>NOT(ISERROR(SEARCH("Hủy bỏ",J336)))</formula>
    </cfRule>
  </conditionalFormatting>
  <conditionalFormatting sqref="J333:J335">
    <cfRule type="containsText" dxfId="331" priority="9" operator="containsText" text="Hủy bỏ">
      <formula>NOT(ISERROR(SEARCH("Hủy bỏ",J333)))</formula>
    </cfRule>
  </conditionalFormatting>
  <conditionalFormatting sqref="F368">
    <cfRule type="containsText" dxfId="330" priority="1" operator="containsText" text="Hủy bỏ">
      <formula>NOT(ISERROR(SEARCH("Hủy bỏ",F368)))</formula>
    </cfRule>
  </conditionalFormatting>
  <conditionalFormatting sqref="E368">
    <cfRule type="containsText" dxfId="329" priority="2" operator="containsText" text="Hủy bỏ">
      <formula>NOT(ISERROR(SEARCH("Hủy bỏ",E368)))</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9"/>
  <sheetViews>
    <sheetView topLeftCell="A391" zoomScale="70" zoomScaleNormal="70" workbookViewId="0">
      <selection activeCell="A4" sqref="A4:O444"/>
    </sheetView>
  </sheetViews>
  <sheetFormatPr defaultColWidth="9" defaultRowHeight="15.75" x14ac:dyDescent="0.25"/>
  <cols>
    <col min="1" max="1" width="7.42578125" style="60" customWidth="1"/>
    <col min="2" max="2" width="32" style="26" customWidth="1"/>
    <col min="3" max="4" width="38.42578125" style="26" customWidth="1"/>
    <col min="5" max="5" width="14.28515625" style="61" customWidth="1"/>
    <col min="6" max="6" width="15.140625" style="61" hidden="1" customWidth="1"/>
    <col min="7" max="7" width="15.140625" style="62" hidden="1" customWidth="1"/>
    <col min="8" max="8" width="10.42578125" style="63" hidden="1" customWidth="1"/>
    <col min="9" max="10" width="15.7109375" style="63" customWidth="1"/>
    <col min="11" max="11" width="12.42578125" style="63" customWidth="1"/>
    <col min="12" max="12" width="15.7109375" style="63" customWidth="1"/>
    <col min="13" max="14" width="13" style="63" customWidth="1"/>
    <col min="15" max="15" width="20.28515625" style="64" customWidth="1"/>
    <col min="16" max="16384" width="9" style="26"/>
  </cols>
  <sheetData>
    <row r="1" spans="1:15" x14ac:dyDescent="0.25">
      <c r="A1" s="1034" t="s">
        <v>360</v>
      </c>
      <c r="B1" s="1034"/>
      <c r="C1" s="1034"/>
      <c r="D1" s="1034"/>
      <c r="E1" s="1034"/>
      <c r="F1" s="1034"/>
      <c r="G1" s="1034"/>
      <c r="H1" s="1034"/>
      <c r="I1" s="1034"/>
      <c r="J1" s="1034"/>
      <c r="K1" s="1034"/>
      <c r="L1" s="1034"/>
      <c r="M1" s="1034"/>
      <c r="N1" s="1034"/>
      <c r="O1" s="1034"/>
    </row>
    <row r="2" spans="1:15" x14ac:dyDescent="0.25">
      <c r="A2" s="1034" t="s">
        <v>359</v>
      </c>
      <c r="B2" s="1034"/>
      <c r="C2" s="1034"/>
      <c r="D2" s="1034"/>
      <c r="E2" s="1034"/>
      <c r="F2" s="1034"/>
      <c r="G2" s="1034"/>
      <c r="H2" s="1034"/>
      <c r="I2" s="1034"/>
      <c r="J2" s="1034"/>
      <c r="K2" s="1034"/>
      <c r="L2" s="1034"/>
      <c r="M2" s="1034"/>
      <c r="N2" s="1034"/>
      <c r="O2" s="1034"/>
    </row>
    <row r="3" spans="1:15" x14ac:dyDescent="0.25">
      <c r="A3" s="27"/>
      <c r="B3" s="379"/>
      <c r="C3" s="379"/>
      <c r="D3" s="379"/>
      <c r="E3" s="1035" t="s">
        <v>304</v>
      </c>
      <c r="F3" s="1035"/>
      <c r="G3" s="1035"/>
      <c r="H3" s="1035"/>
      <c r="I3" s="1035"/>
      <c r="J3" s="1035"/>
      <c r="K3" s="1035"/>
      <c r="L3" s="1035"/>
      <c r="M3" s="1035"/>
      <c r="N3" s="1035"/>
      <c r="O3" s="1035"/>
    </row>
    <row r="4" spans="1:15" s="28" customFormat="1" ht="21.75" customHeight="1" x14ac:dyDescent="0.25">
      <c r="A4" s="1036" t="s">
        <v>0</v>
      </c>
      <c r="B4" s="970" t="s">
        <v>306</v>
      </c>
      <c r="C4" s="970"/>
      <c r="D4" s="970"/>
      <c r="E4" s="970"/>
      <c r="F4" s="970"/>
      <c r="G4" s="970"/>
      <c r="H4" s="970"/>
      <c r="I4" s="970"/>
      <c r="J4" s="970"/>
      <c r="K4" s="970"/>
      <c r="L4" s="970"/>
      <c r="M4" s="970"/>
      <c r="N4" s="970"/>
      <c r="O4" s="970"/>
    </row>
    <row r="5" spans="1:15" s="28" customFormat="1" ht="19.149999999999999" customHeight="1" x14ac:dyDescent="0.25">
      <c r="A5" s="1037"/>
      <c r="B5" s="1037" t="s">
        <v>1</v>
      </c>
      <c r="C5" s="1038" t="s">
        <v>2</v>
      </c>
      <c r="D5" s="1039"/>
      <c r="E5" s="970" t="s">
        <v>356</v>
      </c>
      <c r="F5" s="1022" t="s">
        <v>305</v>
      </c>
      <c r="G5" s="1040" t="s">
        <v>307</v>
      </c>
      <c r="H5" s="1027" t="s">
        <v>361</v>
      </c>
      <c r="I5" s="1029" t="s">
        <v>431</v>
      </c>
      <c r="J5" s="1031" t="s">
        <v>871</v>
      </c>
      <c r="K5" s="1032" t="s">
        <v>897</v>
      </c>
      <c r="L5" s="1033" t="s">
        <v>898</v>
      </c>
      <c r="M5" s="1022" t="s">
        <v>362</v>
      </c>
      <c r="N5" s="1022" t="s">
        <v>362</v>
      </c>
      <c r="O5" s="1022" t="s">
        <v>3</v>
      </c>
    </row>
    <row r="6" spans="1:15" s="28" customFormat="1" ht="42.75" customHeight="1" x14ac:dyDescent="0.25">
      <c r="A6" s="1023"/>
      <c r="B6" s="1023"/>
      <c r="C6" s="29" t="s">
        <v>4</v>
      </c>
      <c r="D6" s="29" t="s">
        <v>5</v>
      </c>
      <c r="E6" s="970"/>
      <c r="F6" s="1023"/>
      <c r="G6" s="1041"/>
      <c r="H6" s="1028"/>
      <c r="I6" s="1030"/>
      <c r="J6" s="1029"/>
      <c r="K6" s="1032"/>
      <c r="L6" s="1033"/>
      <c r="M6" s="1023"/>
      <c r="N6" s="1023"/>
      <c r="O6" s="1023"/>
    </row>
    <row r="7" spans="1:15" s="28" customFormat="1" x14ac:dyDescent="0.25">
      <c r="A7" s="30">
        <v>1</v>
      </c>
      <c r="B7" s="31">
        <v>2</v>
      </c>
      <c r="C7" s="30">
        <v>3</v>
      </c>
      <c r="D7" s="31">
        <v>4</v>
      </c>
      <c r="E7" s="30">
        <v>5</v>
      </c>
      <c r="F7" s="31">
        <v>6</v>
      </c>
      <c r="G7" s="30"/>
      <c r="H7" s="32">
        <v>6</v>
      </c>
      <c r="I7" s="32">
        <v>6</v>
      </c>
      <c r="J7" s="30">
        <v>7</v>
      </c>
      <c r="K7" s="31">
        <v>8</v>
      </c>
      <c r="L7" s="30">
        <v>9</v>
      </c>
      <c r="M7" s="32" t="s">
        <v>3145</v>
      </c>
      <c r="N7" s="32" t="s">
        <v>3146</v>
      </c>
      <c r="O7" s="30">
        <v>12</v>
      </c>
    </row>
    <row r="8" spans="1:15" s="191" customFormat="1" ht="18.75" x14ac:dyDescent="0.3">
      <c r="A8" s="187" t="s">
        <v>1315</v>
      </c>
      <c r="B8" s="188" t="s">
        <v>1316</v>
      </c>
      <c r="C8" s="547"/>
      <c r="D8" s="547"/>
      <c r="E8" s="189"/>
      <c r="F8" s="189"/>
      <c r="G8" s="189"/>
      <c r="H8" s="96"/>
      <c r="I8" s="96"/>
      <c r="J8" s="96"/>
      <c r="K8" s="96"/>
      <c r="L8" s="96"/>
      <c r="M8" s="98"/>
      <c r="N8" s="98"/>
      <c r="O8" s="544"/>
    </row>
    <row r="9" spans="1:15" s="191" customFormat="1" ht="18.75" x14ac:dyDescent="0.3">
      <c r="A9" s="533" t="s">
        <v>1317</v>
      </c>
      <c r="B9" s="546" t="s">
        <v>1318</v>
      </c>
      <c r="C9" s="546"/>
      <c r="D9" s="546"/>
      <c r="E9" s="192"/>
      <c r="F9" s="116"/>
      <c r="G9" s="98"/>
      <c r="H9" s="96"/>
      <c r="I9" s="96"/>
      <c r="J9" s="193"/>
      <c r="K9" s="193"/>
      <c r="L9" s="193"/>
      <c r="M9" s="98"/>
      <c r="N9" s="98"/>
      <c r="O9" s="540"/>
    </row>
    <row r="10" spans="1:15" s="191" customFormat="1" ht="18.75" x14ac:dyDescent="0.3">
      <c r="A10" s="883">
        <v>1</v>
      </c>
      <c r="B10" s="880" t="s">
        <v>1319</v>
      </c>
      <c r="C10" s="540" t="s">
        <v>1320</v>
      </c>
      <c r="D10" s="540" t="s">
        <v>1321</v>
      </c>
      <c r="E10" s="98">
        <v>4300</v>
      </c>
      <c r="F10" s="116">
        <v>11000</v>
      </c>
      <c r="G10" s="194">
        <v>22000</v>
      </c>
      <c r="H10" s="195">
        <v>3.6</v>
      </c>
      <c r="I10" s="98">
        <v>15480</v>
      </c>
      <c r="J10" s="194">
        <v>13200</v>
      </c>
      <c r="K10" s="194">
        <v>9000</v>
      </c>
      <c r="L10" s="194"/>
      <c r="M10" s="98">
        <f t="shared" ref="M10:M64" si="0">(K10-I10)/I10*100</f>
        <v>-41.860465116279073</v>
      </c>
      <c r="N10" s="98">
        <f t="shared" ref="N10:N73" si="1">(K10-J10)/J10*100</f>
        <v>-31.818181818181817</v>
      </c>
      <c r="O10" s="540" t="s">
        <v>3147</v>
      </c>
    </row>
    <row r="11" spans="1:15" s="191" customFormat="1" ht="18.75" x14ac:dyDescent="0.3">
      <c r="A11" s="884"/>
      <c r="B11" s="881"/>
      <c r="C11" s="540" t="s">
        <v>931</v>
      </c>
      <c r="D11" s="540" t="s">
        <v>1322</v>
      </c>
      <c r="E11" s="98">
        <v>3300</v>
      </c>
      <c r="F11" s="116">
        <v>8500</v>
      </c>
      <c r="G11" s="194">
        <v>17000</v>
      </c>
      <c r="H11" s="195">
        <v>2.1</v>
      </c>
      <c r="I11" s="98">
        <v>6930</v>
      </c>
      <c r="J11" s="194">
        <v>10200</v>
      </c>
      <c r="K11" s="194">
        <v>7000</v>
      </c>
      <c r="L11" s="194"/>
      <c r="M11" s="98">
        <f t="shared" si="0"/>
        <v>1.0101010101010102</v>
      </c>
      <c r="N11" s="98">
        <f t="shared" si="1"/>
        <v>-31.372549019607842</v>
      </c>
      <c r="O11" s="540" t="s">
        <v>3147</v>
      </c>
    </row>
    <row r="12" spans="1:15" s="191" customFormat="1" ht="18.75" x14ac:dyDescent="0.3">
      <c r="A12" s="885"/>
      <c r="B12" s="882"/>
      <c r="C12" s="540" t="s">
        <v>1323</v>
      </c>
      <c r="D12" s="540" t="s">
        <v>1324</v>
      </c>
      <c r="E12" s="98">
        <v>2100</v>
      </c>
      <c r="F12" s="116">
        <v>6500</v>
      </c>
      <c r="G12" s="194">
        <v>13000</v>
      </c>
      <c r="H12" s="195">
        <v>2</v>
      </c>
      <c r="I12" s="98">
        <v>4200</v>
      </c>
      <c r="J12" s="194">
        <v>7800</v>
      </c>
      <c r="K12" s="194">
        <v>5500</v>
      </c>
      <c r="L12" s="194"/>
      <c r="M12" s="98">
        <f t="shared" si="0"/>
        <v>30.952380952380953</v>
      </c>
      <c r="N12" s="98">
        <f t="shared" si="1"/>
        <v>-29.487179487179489</v>
      </c>
      <c r="O12" s="540" t="s">
        <v>3147</v>
      </c>
    </row>
    <row r="13" spans="1:15" s="191" customFormat="1" ht="18.75" x14ac:dyDescent="0.3">
      <c r="A13" s="883">
        <v>2</v>
      </c>
      <c r="B13" s="880" t="s">
        <v>1325</v>
      </c>
      <c r="C13" s="540" t="s">
        <v>1320</v>
      </c>
      <c r="D13" s="540" t="s">
        <v>1326</v>
      </c>
      <c r="E13" s="98">
        <v>3000</v>
      </c>
      <c r="F13" s="116">
        <v>10000</v>
      </c>
      <c r="G13" s="194">
        <v>20000</v>
      </c>
      <c r="H13" s="195">
        <v>1.4</v>
      </c>
      <c r="I13" s="98">
        <v>4200</v>
      </c>
      <c r="J13" s="194">
        <v>12000</v>
      </c>
      <c r="K13" s="194">
        <v>8500</v>
      </c>
      <c r="L13" s="194"/>
      <c r="M13" s="98">
        <f t="shared" si="0"/>
        <v>102.38095238095238</v>
      </c>
      <c r="N13" s="98">
        <f t="shared" si="1"/>
        <v>-29.166666666666668</v>
      </c>
      <c r="O13" s="540" t="s">
        <v>3147</v>
      </c>
    </row>
    <row r="14" spans="1:15" s="191" customFormat="1" ht="18.75" x14ac:dyDescent="0.3">
      <c r="A14" s="884"/>
      <c r="B14" s="881"/>
      <c r="C14" s="540" t="s">
        <v>1326</v>
      </c>
      <c r="D14" s="540" t="s">
        <v>1327</v>
      </c>
      <c r="E14" s="98">
        <v>2700</v>
      </c>
      <c r="F14" s="116">
        <v>7500</v>
      </c>
      <c r="G14" s="194">
        <v>15000</v>
      </c>
      <c r="H14" s="195">
        <v>1.6</v>
      </c>
      <c r="I14" s="98">
        <v>4320</v>
      </c>
      <c r="J14" s="194">
        <v>9000</v>
      </c>
      <c r="K14" s="194">
        <v>6500</v>
      </c>
      <c r="L14" s="194"/>
      <c r="M14" s="98">
        <f t="shared" si="0"/>
        <v>50.462962962962962</v>
      </c>
      <c r="N14" s="98">
        <f t="shared" si="1"/>
        <v>-27.777777777777779</v>
      </c>
      <c r="O14" s="540" t="s">
        <v>3147</v>
      </c>
    </row>
    <row r="15" spans="1:15" s="191" customFormat="1" ht="18.75" x14ac:dyDescent="0.3">
      <c r="A15" s="884"/>
      <c r="B15" s="881"/>
      <c r="C15" s="540" t="s">
        <v>1328</v>
      </c>
      <c r="D15" s="540" t="s">
        <v>1329</v>
      </c>
      <c r="E15" s="98">
        <v>2100</v>
      </c>
      <c r="F15" s="116">
        <v>5750</v>
      </c>
      <c r="G15" s="194">
        <v>11500</v>
      </c>
      <c r="H15" s="195">
        <v>1.7</v>
      </c>
      <c r="I15" s="98">
        <v>3570</v>
      </c>
      <c r="J15" s="194">
        <v>6900</v>
      </c>
      <c r="K15" s="194">
        <v>4800</v>
      </c>
      <c r="L15" s="194"/>
      <c r="M15" s="98">
        <f t="shared" si="0"/>
        <v>34.45378151260504</v>
      </c>
      <c r="N15" s="98">
        <f t="shared" si="1"/>
        <v>-30.434782608695656</v>
      </c>
      <c r="O15" s="540" t="s">
        <v>3147</v>
      </c>
    </row>
    <row r="16" spans="1:15" s="191" customFormat="1" ht="18.75" x14ac:dyDescent="0.3">
      <c r="A16" s="885"/>
      <c r="B16" s="882"/>
      <c r="C16" s="540" t="s">
        <v>1330</v>
      </c>
      <c r="D16" s="540" t="s">
        <v>1331</v>
      </c>
      <c r="E16" s="98">
        <v>1500</v>
      </c>
      <c r="F16" s="116">
        <v>4000</v>
      </c>
      <c r="G16" s="194">
        <v>8000</v>
      </c>
      <c r="H16" s="195">
        <v>1.6</v>
      </c>
      <c r="I16" s="98">
        <v>2400</v>
      </c>
      <c r="J16" s="194">
        <v>4800</v>
      </c>
      <c r="K16" s="194">
        <v>3300</v>
      </c>
      <c r="L16" s="194"/>
      <c r="M16" s="98">
        <f t="shared" si="0"/>
        <v>37.5</v>
      </c>
      <c r="N16" s="98">
        <f t="shared" si="1"/>
        <v>-31.25</v>
      </c>
      <c r="O16" s="540" t="s">
        <v>3147</v>
      </c>
    </row>
    <row r="17" spans="1:16" s="191" customFormat="1" ht="18.75" x14ac:dyDescent="0.3">
      <c r="A17" s="883">
        <v>3</v>
      </c>
      <c r="B17" s="880" t="s">
        <v>1332</v>
      </c>
      <c r="C17" s="540" t="s">
        <v>8</v>
      </c>
      <c r="D17" s="540" t="s">
        <v>1333</v>
      </c>
      <c r="E17" s="98">
        <v>2100</v>
      </c>
      <c r="F17" s="116">
        <v>5000</v>
      </c>
      <c r="G17" s="194">
        <v>10000</v>
      </c>
      <c r="H17" s="195">
        <v>3.3</v>
      </c>
      <c r="I17" s="98">
        <v>6930</v>
      </c>
      <c r="J17" s="194">
        <v>6000</v>
      </c>
      <c r="K17" s="194">
        <v>4200</v>
      </c>
      <c r="L17" s="194"/>
      <c r="M17" s="98">
        <f t="shared" si="0"/>
        <v>-39.393939393939391</v>
      </c>
      <c r="N17" s="98">
        <f t="shared" si="1"/>
        <v>-30</v>
      </c>
      <c r="O17" s="540" t="s">
        <v>3147</v>
      </c>
    </row>
    <row r="18" spans="1:16" s="191" customFormat="1" ht="37.5" x14ac:dyDescent="0.3">
      <c r="A18" s="884"/>
      <c r="B18" s="881"/>
      <c r="C18" s="540" t="s">
        <v>1334</v>
      </c>
      <c r="D18" s="540" t="s">
        <v>1335</v>
      </c>
      <c r="E18" s="98">
        <v>1300</v>
      </c>
      <c r="F18" s="116">
        <v>3250</v>
      </c>
      <c r="G18" s="194">
        <v>6500</v>
      </c>
      <c r="H18" s="195">
        <v>2.7</v>
      </c>
      <c r="I18" s="98">
        <v>3510.0000000000005</v>
      </c>
      <c r="J18" s="194">
        <v>3900</v>
      </c>
      <c r="K18" s="194">
        <v>2700</v>
      </c>
      <c r="L18" s="194"/>
      <c r="M18" s="98">
        <f t="shared" si="0"/>
        <v>-23.076923076923087</v>
      </c>
      <c r="N18" s="98">
        <f t="shared" si="1"/>
        <v>-30.76923076923077</v>
      </c>
      <c r="O18" s="540" t="s">
        <v>3147</v>
      </c>
    </row>
    <row r="19" spans="1:16" s="191" customFormat="1" ht="18.75" x14ac:dyDescent="0.3">
      <c r="A19" s="885"/>
      <c r="B19" s="882"/>
      <c r="C19" s="540" t="s">
        <v>1336</v>
      </c>
      <c r="D19" s="540" t="s">
        <v>1324</v>
      </c>
      <c r="E19" s="98">
        <v>690</v>
      </c>
      <c r="F19" s="116">
        <v>2750</v>
      </c>
      <c r="G19" s="194">
        <v>5500</v>
      </c>
      <c r="H19" s="195">
        <v>2.2999999999999998</v>
      </c>
      <c r="I19" s="98">
        <v>1586.9999999999998</v>
      </c>
      <c r="J19" s="194">
        <v>3300</v>
      </c>
      <c r="K19" s="194">
        <v>2000</v>
      </c>
      <c r="L19" s="194"/>
      <c r="M19" s="98">
        <f t="shared" si="0"/>
        <v>26.023944549464417</v>
      </c>
      <c r="N19" s="98">
        <f t="shared" si="1"/>
        <v>-39.393939393939391</v>
      </c>
      <c r="O19" s="540" t="s">
        <v>3147</v>
      </c>
    </row>
    <row r="20" spans="1:16" s="191" customFormat="1" ht="37.5" x14ac:dyDescent="0.3">
      <c r="A20" s="883">
        <v>4</v>
      </c>
      <c r="B20" s="880" t="s">
        <v>25</v>
      </c>
      <c r="C20" s="540" t="s">
        <v>8</v>
      </c>
      <c r="D20" s="540" t="s">
        <v>1337</v>
      </c>
      <c r="E20" s="98">
        <v>2300</v>
      </c>
      <c r="F20" s="116">
        <v>6500</v>
      </c>
      <c r="G20" s="194">
        <v>13000</v>
      </c>
      <c r="H20" s="195">
        <v>2.5</v>
      </c>
      <c r="I20" s="98">
        <v>5750</v>
      </c>
      <c r="J20" s="194">
        <v>7800</v>
      </c>
      <c r="K20" s="194">
        <v>5500</v>
      </c>
      <c r="L20" s="194"/>
      <c r="M20" s="98">
        <f t="shared" si="0"/>
        <v>-4.3478260869565215</v>
      </c>
      <c r="N20" s="98">
        <f t="shared" si="1"/>
        <v>-29.487179487179489</v>
      </c>
      <c r="O20" s="540" t="s">
        <v>3147</v>
      </c>
      <c r="P20" s="191">
        <f>COUNTIF(L10:L168,"=0")</f>
        <v>0</v>
      </c>
    </row>
    <row r="21" spans="1:16" s="191" customFormat="1" ht="37.5" x14ac:dyDescent="0.3">
      <c r="A21" s="884"/>
      <c r="B21" s="881"/>
      <c r="C21" s="540" t="s">
        <v>1338</v>
      </c>
      <c r="D21" s="540" t="s">
        <v>1339</v>
      </c>
      <c r="E21" s="98">
        <v>1800</v>
      </c>
      <c r="F21" s="116">
        <v>5000</v>
      </c>
      <c r="G21" s="194">
        <v>10000</v>
      </c>
      <c r="H21" s="195">
        <v>2.8</v>
      </c>
      <c r="I21" s="98">
        <v>5040</v>
      </c>
      <c r="J21" s="194">
        <v>6000</v>
      </c>
      <c r="K21" s="194">
        <v>4200</v>
      </c>
      <c r="L21" s="194"/>
      <c r="M21" s="98">
        <f t="shared" si="0"/>
        <v>-16.666666666666664</v>
      </c>
      <c r="N21" s="98">
        <f t="shared" si="1"/>
        <v>-30</v>
      </c>
      <c r="O21" s="540" t="s">
        <v>3147</v>
      </c>
    </row>
    <row r="22" spans="1:16" s="191" customFormat="1" ht="37.5" x14ac:dyDescent="0.3">
      <c r="A22" s="885"/>
      <c r="B22" s="882"/>
      <c r="C22" s="540" t="s">
        <v>1339</v>
      </c>
      <c r="D22" s="540" t="s">
        <v>1340</v>
      </c>
      <c r="E22" s="98">
        <v>1600</v>
      </c>
      <c r="F22" s="116">
        <v>3250</v>
      </c>
      <c r="G22" s="194">
        <v>5000</v>
      </c>
      <c r="H22" s="195">
        <v>3.1</v>
      </c>
      <c r="I22" s="98">
        <v>4960</v>
      </c>
      <c r="J22" s="194">
        <v>3250</v>
      </c>
      <c r="K22" s="552">
        <v>3500</v>
      </c>
      <c r="L22" s="194"/>
      <c r="M22" s="98">
        <f t="shared" si="0"/>
        <v>-29.435483870967744</v>
      </c>
      <c r="N22" s="98">
        <f t="shared" si="1"/>
        <v>7.6923076923076925</v>
      </c>
      <c r="O22" s="540" t="s">
        <v>3147</v>
      </c>
    </row>
    <row r="23" spans="1:16" s="191" customFormat="1" ht="37.5" x14ac:dyDescent="0.3">
      <c r="A23" s="883">
        <v>5</v>
      </c>
      <c r="B23" s="880" t="s">
        <v>254</v>
      </c>
      <c r="C23" s="540" t="s">
        <v>27</v>
      </c>
      <c r="D23" s="540" t="s">
        <v>1341</v>
      </c>
      <c r="E23" s="98">
        <v>2300</v>
      </c>
      <c r="F23" s="116">
        <v>8250</v>
      </c>
      <c r="G23" s="194">
        <v>16500</v>
      </c>
      <c r="H23" s="195">
        <v>4.3</v>
      </c>
      <c r="I23" s="98">
        <v>9890</v>
      </c>
      <c r="J23" s="194">
        <v>9900</v>
      </c>
      <c r="K23" s="194">
        <v>6900</v>
      </c>
      <c r="L23" s="194"/>
      <c r="M23" s="98">
        <f t="shared" si="0"/>
        <v>-30.232558139534881</v>
      </c>
      <c r="N23" s="98">
        <f t="shared" si="1"/>
        <v>-30.303030303030305</v>
      </c>
      <c r="O23" s="540" t="s">
        <v>3147</v>
      </c>
    </row>
    <row r="24" spans="1:16" s="191" customFormat="1" ht="37.5" x14ac:dyDescent="0.3">
      <c r="A24" s="884"/>
      <c r="B24" s="881"/>
      <c r="C24" s="540" t="s">
        <v>1342</v>
      </c>
      <c r="D24" s="540" t="s">
        <v>1343</v>
      </c>
      <c r="E24" s="98">
        <v>1700</v>
      </c>
      <c r="F24" s="116">
        <v>6500</v>
      </c>
      <c r="G24" s="194">
        <v>13000</v>
      </c>
      <c r="H24" s="195">
        <v>3.2</v>
      </c>
      <c r="I24" s="98">
        <v>5440</v>
      </c>
      <c r="J24" s="194">
        <v>7800</v>
      </c>
      <c r="K24" s="194">
        <v>5200</v>
      </c>
      <c r="L24" s="194"/>
      <c r="M24" s="98">
        <f t="shared" si="0"/>
        <v>-4.4117647058823533</v>
      </c>
      <c r="N24" s="98">
        <f t="shared" si="1"/>
        <v>-33.333333333333329</v>
      </c>
      <c r="O24" s="540" t="s">
        <v>3147</v>
      </c>
    </row>
    <row r="25" spans="1:16" s="191" customFormat="1" ht="37.5" x14ac:dyDescent="0.3">
      <c r="A25" s="884"/>
      <c r="B25" s="881"/>
      <c r="C25" s="540" t="s">
        <v>1344</v>
      </c>
      <c r="D25" s="540" t="s">
        <v>1345</v>
      </c>
      <c r="E25" s="98"/>
      <c r="F25" s="116"/>
      <c r="G25" s="194"/>
      <c r="H25" s="195"/>
      <c r="I25" s="98"/>
      <c r="J25" s="194"/>
      <c r="K25" s="194"/>
      <c r="L25" s="194"/>
      <c r="M25" s="98"/>
      <c r="N25" s="98"/>
      <c r="O25" s="540"/>
    </row>
    <row r="26" spans="1:16" s="191" customFormat="1" ht="18.75" x14ac:dyDescent="0.3">
      <c r="A26" s="884"/>
      <c r="B26" s="881"/>
      <c r="C26" s="540"/>
      <c r="D26" s="540" t="s">
        <v>39</v>
      </c>
      <c r="E26" s="98">
        <v>1100</v>
      </c>
      <c r="F26" s="116">
        <v>5000</v>
      </c>
      <c r="G26" s="194">
        <v>10000</v>
      </c>
      <c r="H26" s="195">
        <v>2.7</v>
      </c>
      <c r="I26" s="98">
        <v>2970</v>
      </c>
      <c r="J26" s="194">
        <v>6000</v>
      </c>
      <c r="K26" s="194">
        <v>3500</v>
      </c>
      <c r="L26" s="194"/>
      <c r="M26" s="98">
        <f t="shared" si="0"/>
        <v>17.845117845117844</v>
      </c>
      <c r="N26" s="98">
        <f t="shared" si="1"/>
        <v>-41.666666666666671</v>
      </c>
      <c r="O26" s="540" t="s">
        <v>918</v>
      </c>
    </row>
    <row r="27" spans="1:16" s="191" customFormat="1" ht="18.75" x14ac:dyDescent="0.3">
      <c r="A27" s="885"/>
      <c r="B27" s="882"/>
      <c r="C27" s="540"/>
      <c r="D27" s="540" t="s">
        <v>40</v>
      </c>
      <c r="E27" s="98">
        <v>1100</v>
      </c>
      <c r="F27" s="116">
        <v>5000</v>
      </c>
      <c r="G27" s="194">
        <v>10000</v>
      </c>
      <c r="H27" s="195">
        <v>2.7</v>
      </c>
      <c r="I27" s="98">
        <v>2970</v>
      </c>
      <c r="J27" s="194">
        <v>6000</v>
      </c>
      <c r="K27" s="194">
        <v>2800</v>
      </c>
      <c r="L27" s="194"/>
      <c r="M27" s="98">
        <f t="shared" si="0"/>
        <v>-5.7239057239057241</v>
      </c>
      <c r="N27" s="98">
        <f t="shared" si="1"/>
        <v>-53.333333333333336</v>
      </c>
      <c r="O27" s="540" t="s">
        <v>918</v>
      </c>
    </row>
    <row r="28" spans="1:16" s="191" customFormat="1" ht="18.75" x14ac:dyDescent="0.3">
      <c r="A28" s="883">
        <v>6</v>
      </c>
      <c r="B28" s="880" t="s">
        <v>931</v>
      </c>
      <c r="C28" s="540" t="s">
        <v>8</v>
      </c>
      <c r="D28" s="540" t="s">
        <v>1346</v>
      </c>
      <c r="E28" s="98">
        <v>1700</v>
      </c>
      <c r="F28" s="116">
        <v>2750</v>
      </c>
      <c r="G28" s="194">
        <v>5500</v>
      </c>
      <c r="H28" s="195">
        <v>2.2999999999999998</v>
      </c>
      <c r="I28" s="98">
        <v>3909.9999999999995</v>
      </c>
      <c r="J28" s="194">
        <v>3300</v>
      </c>
      <c r="K28" s="194">
        <v>2300</v>
      </c>
      <c r="L28" s="194"/>
      <c r="M28" s="98">
        <f t="shared" si="0"/>
        <v>-41.17647058823529</v>
      </c>
      <c r="N28" s="98">
        <f t="shared" si="1"/>
        <v>-30.303030303030305</v>
      </c>
      <c r="O28" s="540" t="s">
        <v>3147</v>
      </c>
    </row>
    <row r="29" spans="1:16" s="191" customFormat="1" ht="37.5" x14ac:dyDescent="0.3">
      <c r="A29" s="884"/>
      <c r="B29" s="881"/>
      <c r="C29" s="540" t="s">
        <v>1347</v>
      </c>
      <c r="D29" s="540" t="s">
        <v>1348</v>
      </c>
      <c r="E29" s="98">
        <v>1300</v>
      </c>
      <c r="F29" s="194">
        <v>1300</v>
      </c>
      <c r="G29" s="194">
        <v>2500</v>
      </c>
      <c r="H29" s="195">
        <v>2.2999999999999998</v>
      </c>
      <c r="I29" s="98">
        <v>2989.9999999999995</v>
      </c>
      <c r="J29" s="194">
        <v>1500</v>
      </c>
      <c r="K29" s="194">
        <v>1500</v>
      </c>
      <c r="L29" s="194"/>
      <c r="M29" s="98">
        <f t="shared" si="0"/>
        <v>-49.832775919732434</v>
      </c>
      <c r="N29" s="98">
        <f t="shared" si="1"/>
        <v>0</v>
      </c>
      <c r="O29" s="540" t="s">
        <v>3147</v>
      </c>
    </row>
    <row r="30" spans="1:16" s="191" customFormat="1" ht="37.5" x14ac:dyDescent="0.3">
      <c r="A30" s="885"/>
      <c r="B30" s="882"/>
      <c r="C30" s="540" t="s">
        <v>1349</v>
      </c>
      <c r="D30" s="540" t="s">
        <v>1320</v>
      </c>
      <c r="E30" s="98">
        <v>810</v>
      </c>
      <c r="F30" s="116">
        <v>1500</v>
      </c>
      <c r="G30" s="194">
        <v>3000</v>
      </c>
      <c r="H30" s="195">
        <v>2.9</v>
      </c>
      <c r="I30" s="98">
        <v>2349</v>
      </c>
      <c r="J30" s="194">
        <v>1800</v>
      </c>
      <c r="K30" s="194">
        <v>1100</v>
      </c>
      <c r="L30" s="194"/>
      <c r="M30" s="98">
        <f t="shared" si="0"/>
        <v>-53.171562366964665</v>
      </c>
      <c r="N30" s="98">
        <f t="shared" si="1"/>
        <v>-38.888888888888893</v>
      </c>
      <c r="O30" s="540" t="s">
        <v>3147</v>
      </c>
    </row>
    <row r="31" spans="1:16" s="191" customFormat="1" ht="18.75" x14ac:dyDescent="0.3">
      <c r="A31" s="539">
        <v>7</v>
      </c>
      <c r="B31" s="540" t="s">
        <v>1350</v>
      </c>
      <c r="C31" s="540" t="s">
        <v>8</v>
      </c>
      <c r="D31" s="540" t="s">
        <v>1351</v>
      </c>
      <c r="E31" s="98">
        <v>790</v>
      </c>
      <c r="F31" s="116">
        <v>1500</v>
      </c>
      <c r="G31" s="194">
        <v>3000</v>
      </c>
      <c r="H31" s="195">
        <v>2.7</v>
      </c>
      <c r="I31" s="98">
        <v>2133</v>
      </c>
      <c r="J31" s="194">
        <v>1800</v>
      </c>
      <c r="K31" s="552">
        <v>2100</v>
      </c>
      <c r="L31" s="194"/>
      <c r="M31" s="98">
        <f t="shared" si="0"/>
        <v>-1.5471167369901548</v>
      </c>
      <c r="N31" s="98">
        <f t="shared" si="1"/>
        <v>16.666666666666664</v>
      </c>
      <c r="O31" s="540" t="s">
        <v>3147</v>
      </c>
    </row>
    <row r="32" spans="1:16" s="191" customFormat="1" ht="18.75" x14ac:dyDescent="0.3">
      <c r="A32" s="539">
        <v>8</v>
      </c>
      <c r="B32" s="540" t="s">
        <v>956</v>
      </c>
      <c r="C32" s="540" t="s">
        <v>931</v>
      </c>
      <c r="D32" s="540" t="s">
        <v>1352</v>
      </c>
      <c r="E32" s="98">
        <v>690</v>
      </c>
      <c r="F32" s="116">
        <v>750</v>
      </c>
      <c r="G32" s="194">
        <v>1500</v>
      </c>
      <c r="H32" s="195">
        <v>3.3</v>
      </c>
      <c r="I32" s="98">
        <v>2277</v>
      </c>
      <c r="J32" s="194">
        <v>900</v>
      </c>
      <c r="K32" s="552">
        <v>1000</v>
      </c>
      <c r="L32" s="194"/>
      <c r="M32" s="98">
        <f t="shared" si="0"/>
        <v>-56.082564778216948</v>
      </c>
      <c r="N32" s="98">
        <f t="shared" si="1"/>
        <v>11.111111111111111</v>
      </c>
      <c r="O32" s="540" t="s">
        <v>3147</v>
      </c>
    </row>
    <row r="33" spans="1:15" s="191" customFormat="1" ht="18.75" x14ac:dyDescent="0.3">
      <c r="A33" s="883">
        <v>9</v>
      </c>
      <c r="B33" s="880" t="s">
        <v>942</v>
      </c>
      <c r="C33" s="540" t="s">
        <v>254</v>
      </c>
      <c r="D33" s="540" t="s">
        <v>1353</v>
      </c>
      <c r="E33" s="98">
        <v>1800</v>
      </c>
      <c r="F33" s="116">
        <v>3250</v>
      </c>
      <c r="G33" s="194">
        <v>6500</v>
      </c>
      <c r="H33" s="195">
        <v>2.8</v>
      </c>
      <c r="I33" s="98">
        <v>5040</v>
      </c>
      <c r="J33" s="194">
        <v>3900</v>
      </c>
      <c r="K33" s="194">
        <v>2700</v>
      </c>
      <c r="L33" s="194"/>
      <c r="M33" s="98">
        <f t="shared" si="0"/>
        <v>-46.428571428571431</v>
      </c>
      <c r="N33" s="98">
        <f t="shared" si="1"/>
        <v>-30.76923076923077</v>
      </c>
      <c r="O33" s="540" t="s">
        <v>3147</v>
      </c>
    </row>
    <row r="34" spans="1:15" s="191" customFormat="1" ht="18.75" x14ac:dyDescent="0.3">
      <c r="A34" s="884"/>
      <c r="B34" s="881"/>
      <c r="C34" s="540" t="s">
        <v>1353</v>
      </c>
      <c r="D34" s="540" t="s">
        <v>1354</v>
      </c>
      <c r="E34" s="98"/>
      <c r="F34" s="116"/>
      <c r="G34" s="194"/>
      <c r="H34" s="195"/>
      <c r="I34" s="98"/>
      <c r="J34" s="194"/>
      <c r="K34" s="194"/>
      <c r="L34" s="194"/>
      <c r="M34" s="98"/>
      <c r="N34" s="98"/>
      <c r="O34" s="540"/>
    </row>
    <row r="35" spans="1:15" s="191" customFormat="1" ht="18.75" x14ac:dyDescent="0.3">
      <c r="A35" s="884"/>
      <c r="B35" s="881"/>
      <c r="C35" s="540"/>
      <c r="D35" s="540" t="s">
        <v>39</v>
      </c>
      <c r="E35" s="98">
        <v>1600</v>
      </c>
      <c r="F35" s="116">
        <v>2500</v>
      </c>
      <c r="G35" s="194">
        <v>5000</v>
      </c>
      <c r="H35" s="195">
        <v>3.2</v>
      </c>
      <c r="I35" s="98">
        <v>5120</v>
      </c>
      <c r="J35" s="194">
        <v>3000</v>
      </c>
      <c r="K35" s="194">
        <v>2100</v>
      </c>
      <c r="L35" s="194"/>
      <c r="M35" s="98">
        <f t="shared" si="0"/>
        <v>-58.984375</v>
      </c>
      <c r="N35" s="98">
        <f t="shared" si="1"/>
        <v>-30</v>
      </c>
      <c r="O35" s="540" t="s">
        <v>918</v>
      </c>
    </row>
    <row r="36" spans="1:15" s="191" customFormat="1" ht="18.75" x14ac:dyDescent="0.3">
      <c r="A36" s="885"/>
      <c r="B36" s="882"/>
      <c r="C36" s="540"/>
      <c r="D36" s="540" t="s">
        <v>40</v>
      </c>
      <c r="E36" s="98">
        <v>1600</v>
      </c>
      <c r="F36" s="116">
        <v>2500</v>
      </c>
      <c r="G36" s="194">
        <v>5000</v>
      </c>
      <c r="H36" s="195">
        <v>3.2</v>
      </c>
      <c r="I36" s="98">
        <v>5120</v>
      </c>
      <c r="J36" s="194">
        <v>3000</v>
      </c>
      <c r="K36" s="194">
        <v>1700</v>
      </c>
      <c r="L36" s="194"/>
      <c r="M36" s="98">
        <f t="shared" si="0"/>
        <v>-66.796875</v>
      </c>
      <c r="N36" s="98">
        <f t="shared" si="1"/>
        <v>-43.333333333333336</v>
      </c>
      <c r="O36" s="540" t="s">
        <v>918</v>
      </c>
    </row>
    <row r="37" spans="1:15" s="191" customFormat="1" ht="18.75" x14ac:dyDescent="0.3">
      <c r="A37" s="883">
        <v>10</v>
      </c>
      <c r="B37" s="880" t="s">
        <v>1355</v>
      </c>
      <c r="C37" s="540" t="s">
        <v>1356</v>
      </c>
      <c r="D37" s="540" t="s">
        <v>1357</v>
      </c>
      <c r="E37" s="98">
        <v>590</v>
      </c>
      <c r="F37" s="116">
        <v>2000</v>
      </c>
      <c r="G37" s="194">
        <v>4000</v>
      </c>
      <c r="H37" s="195">
        <v>2.1</v>
      </c>
      <c r="I37" s="98">
        <v>1239</v>
      </c>
      <c r="J37" s="194">
        <v>2400</v>
      </c>
      <c r="K37" s="194">
        <v>1700</v>
      </c>
      <c r="L37" s="194"/>
      <c r="M37" s="98">
        <f t="shared" si="0"/>
        <v>37.207425343018564</v>
      </c>
      <c r="N37" s="98">
        <f t="shared" si="1"/>
        <v>-29.166666666666668</v>
      </c>
      <c r="O37" s="540" t="s">
        <v>3147</v>
      </c>
    </row>
    <row r="38" spans="1:15" s="191" customFormat="1" ht="37.5" x14ac:dyDescent="0.3">
      <c r="A38" s="884"/>
      <c r="B38" s="881"/>
      <c r="C38" s="540" t="s">
        <v>1358</v>
      </c>
      <c r="D38" s="540" t="s">
        <v>1359</v>
      </c>
      <c r="E38" s="98">
        <v>580</v>
      </c>
      <c r="F38" s="116">
        <v>1500</v>
      </c>
      <c r="G38" s="194">
        <v>3000</v>
      </c>
      <c r="H38" s="195">
        <v>2.1</v>
      </c>
      <c r="I38" s="98">
        <f>E38*H38</f>
        <v>1218</v>
      </c>
      <c r="J38" s="194">
        <v>1800</v>
      </c>
      <c r="K38" s="194">
        <v>1300</v>
      </c>
      <c r="L38" s="194"/>
      <c r="M38" s="98">
        <f t="shared" si="0"/>
        <v>6.7323481116584567</v>
      </c>
      <c r="N38" s="98">
        <f t="shared" si="1"/>
        <v>-27.777777777777779</v>
      </c>
      <c r="O38" s="540" t="s">
        <v>3147</v>
      </c>
    </row>
    <row r="39" spans="1:15" s="191" customFormat="1" ht="18.75" x14ac:dyDescent="0.3">
      <c r="A39" s="885"/>
      <c r="B39" s="882"/>
      <c r="C39" s="540" t="s">
        <v>1360</v>
      </c>
      <c r="D39" s="540" t="s">
        <v>1361</v>
      </c>
      <c r="E39" s="98">
        <v>580</v>
      </c>
      <c r="F39" s="116">
        <v>1250</v>
      </c>
      <c r="G39" s="194">
        <v>2500</v>
      </c>
      <c r="H39" s="195">
        <v>2.1</v>
      </c>
      <c r="I39" s="98">
        <v>1218</v>
      </c>
      <c r="J39" s="194">
        <v>1500</v>
      </c>
      <c r="K39" s="194">
        <v>1100</v>
      </c>
      <c r="L39" s="194"/>
      <c r="M39" s="98">
        <f t="shared" si="0"/>
        <v>-9.6880131362889994</v>
      </c>
      <c r="N39" s="98">
        <f t="shared" si="1"/>
        <v>-26.666666666666668</v>
      </c>
      <c r="O39" s="540" t="s">
        <v>3147</v>
      </c>
    </row>
    <row r="40" spans="1:15" s="191" customFormat="1" ht="18.75" x14ac:dyDescent="0.3">
      <c r="A40" s="539">
        <v>11</v>
      </c>
      <c r="B40" s="886" t="s">
        <v>1362</v>
      </c>
      <c r="C40" s="890"/>
      <c r="D40" s="887"/>
      <c r="E40" s="98">
        <v>690</v>
      </c>
      <c r="F40" s="116">
        <v>2000</v>
      </c>
      <c r="G40" s="194">
        <v>4000</v>
      </c>
      <c r="H40" s="195">
        <v>1.7</v>
      </c>
      <c r="I40" s="98">
        <v>1173</v>
      </c>
      <c r="J40" s="194">
        <v>2400</v>
      </c>
      <c r="K40" s="194">
        <v>1700</v>
      </c>
      <c r="L40" s="194"/>
      <c r="M40" s="98">
        <f t="shared" si="0"/>
        <v>44.927536231884055</v>
      </c>
      <c r="N40" s="98">
        <f t="shared" si="1"/>
        <v>-29.166666666666668</v>
      </c>
      <c r="O40" s="540" t="s">
        <v>3147</v>
      </c>
    </row>
    <row r="41" spans="1:15" s="191" customFormat="1" ht="18.75" x14ac:dyDescent="0.3">
      <c r="A41" s="539">
        <v>12</v>
      </c>
      <c r="B41" s="886" t="s">
        <v>1363</v>
      </c>
      <c r="C41" s="890"/>
      <c r="D41" s="887"/>
      <c r="E41" s="98">
        <v>580</v>
      </c>
      <c r="F41" s="116">
        <v>1250</v>
      </c>
      <c r="G41" s="194">
        <v>2500</v>
      </c>
      <c r="H41" s="195">
        <v>1.8</v>
      </c>
      <c r="I41" s="98">
        <v>1044</v>
      </c>
      <c r="J41" s="194">
        <v>1500</v>
      </c>
      <c r="K41" s="194">
        <v>1100</v>
      </c>
      <c r="L41" s="194"/>
      <c r="M41" s="98">
        <f t="shared" si="0"/>
        <v>5.3639846743295019</v>
      </c>
      <c r="N41" s="98">
        <f t="shared" si="1"/>
        <v>-26.666666666666668</v>
      </c>
      <c r="O41" s="540" t="s">
        <v>3147</v>
      </c>
    </row>
    <row r="42" spans="1:15" s="191" customFormat="1" ht="18.75" x14ac:dyDescent="0.3">
      <c r="A42" s="883">
        <v>13</v>
      </c>
      <c r="B42" s="880" t="s">
        <v>1364</v>
      </c>
      <c r="C42" s="540" t="s">
        <v>27</v>
      </c>
      <c r="D42" s="540" t="s">
        <v>1365</v>
      </c>
      <c r="E42" s="98">
        <v>1400</v>
      </c>
      <c r="F42" s="116">
        <v>2000</v>
      </c>
      <c r="G42" s="194">
        <v>3000</v>
      </c>
      <c r="H42" s="195">
        <v>1.9</v>
      </c>
      <c r="I42" s="98">
        <v>2660</v>
      </c>
      <c r="J42" s="194">
        <v>2000</v>
      </c>
      <c r="K42" s="552">
        <v>2700</v>
      </c>
      <c r="L42" s="194"/>
      <c r="M42" s="98">
        <f t="shared" si="0"/>
        <v>1.5037593984962405</v>
      </c>
      <c r="N42" s="98">
        <f t="shared" si="1"/>
        <v>35</v>
      </c>
      <c r="O42" s="540" t="s">
        <v>3147</v>
      </c>
    </row>
    <row r="43" spans="1:15" s="191" customFormat="1" ht="37.5" x14ac:dyDescent="0.3">
      <c r="A43" s="884"/>
      <c r="B43" s="881"/>
      <c r="C43" s="540" t="s">
        <v>1366</v>
      </c>
      <c r="D43" s="540" t="s">
        <v>1367</v>
      </c>
      <c r="E43" s="98"/>
      <c r="F43" s="116"/>
      <c r="G43" s="194"/>
      <c r="H43" s="195"/>
      <c r="I43" s="98"/>
      <c r="J43" s="194"/>
      <c r="K43" s="194"/>
      <c r="L43" s="194"/>
      <c r="M43" s="98"/>
      <c r="N43" s="98"/>
      <c r="O43" s="540"/>
    </row>
    <row r="44" spans="1:15" s="191" customFormat="1" ht="18.75" x14ac:dyDescent="0.3">
      <c r="A44" s="884"/>
      <c r="B44" s="881"/>
      <c r="C44" s="540"/>
      <c r="D44" s="540" t="s">
        <v>39</v>
      </c>
      <c r="E44" s="98">
        <v>970</v>
      </c>
      <c r="F44" s="116">
        <v>1500</v>
      </c>
      <c r="G44" s="194">
        <v>2500</v>
      </c>
      <c r="H44" s="195">
        <v>1.9</v>
      </c>
      <c r="I44" s="98">
        <v>1843</v>
      </c>
      <c r="J44" s="194">
        <v>1500</v>
      </c>
      <c r="K44" s="552">
        <v>2500</v>
      </c>
      <c r="L44" s="194"/>
      <c r="M44" s="98">
        <f t="shared" si="0"/>
        <v>35.648399348887679</v>
      </c>
      <c r="N44" s="98">
        <f t="shared" si="1"/>
        <v>66.666666666666657</v>
      </c>
      <c r="O44" s="540" t="s">
        <v>918</v>
      </c>
    </row>
    <row r="45" spans="1:15" s="191" customFormat="1" ht="18.75" x14ac:dyDescent="0.3">
      <c r="A45" s="884"/>
      <c r="B45" s="881"/>
      <c r="C45" s="540"/>
      <c r="D45" s="540" t="s">
        <v>40</v>
      </c>
      <c r="E45" s="98">
        <v>970</v>
      </c>
      <c r="F45" s="116">
        <v>1500</v>
      </c>
      <c r="G45" s="194">
        <v>2500</v>
      </c>
      <c r="H45" s="195">
        <v>1.9</v>
      </c>
      <c r="I45" s="98">
        <v>1843</v>
      </c>
      <c r="J45" s="194">
        <v>1500</v>
      </c>
      <c r="K45" s="552">
        <v>2100</v>
      </c>
      <c r="L45" s="194"/>
      <c r="M45" s="98">
        <f t="shared" si="0"/>
        <v>13.944655453065655</v>
      </c>
      <c r="N45" s="98">
        <f t="shared" si="1"/>
        <v>40</v>
      </c>
      <c r="O45" s="540" t="s">
        <v>918</v>
      </c>
    </row>
    <row r="46" spans="1:15" s="191" customFormat="1" ht="37.5" x14ac:dyDescent="0.3">
      <c r="A46" s="884"/>
      <c r="B46" s="881"/>
      <c r="C46" s="540" t="s">
        <v>1368</v>
      </c>
      <c r="D46" s="540" t="s">
        <v>1320</v>
      </c>
      <c r="E46" s="98"/>
      <c r="F46" s="116"/>
      <c r="G46" s="194"/>
      <c r="H46" s="195"/>
      <c r="I46" s="98"/>
      <c r="J46" s="194"/>
      <c r="K46" s="194"/>
      <c r="L46" s="194"/>
      <c r="M46" s="98"/>
      <c r="N46" s="98"/>
      <c r="O46" s="540"/>
    </row>
    <row r="47" spans="1:15" s="191" customFormat="1" ht="18.75" x14ac:dyDescent="0.3">
      <c r="A47" s="884"/>
      <c r="B47" s="881"/>
      <c r="C47" s="540"/>
      <c r="D47" s="540" t="s">
        <v>39</v>
      </c>
      <c r="E47" s="98">
        <v>710</v>
      </c>
      <c r="F47" s="116">
        <v>1200</v>
      </c>
      <c r="G47" s="194">
        <v>2000</v>
      </c>
      <c r="H47" s="195">
        <v>1.9</v>
      </c>
      <c r="I47" s="98">
        <v>1349</v>
      </c>
      <c r="J47" s="194">
        <v>1200</v>
      </c>
      <c r="K47" s="552">
        <v>1700</v>
      </c>
      <c r="L47" s="194"/>
      <c r="M47" s="98">
        <f t="shared" si="0"/>
        <v>26.019273535952557</v>
      </c>
      <c r="N47" s="98">
        <f t="shared" si="1"/>
        <v>41.666666666666671</v>
      </c>
      <c r="O47" s="540" t="s">
        <v>918</v>
      </c>
    </row>
    <row r="48" spans="1:15" s="191" customFormat="1" ht="18.75" x14ac:dyDescent="0.3">
      <c r="A48" s="885"/>
      <c r="B48" s="882"/>
      <c r="C48" s="540"/>
      <c r="D48" s="540" t="s">
        <v>40</v>
      </c>
      <c r="E48" s="98">
        <v>710</v>
      </c>
      <c r="F48" s="116">
        <v>1200</v>
      </c>
      <c r="G48" s="194">
        <v>2000</v>
      </c>
      <c r="H48" s="195">
        <v>1.9</v>
      </c>
      <c r="I48" s="98">
        <v>1349</v>
      </c>
      <c r="J48" s="194">
        <v>1200</v>
      </c>
      <c r="K48" s="552">
        <v>1400</v>
      </c>
      <c r="L48" s="194"/>
      <c r="M48" s="98">
        <f t="shared" si="0"/>
        <v>3.7805782060785766</v>
      </c>
      <c r="N48" s="98">
        <f t="shared" si="1"/>
        <v>16.666666666666664</v>
      </c>
      <c r="O48" s="540" t="s">
        <v>918</v>
      </c>
    </row>
    <row r="49" spans="1:15" s="191" customFormat="1" ht="18.75" x14ac:dyDescent="0.3">
      <c r="A49" s="539">
        <v>14</v>
      </c>
      <c r="B49" s="540" t="s">
        <v>1369</v>
      </c>
      <c r="C49" s="540" t="s">
        <v>1320</v>
      </c>
      <c r="D49" s="540" t="s">
        <v>1370</v>
      </c>
      <c r="E49" s="98">
        <v>580</v>
      </c>
      <c r="F49" s="116">
        <v>1000</v>
      </c>
      <c r="G49" s="194">
        <v>2000</v>
      </c>
      <c r="H49" s="195">
        <v>1.7</v>
      </c>
      <c r="I49" s="98">
        <v>986</v>
      </c>
      <c r="J49" s="194">
        <v>1200</v>
      </c>
      <c r="K49" s="194">
        <v>900</v>
      </c>
      <c r="L49" s="194"/>
      <c r="M49" s="98">
        <f t="shared" si="0"/>
        <v>-8.7221095334685597</v>
      </c>
      <c r="N49" s="98">
        <f t="shared" si="1"/>
        <v>-25</v>
      </c>
      <c r="O49" s="540" t="s">
        <v>3147</v>
      </c>
    </row>
    <row r="50" spans="1:15" s="191" customFormat="1" ht="18.75" x14ac:dyDescent="0.3">
      <c r="A50" s="539">
        <v>15</v>
      </c>
      <c r="B50" s="540" t="s">
        <v>1371</v>
      </c>
      <c r="C50" s="540" t="s">
        <v>1372</v>
      </c>
      <c r="D50" s="540" t="s">
        <v>1350</v>
      </c>
      <c r="E50" s="98"/>
      <c r="F50" s="116"/>
      <c r="G50" s="194"/>
      <c r="H50" s="195"/>
      <c r="I50" s="98"/>
      <c r="J50" s="194"/>
      <c r="K50" s="194"/>
      <c r="L50" s="194"/>
      <c r="M50" s="98"/>
      <c r="N50" s="98"/>
      <c r="O50" s="540"/>
    </row>
    <row r="51" spans="1:15" s="191" customFormat="1" ht="18.75" x14ac:dyDescent="0.3">
      <c r="A51" s="539"/>
      <c r="B51" s="540"/>
      <c r="C51" s="540"/>
      <c r="D51" s="540" t="s">
        <v>39</v>
      </c>
      <c r="E51" s="98">
        <v>660</v>
      </c>
      <c r="F51" s="116">
        <v>2000</v>
      </c>
      <c r="G51" s="194">
        <v>4000</v>
      </c>
      <c r="H51" s="195">
        <v>2</v>
      </c>
      <c r="I51" s="98">
        <v>1320</v>
      </c>
      <c r="J51" s="194">
        <v>2400</v>
      </c>
      <c r="K51" s="194">
        <v>1700</v>
      </c>
      <c r="L51" s="194"/>
      <c r="M51" s="98">
        <f t="shared" si="0"/>
        <v>28.787878787878789</v>
      </c>
      <c r="N51" s="98">
        <f t="shared" si="1"/>
        <v>-29.166666666666668</v>
      </c>
      <c r="O51" s="540" t="s">
        <v>918</v>
      </c>
    </row>
    <row r="52" spans="1:15" s="191" customFormat="1" ht="18.75" x14ac:dyDescent="0.3">
      <c r="A52" s="539"/>
      <c r="B52" s="540"/>
      <c r="C52" s="540"/>
      <c r="D52" s="540" t="s">
        <v>40</v>
      </c>
      <c r="E52" s="98">
        <v>660</v>
      </c>
      <c r="F52" s="116">
        <v>2000</v>
      </c>
      <c r="G52" s="194">
        <v>4000</v>
      </c>
      <c r="H52" s="195">
        <v>2</v>
      </c>
      <c r="I52" s="98">
        <v>1320</v>
      </c>
      <c r="J52" s="194">
        <v>2400</v>
      </c>
      <c r="K52" s="194">
        <v>1400</v>
      </c>
      <c r="L52" s="194"/>
      <c r="M52" s="98">
        <f t="shared" si="0"/>
        <v>6.0606060606060606</v>
      </c>
      <c r="N52" s="98">
        <f t="shared" si="1"/>
        <v>-41.666666666666671</v>
      </c>
      <c r="O52" s="540" t="s">
        <v>918</v>
      </c>
    </row>
    <row r="53" spans="1:15" s="191" customFormat="1" ht="18.75" x14ac:dyDescent="0.3">
      <c r="A53" s="539">
        <v>16</v>
      </c>
      <c r="B53" s="540" t="s">
        <v>95</v>
      </c>
      <c r="C53" s="540" t="s">
        <v>1373</v>
      </c>
      <c r="D53" s="540" t="s">
        <v>1350</v>
      </c>
      <c r="E53" s="98"/>
      <c r="F53" s="116"/>
      <c r="G53" s="194"/>
      <c r="H53" s="195"/>
      <c r="I53" s="98"/>
      <c r="J53" s="194"/>
      <c r="K53" s="194"/>
      <c r="L53" s="194"/>
      <c r="M53" s="98"/>
      <c r="N53" s="98"/>
      <c r="O53" s="540"/>
    </row>
    <row r="54" spans="1:15" s="191" customFormat="1" ht="18.75" x14ac:dyDescent="0.3">
      <c r="A54" s="539"/>
      <c r="B54" s="540"/>
      <c r="C54" s="540"/>
      <c r="D54" s="540" t="s">
        <v>39</v>
      </c>
      <c r="E54" s="98">
        <v>620</v>
      </c>
      <c r="F54" s="116">
        <v>1500</v>
      </c>
      <c r="G54" s="194">
        <v>3000</v>
      </c>
      <c r="H54" s="195">
        <v>1.8</v>
      </c>
      <c r="I54" s="98">
        <v>1116</v>
      </c>
      <c r="J54" s="194">
        <v>1800</v>
      </c>
      <c r="K54" s="194">
        <v>1700</v>
      </c>
      <c r="L54" s="194"/>
      <c r="M54" s="98">
        <f t="shared" si="0"/>
        <v>52.32974910394266</v>
      </c>
      <c r="N54" s="98">
        <f t="shared" si="1"/>
        <v>-5.5555555555555554</v>
      </c>
      <c r="O54" s="540" t="s">
        <v>918</v>
      </c>
    </row>
    <row r="55" spans="1:15" s="191" customFormat="1" ht="18.75" x14ac:dyDescent="0.3">
      <c r="A55" s="539"/>
      <c r="B55" s="540"/>
      <c r="C55" s="540"/>
      <c r="D55" s="540" t="s">
        <v>40</v>
      </c>
      <c r="E55" s="98">
        <v>620</v>
      </c>
      <c r="F55" s="116">
        <v>1500</v>
      </c>
      <c r="G55" s="194">
        <v>3000</v>
      </c>
      <c r="H55" s="195">
        <v>1.8</v>
      </c>
      <c r="I55" s="98">
        <v>1116</v>
      </c>
      <c r="J55" s="194">
        <v>1800</v>
      </c>
      <c r="K55" s="194">
        <v>1400</v>
      </c>
      <c r="L55" s="194"/>
      <c r="M55" s="98">
        <f t="shared" si="0"/>
        <v>25.448028673835125</v>
      </c>
      <c r="N55" s="98">
        <f t="shared" si="1"/>
        <v>-22.222222222222221</v>
      </c>
      <c r="O55" s="540" t="s">
        <v>918</v>
      </c>
    </row>
    <row r="56" spans="1:15" s="191" customFormat="1" ht="18.75" x14ac:dyDescent="0.3">
      <c r="A56" s="539">
        <v>17</v>
      </c>
      <c r="B56" s="540" t="s">
        <v>1374</v>
      </c>
      <c r="C56" s="540" t="s">
        <v>8</v>
      </c>
      <c r="D56" s="540" t="s">
        <v>1375</v>
      </c>
      <c r="E56" s="98">
        <v>710</v>
      </c>
      <c r="F56" s="116">
        <v>1500</v>
      </c>
      <c r="G56" s="194">
        <v>3000</v>
      </c>
      <c r="H56" s="195">
        <v>1.7</v>
      </c>
      <c r="I56" s="98">
        <v>1207</v>
      </c>
      <c r="J56" s="194">
        <v>1800</v>
      </c>
      <c r="K56" s="194">
        <v>2100</v>
      </c>
      <c r="L56" s="194"/>
      <c r="M56" s="98">
        <f t="shared" si="0"/>
        <v>73.985086992543486</v>
      </c>
      <c r="N56" s="98">
        <f t="shared" si="1"/>
        <v>16.666666666666664</v>
      </c>
      <c r="O56" s="540" t="s">
        <v>3147</v>
      </c>
    </row>
    <row r="57" spans="1:15" s="191" customFormat="1" ht="18.75" x14ac:dyDescent="0.3">
      <c r="A57" s="539">
        <v>18</v>
      </c>
      <c r="B57" s="540" t="s">
        <v>1372</v>
      </c>
      <c r="C57" s="540" t="s">
        <v>8</v>
      </c>
      <c r="D57" s="540" t="s">
        <v>1375</v>
      </c>
      <c r="E57" s="98">
        <v>870</v>
      </c>
      <c r="F57" s="116">
        <v>2500</v>
      </c>
      <c r="G57" s="194">
        <v>5000</v>
      </c>
      <c r="H57" s="195">
        <v>3.9</v>
      </c>
      <c r="I57" s="98">
        <v>3393</v>
      </c>
      <c r="J57" s="194">
        <v>3000</v>
      </c>
      <c r="K57" s="194">
        <v>2100</v>
      </c>
      <c r="L57" s="194"/>
      <c r="M57" s="98">
        <f t="shared" si="0"/>
        <v>-38.107869142351902</v>
      </c>
      <c r="N57" s="98">
        <f t="shared" si="1"/>
        <v>-30</v>
      </c>
      <c r="O57" s="540" t="s">
        <v>3147</v>
      </c>
    </row>
    <row r="58" spans="1:15" s="191" customFormat="1" ht="18.75" x14ac:dyDescent="0.3">
      <c r="A58" s="539">
        <v>19</v>
      </c>
      <c r="B58" s="540" t="s">
        <v>137</v>
      </c>
      <c r="C58" s="540" t="s">
        <v>8</v>
      </c>
      <c r="D58" s="540" t="s">
        <v>1375</v>
      </c>
      <c r="E58" s="98">
        <v>890</v>
      </c>
      <c r="F58" s="116">
        <v>2500</v>
      </c>
      <c r="G58" s="194">
        <v>5000</v>
      </c>
      <c r="H58" s="195">
        <v>3</v>
      </c>
      <c r="I58" s="98">
        <v>2670</v>
      </c>
      <c r="J58" s="194">
        <v>3000</v>
      </c>
      <c r="K58" s="194">
        <v>2100</v>
      </c>
      <c r="L58" s="194"/>
      <c r="M58" s="98">
        <f t="shared" si="0"/>
        <v>-21.348314606741571</v>
      </c>
      <c r="N58" s="98">
        <f t="shared" si="1"/>
        <v>-30</v>
      </c>
      <c r="O58" s="540" t="s">
        <v>3147</v>
      </c>
    </row>
    <row r="59" spans="1:15" s="191" customFormat="1" ht="18.75" x14ac:dyDescent="0.3">
      <c r="A59" s="883">
        <v>20</v>
      </c>
      <c r="B59" s="880" t="s">
        <v>17</v>
      </c>
      <c r="C59" s="540" t="s">
        <v>8</v>
      </c>
      <c r="D59" s="540" t="s">
        <v>1375</v>
      </c>
      <c r="E59" s="98">
        <v>1300</v>
      </c>
      <c r="F59" s="116">
        <v>4000</v>
      </c>
      <c r="G59" s="194">
        <v>8000</v>
      </c>
      <c r="H59" s="195">
        <v>2.5</v>
      </c>
      <c r="I59" s="98">
        <v>3250</v>
      </c>
      <c r="J59" s="194">
        <v>4800</v>
      </c>
      <c r="K59" s="194">
        <v>3300</v>
      </c>
      <c r="L59" s="194"/>
      <c r="M59" s="98">
        <f t="shared" si="0"/>
        <v>1.5384615384615385</v>
      </c>
      <c r="N59" s="98">
        <f t="shared" si="1"/>
        <v>-31.25</v>
      </c>
      <c r="O59" s="540" t="s">
        <v>3147</v>
      </c>
    </row>
    <row r="60" spans="1:15" s="191" customFormat="1" ht="18.75" x14ac:dyDescent="0.3">
      <c r="A60" s="885"/>
      <c r="B60" s="882"/>
      <c r="C60" s="540" t="s">
        <v>1375</v>
      </c>
      <c r="D60" s="540" t="s">
        <v>25</v>
      </c>
      <c r="E60" s="98"/>
      <c r="F60" s="116"/>
      <c r="G60" s="194"/>
      <c r="H60" s="195"/>
      <c r="I60" s="98"/>
      <c r="J60" s="194"/>
      <c r="K60" s="194"/>
      <c r="L60" s="194"/>
      <c r="M60" s="98"/>
      <c r="N60" s="98"/>
      <c r="O60" s="540"/>
    </row>
    <row r="61" spans="1:15" s="191" customFormat="1" ht="18.75" x14ac:dyDescent="0.3">
      <c r="A61" s="538"/>
      <c r="B61" s="543"/>
      <c r="C61" s="540"/>
      <c r="D61" s="540" t="s">
        <v>39</v>
      </c>
      <c r="E61" s="98">
        <v>1000</v>
      </c>
      <c r="F61" s="116">
        <v>3250</v>
      </c>
      <c r="G61" s="194">
        <v>6500</v>
      </c>
      <c r="H61" s="195">
        <v>2.4</v>
      </c>
      <c r="I61" s="98">
        <v>2400</v>
      </c>
      <c r="J61" s="194">
        <v>3900</v>
      </c>
      <c r="K61" s="549">
        <v>2700</v>
      </c>
      <c r="L61" s="194"/>
      <c r="M61" s="98">
        <f t="shared" si="0"/>
        <v>12.5</v>
      </c>
      <c r="N61" s="98">
        <f t="shared" si="1"/>
        <v>-30.76923076923077</v>
      </c>
      <c r="O61" s="540" t="s">
        <v>918</v>
      </c>
    </row>
    <row r="62" spans="1:15" s="191" customFormat="1" ht="18.75" x14ac:dyDescent="0.3">
      <c r="A62" s="538"/>
      <c r="B62" s="543"/>
      <c r="C62" s="540"/>
      <c r="D62" s="540" t="s">
        <v>40</v>
      </c>
      <c r="E62" s="98">
        <v>1000</v>
      </c>
      <c r="F62" s="116">
        <v>3250</v>
      </c>
      <c r="G62" s="194">
        <v>6500</v>
      </c>
      <c r="H62" s="195">
        <v>2.4</v>
      </c>
      <c r="I62" s="98">
        <v>2400</v>
      </c>
      <c r="J62" s="194">
        <v>3900</v>
      </c>
      <c r="K62" s="549">
        <v>2200</v>
      </c>
      <c r="L62" s="194"/>
      <c r="M62" s="98">
        <f t="shared" si="0"/>
        <v>-8.3333333333333321</v>
      </c>
      <c r="N62" s="98">
        <f t="shared" si="1"/>
        <v>-43.589743589743591</v>
      </c>
      <c r="O62" s="540" t="s">
        <v>918</v>
      </c>
    </row>
    <row r="63" spans="1:15" s="191" customFormat="1" ht="18.75" customHeight="1" x14ac:dyDescent="0.3">
      <c r="A63" s="883">
        <v>21</v>
      </c>
      <c r="B63" s="880" t="s">
        <v>1376</v>
      </c>
      <c r="C63" s="540" t="s">
        <v>1377</v>
      </c>
      <c r="D63" s="540" t="s">
        <v>1378</v>
      </c>
      <c r="E63" s="98">
        <v>1600</v>
      </c>
      <c r="F63" s="116">
        <v>2500</v>
      </c>
      <c r="G63" s="194">
        <v>3000</v>
      </c>
      <c r="H63" s="195">
        <v>1.6</v>
      </c>
      <c r="I63" s="98">
        <v>2560</v>
      </c>
      <c r="J63" s="116">
        <v>2500</v>
      </c>
      <c r="K63" s="116">
        <v>2500</v>
      </c>
      <c r="L63" s="194"/>
      <c r="M63" s="98">
        <f t="shared" si="0"/>
        <v>-2.34375</v>
      </c>
      <c r="N63" s="98">
        <f t="shared" si="1"/>
        <v>0</v>
      </c>
      <c r="O63" s="540" t="s">
        <v>3147</v>
      </c>
    </row>
    <row r="64" spans="1:15" s="191" customFormat="1" ht="18.75" x14ac:dyDescent="0.3">
      <c r="A64" s="885"/>
      <c r="B64" s="882"/>
      <c r="C64" s="540" t="s">
        <v>1378</v>
      </c>
      <c r="D64" s="540" t="s">
        <v>1379</v>
      </c>
      <c r="E64" s="98">
        <v>1200</v>
      </c>
      <c r="F64" s="116">
        <v>2000</v>
      </c>
      <c r="G64" s="194">
        <v>2500</v>
      </c>
      <c r="H64" s="195">
        <v>1.3</v>
      </c>
      <c r="I64" s="98">
        <v>1560</v>
      </c>
      <c r="J64" s="116">
        <v>2000</v>
      </c>
      <c r="K64" s="116">
        <v>2100</v>
      </c>
      <c r="L64" s="194"/>
      <c r="M64" s="98">
        <f t="shared" si="0"/>
        <v>34.615384615384613</v>
      </c>
      <c r="N64" s="98">
        <f t="shared" si="1"/>
        <v>5</v>
      </c>
      <c r="O64" s="540" t="s">
        <v>3147</v>
      </c>
    </row>
    <row r="65" spans="1:15" s="191" customFormat="1" ht="18.75" x14ac:dyDescent="0.3">
      <c r="A65" s="539">
        <v>22</v>
      </c>
      <c r="B65" s="106" t="s">
        <v>152</v>
      </c>
      <c r="C65" s="540" t="s">
        <v>1377</v>
      </c>
      <c r="D65" s="540" t="s">
        <v>1378</v>
      </c>
      <c r="E65" s="98"/>
      <c r="F65" s="116">
        <v>2500</v>
      </c>
      <c r="G65" s="194">
        <v>6000</v>
      </c>
      <c r="H65" s="195"/>
      <c r="I65" s="98"/>
      <c r="J65" s="194">
        <v>3600</v>
      </c>
      <c r="K65" s="194">
        <v>2500</v>
      </c>
      <c r="L65" s="194"/>
      <c r="M65" s="98"/>
      <c r="N65" s="98">
        <f t="shared" si="1"/>
        <v>-30.555555555555557</v>
      </c>
      <c r="O65" s="537" t="s">
        <v>271</v>
      </c>
    </row>
    <row r="66" spans="1:15" s="191" customFormat="1" ht="18.75" x14ac:dyDescent="0.3">
      <c r="A66" s="106"/>
      <c r="B66" s="106"/>
      <c r="C66" s="540" t="s">
        <v>1378</v>
      </c>
      <c r="D66" s="540" t="s">
        <v>1379</v>
      </c>
      <c r="E66" s="98"/>
      <c r="F66" s="116">
        <v>2000</v>
      </c>
      <c r="G66" s="194">
        <v>5000</v>
      </c>
      <c r="H66" s="195"/>
      <c r="I66" s="98"/>
      <c r="J66" s="194"/>
      <c r="K66" s="194"/>
      <c r="L66" s="194"/>
      <c r="M66" s="98"/>
      <c r="N66" s="98"/>
      <c r="O66" s="537" t="s">
        <v>271</v>
      </c>
    </row>
    <row r="67" spans="1:15" s="191" customFormat="1" ht="18.75" x14ac:dyDescent="0.3">
      <c r="A67" s="539"/>
      <c r="B67" s="540"/>
      <c r="C67" s="540"/>
      <c r="D67" s="540" t="s">
        <v>39</v>
      </c>
      <c r="E67" s="98"/>
      <c r="F67" s="116"/>
      <c r="G67" s="194"/>
      <c r="H67" s="195"/>
      <c r="I67" s="98"/>
      <c r="J67" s="194">
        <v>3000</v>
      </c>
      <c r="K67" s="194">
        <v>2100</v>
      </c>
      <c r="L67" s="194"/>
      <c r="M67" s="98"/>
      <c r="N67" s="98">
        <f t="shared" si="1"/>
        <v>-30</v>
      </c>
      <c r="O67" s="540" t="s">
        <v>918</v>
      </c>
    </row>
    <row r="68" spans="1:15" s="191" customFormat="1" ht="18.75" x14ac:dyDescent="0.3">
      <c r="A68" s="539"/>
      <c r="B68" s="540"/>
      <c r="C68" s="540"/>
      <c r="D68" s="540" t="s">
        <v>40</v>
      </c>
      <c r="E68" s="98"/>
      <c r="F68" s="116"/>
      <c r="G68" s="194"/>
      <c r="H68" s="195"/>
      <c r="I68" s="98"/>
      <c r="J68" s="194">
        <v>3000</v>
      </c>
      <c r="K68" s="194">
        <v>1700</v>
      </c>
      <c r="L68" s="194"/>
      <c r="M68" s="98"/>
      <c r="N68" s="98">
        <f t="shared" si="1"/>
        <v>-43.333333333333336</v>
      </c>
      <c r="O68" s="540" t="s">
        <v>918</v>
      </c>
    </row>
    <row r="69" spans="1:15" s="191" customFormat="1" ht="18.75" x14ac:dyDescent="0.3">
      <c r="A69" s="539">
        <v>23</v>
      </c>
      <c r="B69" s="534" t="s">
        <v>214</v>
      </c>
      <c r="C69" s="540" t="s">
        <v>1380</v>
      </c>
      <c r="D69" s="540" t="s">
        <v>1381</v>
      </c>
      <c r="E69" s="98"/>
      <c r="F69" s="116">
        <v>1750</v>
      </c>
      <c r="G69" s="194">
        <v>3500</v>
      </c>
      <c r="H69" s="195"/>
      <c r="I69" s="98"/>
      <c r="J69" s="194">
        <v>2100</v>
      </c>
      <c r="K69" s="194">
        <v>1500</v>
      </c>
      <c r="L69" s="194"/>
      <c r="M69" s="98"/>
      <c r="N69" s="98">
        <f t="shared" si="1"/>
        <v>-28.571428571428569</v>
      </c>
      <c r="O69" s="537" t="s">
        <v>271</v>
      </c>
    </row>
    <row r="70" spans="1:15" s="191" customFormat="1" ht="18.75" x14ac:dyDescent="0.3">
      <c r="A70" s="901">
        <v>24</v>
      </c>
      <c r="B70" s="880" t="s">
        <v>1382</v>
      </c>
      <c r="C70" s="540" t="s">
        <v>1377</v>
      </c>
      <c r="D70" s="540" t="s">
        <v>1383</v>
      </c>
      <c r="E70" s="98"/>
      <c r="F70" s="116">
        <v>1750</v>
      </c>
      <c r="G70" s="194">
        <v>3500</v>
      </c>
      <c r="H70" s="195"/>
      <c r="I70" s="98"/>
      <c r="J70" s="194">
        <v>2100</v>
      </c>
      <c r="K70" s="194">
        <v>1600</v>
      </c>
      <c r="L70" s="194"/>
      <c r="M70" s="98"/>
      <c r="N70" s="98">
        <f t="shared" si="1"/>
        <v>-23.809523809523807</v>
      </c>
      <c r="O70" s="537" t="s">
        <v>271</v>
      </c>
    </row>
    <row r="71" spans="1:15" s="191" customFormat="1" ht="18.75" x14ac:dyDescent="0.3">
      <c r="A71" s="901"/>
      <c r="B71" s="882"/>
      <c r="C71" s="540" t="s">
        <v>1383</v>
      </c>
      <c r="D71" s="540" t="s">
        <v>154</v>
      </c>
      <c r="E71" s="98"/>
      <c r="F71" s="116">
        <v>1500</v>
      </c>
      <c r="G71" s="194">
        <v>3000</v>
      </c>
      <c r="H71" s="195"/>
      <c r="I71" s="98"/>
      <c r="J71" s="194">
        <v>1800</v>
      </c>
      <c r="K71" s="194">
        <v>1400</v>
      </c>
      <c r="L71" s="194"/>
      <c r="M71" s="98"/>
      <c r="N71" s="98">
        <f t="shared" si="1"/>
        <v>-22.222222222222221</v>
      </c>
      <c r="O71" s="537" t="s">
        <v>271</v>
      </c>
    </row>
    <row r="72" spans="1:15" s="191" customFormat="1" ht="18.75" x14ac:dyDescent="0.3">
      <c r="A72" s="901">
        <v>25</v>
      </c>
      <c r="B72" s="880" t="s">
        <v>1384</v>
      </c>
      <c r="C72" s="540" t="s">
        <v>1377</v>
      </c>
      <c r="D72" s="540" t="s">
        <v>1383</v>
      </c>
      <c r="E72" s="98"/>
      <c r="F72" s="116">
        <v>1750</v>
      </c>
      <c r="G72" s="194">
        <v>3500</v>
      </c>
      <c r="H72" s="195"/>
      <c r="I72" s="98"/>
      <c r="J72" s="194">
        <v>2100</v>
      </c>
      <c r="K72" s="194">
        <v>1600</v>
      </c>
      <c r="L72" s="194"/>
      <c r="M72" s="98"/>
      <c r="N72" s="98">
        <f t="shared" si="1"/>
        <v>-23.809523809523807</v>
      </c>
      <c r="O72" s="537" t="s">
        <v>271</v>
      </c>
    </row>
    <row r="73" spans="1:15" s="191" customFormat="1" ht="18.75" x14ac:dyDescent="0.3">
      <c r="A73" s="901"/>
      <c r="B73" s="882"/>
      <c r="C73" s="540" t="s">
        <v>1383</v>
      </c>
      <c r="D73" s="540" t="s">
        <v>154</v>
      </c>
      <c r="E73" s="98"/>
      <c r="F73" s="116">
        <v>1500</v>
      </c>
      <c r="G73" s="194">
        <v>3000</v>
      </c>
      <c r="H73" s="195"/>
      <c r="I73" s="98"/>
      <c r="J73" s="194">
        <v>1800</v>
      </c>
      <c r="K73" s="194">
        <v>1400</v>
      </c>
      <c r="L73" s="194"/>
      <c r="M73" s="98"/>
      <c r="N73" s="98">
        <f t="shared" si="1"/>
        <v>-22.222222222222221</v>
      </c>
      <c r="O73" s="537" t="s">
        <v>271</v>
      </c>
    </row>
    <row r="74" spans="1:15" s="191" customFormat="1" ht="18.75" x14ac:dyDescent="0.3">
      <c r="A74" s="106">
        <v>26</v>
      </c>
      <c r="B74" s="106" t="s">
        <v>273</v>
      </c>
      <c r="C74" s="540" t="s">
        <v>1377</v>
      </c>
      <c r="D74" s="540" t="s">
        <v>1383</v>
      </c>
      <c r="E74" s="98"/>
      <c r="F74" s="116">
        <v>2000</v>
      </c>
      <c r="G74" s="194">
        <v>4000</v>
      </c>
      <c r="H74" s="195"/>
      <c r="I74" s="98"/>
      <c r="J74" s="194">
        <v>2400</v>
      </c>
      <c r="K74" s="194">
        <v>1800</v>
      </c>
      <c r="L74" s="194"/>
      <c r="M74" s="98"/>
      <c r="N74" s="98">
        <f t="shared" ref="N74:N136" si="2">(K74-J74)/J74*100</f>
        <v>-25</v>
      </c>
      <c r="O74" s="537" t="s">
        <v>271</v>
      </c>
    </row>
    <row r="75" spans="1:15" s="191" customFormat="1" ht="18.75" x14ac:dyDescent="0.3">
      <c r="A75" s="106"/>
      <c r="B75" s="106"/>
      <c r="C75" s="540" t="s">
        <v>1383</v>
      </c>
      <c r="D75" s="540" t="s">
        <v>154</v>
      </c>
      <c r="E75" s="98"/>
      <c r="F75" s="116">
        <v>1500</v>
      </c>
      <c r="G75" s="194">
        <v>3000</v>
      </c>
      <c r="H75" s="195"/>
      <c r="I75" s="98"/>
      <c r="J75" s="194">
        <v>1800</v>
      </c>
      <c r="K75" s="194">
        <v>1500</v>
      </c>
      <c r="L75" s="194"/>
      <c r="M75" s="98"/>
      <c r="N75" s="98">
        <f t="shared" si="2"/>
        <v>-16.666666666666664</v>
      </c>
      <c r="O75" s="537" t="s">
        <v>271</v>
      </c>
    </row>
    <row r="76" spans="1:15" s="191" customFormat="1" ht="18.75" x14ac:dyDescent="0.3">
      <c r="A76" s="539"/>
      <c r="B76" s="540"/>
      <c r="C76" s="540" t="s">
        <v>154</v>
      </c>
      <c r="D76" s="540" t="s">
        <v>1379</v>
      </c>
      <c r="E76" s="98"/>
      <c r="F76" s="116"/>
      <c r="G76" s="194"/>
      <c r="H76" s="195"/>
      <c r="I76" s="98"/>
      <c r="J76" s="194"/>
      <c r="K76" s="194">
        <v>1500</v>
      </c>
      <c r="L76" s="194"/>
      <c r="M76" s="98"/>
      <c r="N76" s="98"/>
      <c r="O76" s="540" t="s">
        <v>131</v>
      </c>
    </row>
    <row r="77" spans="1:15" s="191" customFormat="1" ht="18.75" x14ac:dyDescent="0.3">
      <c r="A77" s="539">
        <v>27</v>
      </c>
      <c r="B77" s="106" t="s">
        <v>154</v>
      </c>
      <c r="C77" s="540" t="s">
        <v>1385</v>
      </c>
      <c r="D77" s="540" t="s">
        <v>1384</v>
      </c>
      <c r="E77" s="98"/>
      <c r="F77" s="116">
        <v>1250</v>
      </c>
      <c r="G77" s="194">
        <v>2500</v>
      </c>
      <c r="H77" s="195"/>
      <c r="I77" s="98"/>
      <c r="J77" s="194">
        <v>1500</v>
      </c>
      <c r="K77" s="194">
        <v>1200</v>
      </c>
      <c r="L77" s="194"/>
      <c r="M77" s="98"/>
      <c r="N77" s="98">
        <f t="shared" si="2"/>
        <v>-20</v>
      </c>
      <c r="O77" s="537" t="s">
        <v>271</v>
      </c>
    </row>
    <row r="78" spans="1:15" s="191" customFormat="1" ht="18.75" x14ac:dyDescent="0.3">
      <c r="A78" s="539"/>
      <c r="B78" s="106"/>
      <c r="C78" s="540" t="s">
        <v>1384</v>
      </c>
      <c r="D78" s="540" t="s">
        <v>1386</v>
      </c>
      <c r="E78" s="98"/>
      <c r="F78" s="116">
        <v>1000</v>
      </c>
      <c r="G78" s="194">
        <v>2000</v>
      </c>
      <c r="H78" s="195"/>
      <c r="I78" s="98"/>
      <c r="J78" s="194"/>
      <c r="K78" s="194"/>
      <c r="L78" s="194"/>
      <c r="M78" s="98"/>
      <c r="N78" s="98"/>
      <c r="O78" s="537" t="s">
        <v>271</v>
      </c>
    </row>
    <row r="79" spans="1:15" s="191" customFormat="1" ht="18.75" x14ac:dyDescent="0.3">
      <c r="A79" s="539"/>
      <c r="B79" s="540"/>
      <c r="C79" s="540"/>
      <c r="D79" s="540" t="s">
        <v>39</v>
      </c>
      <c r="E79" s="98"/>
      <c r="F79" s="116"/>
      <c r="G79" s="194"/>
      <c r="H79" s="195"/>
      <c r="I79" s="98"/>
      <c r="J79" s="194">
        <v>1200</v>
      </c>
      <c r="K79" s="194">
        <v>1200</v>
      </c>
      <c r="L79" s="194"/>
      <c r="M79" s="98"/>
      <c r="N79" s="98">
        <f t="shared" si="2"/>
        <v>0</v>
      </c>
      <c r="O79" s="540" t="s">
        <v>918</v>
      </c>
    </row>
    <row r="80" spans="1:15" s="191" customFormat="1" ht="18.75" x14ac:dyDescent="0.3">
      <c r="A80" s="539"/>
      <c r="B80" s="540"/>
      <c r="C80" s="540"/>
      <c r="D80" s="540" t="s">
        <v>40</v>
      </c>
      <c r="E80" s="98"/>
      <c r="F80" s="116"/>
      <c r="G80" s="194"/>
      <c r="H80" s="195"/>
      <c r="I80" s="98"/>
      <c r="J80" s="194">
        <v>1200</v>
      </c>
      <c r="K80" s="194">
        <v>1000</v>
      </c>
      <c r="L80" s="194"/>
      <c r="M80" s="98"/>
      <c r="N80" s="98">
        <f t="shared" si="2"/>
        <v>-16.666666666666664</v>
      </c>
      <c r="O80" s="540" t="s">
        <v>918</v>
      </c>
    </row>
    <row r="81" spans="1:15" s="191" customFormat="1" ht="18" customHeight="1" x14ac:dyDescent="0.3">
      <c r="A81" s="106">
        <v>28</v>
      </c>
      <c r="B81" s="883" t="s">
        <v>1387</v>
      </c>
      <c r="C81" s="540" t="s">
        <v>1377</v>
      </c>
      <c r="D81" s="540" t="s">
        <v>1383</v>
      </c>
      <c r="E81" s="98">
        <v>830</v>
      </c>
      <c r="F81" s="116">
        <v>1750</v>
      </c>
      <c r="G81" s="194">
        <v>3500</v>
      </c>
      <c r="H81" s="195">
        <v>1.9</v>
      </c>
      <c r="I81" s="98">
        <v>1577</v>
      </c>
      <c r="J81" s="194">
        <v>2100</v>
      </c>
      <c r="K81" s="194">
        <v>1400</v>
      </c>
      <c r="L81" s="194"/>
      <c r="M81" s="98">
        <f t="shared" ref="M81:M133" si="3">(K81-I81)/I81*100</f>
        <v>-11.223842739378567</v>
      </c>
      <c r="N81" s="98">
        <f t="shared" si="2"/>
        <v>-33.333333333333329</v>
      </c>
      <c r="O81" s="540" t="s">
        <v>3147</v>
      </c>
    </row>
    <row r="82" spans="1:15" s="191" customFormat="1" ht="18.75" x14ac:dyDescent="0.3">
      <c r="A82" s="106"/>
      <c r="B82" s="884"/>
      <c r="C82" s="540" t="s">
        <v>1383</v>
      </c>
      <c r="D82" s="540" t="s">
        <v>1388</v>
      </c>
      <c r="E82" s="98">
        <v>670</v>
      </c>
      <c r="F82" s="116">
        <v>1500</v>
      </c>
      <c r="G82" s="194">
        <v>3000</v>
      </c>
      <c r="H82" s="195">
        <v>2.1</v>
      </c>
      <c r="I82" s="98">
        <v>1407</v>
      </c>
      <c r="J82" s="194">
        <v>1800</v>
      </c>
      <c r="K82" s="194">
        <v>1200</v>
      </c>
      <c r="L82" s="194"/>
      <c r="M82" s="98">
        <f t="shared" si="3"/>
        <v>-14.712153518123666</v>
      </c>
      <c r="N82" s="98">
        <f t="shared" si="2"/>
        <v>-33.333333333333329</v>
      </c>
      <c r="O82" s="540" t="s">
        <v>3147</v>
      </c>
    </row>
    <row r="83" spans="1:15" s="191" customFormat="1" ht="37.5" x14ac:dyDescent="0.3">
      <c r="A83" s="106"/>
      <c r="B83" s="885"/>
      <c r="C83" s="540" t="s">
        <v>27</v>
      </c>
      <c r="D83" s="540" t="s">
        <v>1389</v>
      </c>
      <c r="E83" s="98"/>
      <c r="F83" s="116"/>
      <c r="G83" s="194"/>
      <c r="H83" s="195"/>
      <c r="I83" s="98"/>
      <c r="J83" s="194"/>
      <c r="K83" s="194">
        <v>3000</v>
      </c>
      <c r="L83" s="194"/>
      <c r="M83" s="98"/>
      <c r="N83" s="98"/>
      <c r="O83" s="540" t="s">
        <v>131</v>
      </c>
    </row>
    <row r="84" spans="1:15" s="191" customFormat="1" ht="18.75" x14ac:dyDescent="0.3">
      <c r="A84" s="539">
        <v>29</v>
      </c>
      <c r="B84" s="900" t="s">
        <v>1390</v>
      </c>
      <c r="C84" s="900"/>
      <c r="D84" s="900"/>
      <c r="E84" s="98">
        <v>620</v>
      </c>
      <c r="F84" s="116">
        <v>1000</v>
      </c>
      <c r="G84" s="194">
        <v>2000</v>
      </c>
      <c r="H84" s="195">
        <v>2.1</v>
      </c>
      <c r="I84" s="98">
        <v>1302</v>
      </c>
      <c r="J84" s="194">
        <v>1200</v>
      </c>
      <c r="K84" s="194">
        <v>1000</v>
      </c>
      <c r="L84" s="194"/>
      <c r="M84" s="98">
        <f t="shared" si="3"/>
        <v>-23.195084485407065</v>
      </c>
      <c r="N84" s="98">
        <f t="shared" si="2"/>
        <v>-16.666666666666664</v>
      </c>
      <c r="O84" s="540" t="s">
        <v>3147</v>
      </c>
    </row>
    <row r="85" spans="1:15" s="191" customFormat="1" ht="18.75" x14ac:dyDescent="0.3">
      <c r="A85" s="539"/>
      <c r="B85" s="540"/>
      <c r="C85" s="540" t="s">
        <v>154</v>
      </c>
      <c r="D85" s="540" t="s">
        <v>1385</v>
      </c>
      <c r="E85" s="98">
        <v>620</v>
      </c>
      <c r="F85" s="116">
        <v>1000</v>
      </c>
      <c r="G85" s="194">
        <v>2000</v>
      </c>
      <c r="H85" s="195">
        <v>2.1</v>
      </c>
      <c r="I85" s="98">
        <v>1302</v>
      </c>
      <c r="J85" s="194"/>
      <c r="K85" s="194">
        <v>1000</v>
      </c>
      <c r="L85" s="194"/>
      <c r="M85" s="98">
        <f t="shared" si="3"/>
        <v>-23.195084485407065</v>
      </c>
      <c r="N85" s="98"/>
      <c r="O85" s="540"/>
    </row>
    <row r="86" spans="1:15" s="191" customFormat="1" ht="18.75" x14ac:dyDescent="0.3">
      <c r="A86" s="539">
        <v>30</v>
      </c>
      <c r="B86" s="106" t="s">
        <v>125</v>
      </c>
      <c r="C86" s="540" t="s">
        <v>27</v>
      </c>
      <c r="D86" s="540" t="s">
        <v>1391</v>
      </c>
      <c r="E86" s="98">
        <v>970</v>
      </c>
      <c r="F86" s="116">
        <v>3000</v>
      </c>
      <c r="G86" s="194">
        <v>6000</v>
      </c>
      <c r="H86" s="195">
        <v>1.8</v>
      </c>
      <c r="I86" s="98">
        <v>1746</v>
      </c>
      <c r="J86" s="194">
        <v>3600</v>
      </c>
      <c r="K86" s="194">
        <v>1700</v>
      </c>
      <c r="L86" s="194"/>
      <c r="M86" s="98">
        <f t="shared" si="3"/>
        <v>-2.6345933562428407</v>
      </c>
      <c r="N86" s="98">
        <f t="shared" si="2"/>
        <v>-52.777777777777779</v>
      </c>
      <c r="O86" s="540" t="s">
        <v>3147</v>
      </c>
    </row>
    <row r="87" spans="1:15" s="191" customFormat="1" ht="18" customHeight="1" x14ac:dyDescent="0.3">
      <c r="A87" s="539"/>
      <c r="B87" s="106"/>
      <c r="C87" s="540" t="s">
        <v>1392</v>
      </c>
      <c r="D87" s="540" t="s">
        <v>1393</v>
      </c>
      <c r="E87" s="98"/>
      <c r="F87" s="116"/>
      <c r="G87" s="194"/>
      <c r="H87" s="195"/>
      <c r="I87" s="98"/>
      <c r="J87" s="194"/>
      <c r="K87" s="194"/>
      <c r="L87" s="194"/>
      <c r="M87" s="98"/>
      <c r="N87" s="98"/>
      <c r="O87" s="540"/>
    </row>
    <row r="88" spans="1:15" s="191" customFormat="1" ht="18" customHeight="1" x14ac:dyDescent="0.3">
      <c r="A88" s="539"/>
      <c r="B88" s="106"/>
      <c r="C88" s="540"/>
      <c r="D88" s="540" t="s">
        <v>39</v>
      </c>
      <c r="E88" s="98">
        <v>640</v>
      </c>
      <c r="F88" s="116">
        <v>2500</v>
      </c>
      <c r="G88" s="194">
        <v>5000</v>
      </c>
      <c r="H88" s="195">
        <v>1.8</v>
      </c>
      <c r="I88" s="98">
        <v>1152</v>
      </c>
      <c r="J88" s="194">
        <v>3000</v>
      </c>
      <c r="K88" s="194">
        <v>1400</v>
      </c>
      <c r="L88" s="194"/>
      <c r="M88" s="98">
        <f t="shared" si="3"/>
        <v>21.527777777777779</v>
      </c>
      <c r="N88" s="98">
        <f t="shared" si="2"/>
        <v>-53.333333333333336</v>
      </c>
      <c r="O88" s="540" t="s">
        <v>918</v>
      </c>
    </row>
    <row r="89" spans="1:15" s="191" customFormat="1" ht="18" customHeight="1" x14ac:dyDescent="0.3">
      <c r="A89" s="539"/>
      <c r="B89" s="106"/>
      <c r="C89" s="540"/>
      <c r="D89" s="540" t="s">
        <v>40</v>
      </c>
      <c r="E89" s="98">
        <v>640</v>
      </c>
      <c r="F89" s="116">
        <v>2500</v>
      </c>
      <c r="G89" s="194">
        <v>5000</v>
      </c>
      <c r="H89" s="195">
        <v>1.8</v>
      </c>
      <c r="I89" s="98">
        <v>1152</v>
      </c>
      <c r="J89" s="194">
        <v>3000</v>
      </c>
      <c r="K89" s="194">
        <v>1200</v>
      </c>
      <c r="L89" s="194"/>
      <c r="M89" s="98">
        <f t="shared" si="3"/>
        <v>4.1666666666666661</v>
      </c>
      <c r="N89" s="98">
        <f t="shared" si="2"/>
        <v>-60</v>
      </c>
      <c r="O89" s="540" t="s">
        <v>918</v>
      </c>
    </row>
    <row r="90" spans="1:15" s="191" customFormat="1" ht="18" customHeight="1" x14ac:dyDescent="0.3">
      <c r="A90" s="539"/>
      <c r="B90" s="106"/>
      <c r="C90" s="540" t="s">
        <v>1393</v>
      </c>
      <c r="D90" s="540" t="s">
        <v>1364</v>
      </c>
      <c r="E90" s="98"/>
      <c r="F90" s="116"/>
      <c r="G90" s="194"/>
      <c r="H90" s="195"/>
      <c r="I90" s="98"/>
      <c r="J90" s="194"/>
      <c r="K90" s="194"/>
      <c r="L90" s="194"/>
      <c r="M90" s="98"/>
      <c r="N90" s="98"/>
      <c r="O90" s="540"/>
    </row>
    <row r="91" spans="1:15" s="191" customFormat="1" ht="18" customHeight="1" x14ac:dyDescent="0.3">
      <c r="A91" s="539"/>
      <c r="B91" s="540"/>
      <c r="C91" s="540"/>
      <c r="D91" s="540" t="s">
        <v>39</v>
      </c>
      <c r="E91" s="98">
        <v>450</v>
      </c>
      <c r="F91" s="116">
        <v>1500</v>
      </c>
      <c r="G91" s="194">
        <v>3000</v>
      </c>
      <c r="H91" s="195">
        <v>2.1</v>
      </c>
      <c r="I91" s="98">
        <v>945</v>
      </c>
      <c r="J91" s="194">
        <v>1800</v>
      </c>
      <c r="K91" s="194">
        <v>1200</v>
      </c>
      <c r="L91" s="194"/>
      <c r="M91" s="98">
        <f t="shared" si="3"/>
        <v>26.984126984126984</v>
      </c>
      <c r="N91" s="98">
        <f t="shared" si="2"/>
        <v>-33.333333333333329</v>
      </c>
      <c r="O91" s="540" t="s">
        <v>918</v>
      </c>
    </row>
    <row r="92" spans="1:15" s="191" customFormat="1" ht="18" customHeight="1" x14ac:dyDescent="0.3">
      <c r="A92" s="539"/>
      <c r="B92" s="540"/>
      <c r="C92" s="540"/>
      <c r="D92" s="540" t="s">
        <v>40</v>
      </c>
      <c r="E92" s="98">
        <v>450</v>
      </c>
      <c r="F92" s="116">
        <v>1500</v>
      </c>
      <c r="G92" s="194">
        <v>3000</v>
      </c>
      <c r="H92" s="195">
        <v>2.1</v>
      </c>
      <c r="I92" s="98">
        <v>945</v>
      </c>
      <c r="J92" s="194">
        <v>1800</v>
      </c>
      <c r="K92" s="194">
        <v>1000</v>
      </c>
      <c r="L92" s="194"/>
      <c r="M92" s="98">
        <f t="shared" si="3"/>
        <v>5.8201058201058196</v>
      </c>
      <c r="N92" s="98">
        <f t="shared" si="2"/>
        <v>-44.444444444444443</v>
      </c>
      <c r="O92" s="540" t="s">
        <v>918</v>
      </c>
    </row>
    <row r="93" spans="1:15" s="191" customFormat="1" ht="18.75" x14ac:dyDescent="0.3">
      <c r="A93" s="883">
        <v>31</v>
      </c>
      <c r="B93" s="1048" t="s">
        <v>122</v>
      </c>
      <c r="C93" s="540" t="s">
        <v>1394</v>
      </c>
      <c r="D93" s="540" t="s">
        <v>1395</v>
      </c>
      <c r="E93" s="98">
        <v>600</v>
      </c>
      <c r="F93" s="116">
        <v>2500</v>
      </c>
      <c r="G93" s="194">
        <v>5000</v>
      </c>
      <c r="H93" s="195">
        <v>2.2000000000000002</v>
      </c>
      <c r="I93" s="98">
        <v>1320</v>
      </c>
      <c r="J93" s="194">
        <v>3000</v>
      </c>
      <c r="K93" s="194">
        <v>1500</v>
      </c>
      <c r="L93" s="194"/>
      <c r="M93" s="98">
        <f t="shared" si="3"/>
        <v>13.636363636363635</v>
      </c>
      <c r="N93" s="98">
        <f t="shared" si="2"/>
        <v>-50</v>
      </c>
      <c r="O93" s="540" t="s">
        <v>3147</v>
      </c>
    </row>
    <row r="94" spans="1:15" s="191" customFormat="1" ht="18.75" x14ac:dyDescent="0.3">
      <c r="A94" s="885"/>
      <c r="B94" s="1049"/>
      <c r="C94" s="540" t="s">
        <v>1395</v>
      </c>
      <c r="D94" s="542" t="s">
        <v>1396</v>
      </c>
      <c r="E94" s="98"/>
      <c r="F94" s="116">
        <v>2000</v>
      </c>
      <c r="G94" s="194">
        <v>4000</v>
      </c>
      <c r="H94" s="195"/>
      <c r="I94" s="98"/>
      <c r="J94" s="194">
        <v>2400</v>
      </c>
      <c r="K94" s="194">
        <v>1200</v>
      </c>
      <c r="L94" s="194"/>
      <c r="M94" s="98"/>
      <c r="N94" s="98">
        <f t="shared" si="2"/>
        <v>-50</v>
      </c>
      <c r="O94" s="540" t="s">
        <v>271</v>
      </c>
    </row>
    <row r="95" spans="1:15" s="191" customFormat="1" ht="18.75" x14ac:dyDescent="0.3">
      <c r="A95" s="539">
        <v>32</v>
      </c>
      <c r="B95" s="886" t="s">
        <v>1397</v>
      </c>
      <c r="C95" s="890"/>
      <c r="D95" s="887"/>
      <c r="E95" s="98">
        <v>670</v>
      </c>
      <c r="F95" s="116">
        <v>2000</v>
      </c>
      <c r="G95" s="194">
        <v>4000</v>
      </c>
      <c r="H95" s="195"/>
      <c r="I95" s="98"/>
      <c r="J95" s="194">
        <v>2400</v>
      </c>
      <c r="K95" s="194">
        <v>1500</v>
      </c>
      <c r="L95" s="194"/>
      <c r="M95" s="98"/>
      <c r="N95" s="98">
        <f t="shared" si="2"/>
        <v>-37.5</v>
      </c>
      <c r="O95" s="540" t="s">
        <v>3147</v>
      </c>
    </row>
    <row r="96" spans="1:15" s="191" customFormat="1" ht="18.75" x14ac:dyDescent="0.3">
      <c r="A96" s="539">
        <v>33</v>
      </c>
      <c r="B96" s="886" t="s">
        <v>1398</v>
      </c>
      <c r="C96" s="890"/>
      <c r="D96" s="887"/>
      <c r="E96" s="98">
        <v>380</v>
      </c>
      <c r="F96" s="116">
        <v>1500</v>
      </c>
      <c r="G96" s="194">
        <v>3000</v>
      </c>
      <c r="H96" s="195">
        <v>2.8</v>
      </c>
      <c r="I96" s="98">
        <v>1064</v>
      </c>
      <c r="J96" s="194">
        <v>1800</v>
      </c>
      <c r="K96" s="194">
        <v>700</v>
      </c>
      <c r="L96" s="194"/>
      <c r="M96" s="98">
        <f t="shared" si="3"/>
        <v>-34.210526315789473</v>
      </c>
      <c r="N96" s="98">
        <f t="shared" si="2"/>
        <v>-61.111111111111114</v>
      </c>
      <c r="O96" s="540" t="s">
        <v>3147</v>
      </c>
    </row>
    <row r="97" spans="1:15" s="191" customFormat="1" ht="18.75" x14ac:dyDescent="0.3">
      <c r="A97" s="539">
        <v>34</v>
      </c>
      <c r="B97" s="540" t="s">
        <v>1399</v>
      </c>
      <c r="C97" s="540" t="s">
        <v>8</v>
      </c>
      <c r="D97" s="540" t="s">
        <v>931</v>
      </c>
      <c r="E97" s="98">
        <v>1500</v>
      </c>
      <c r="F97" s="116">
        <v>4000</v>
      </c>
      <c r="G97" s="194">
        <v>8000</v>
      </c>
      <c r="H97" s="195">
        <v>1.8</v>
      </c>
      <c r="I97" s="98">
        <v>2700</v>
      </c>
      <c r="J97" s="194">
        <v>4800</v>
      </c>
      <c r="K97" s="194">
        <v>3400</v>
      </c>
      <c r="L97" s="194"/>
      <c r="M97" s="98">
        <f t="shared" si="3"/>
        <v>25.925925925925924</v>
      </c>
      <c r="N97" s="98">
        <f t="shared" si="2"/>
        <v>-29.166666666666668</v>
      </c>
      <c r="O97" s="540" t="s">
        <v>3147</v>
      </c>
    </row>
    <row r="98" spans="1:15" s="191" customFormat="1" ht="37.5" x14ac:dyDescent="0.3">
      <c r="A98" s="539">
        <v>35</v>
      </c>
      <c r="B98" s="540" t="s">
        <v>1400</v>
      </c>
      <c r="C98" s="540" t="s">
        <v>1401</v>
      </c>
      <c r="D98" s="540" t="s">
        <v>931</v>
      </c>
      <c r="E98" s="98">
        <v>1400</v>
      </c>
      <c r="F98" s="116">
        <v>2750</v>
      </c>
      <c r="G98" s="194">
        <v>5500</v>
      </c>
      <c r="H98" s="195">
        <v>1.8</v>
      </c>
      <c r="I98" s="98">
        <v>2520</v>
      </c>
      <c r="J98" s="194">
        <v>3300</v>
      </c>
      <c r="K98" s="194">
        <v>2300</v>
      </c>
      <c r="L98" s="194"/>
      <c r="M98" s="98">
        <f t="shared" si="3"/>
        <v>-8.7301587301587293</v>
      </c>
      <c r="N98" s="98">
        <f t="shared" si="2"/>
        <v>-30.303030303030305</v>
      </c>
      <c r="O98" s="540" t="s">
        <v>3147</v>
      </c>
    </row>
    <row r="99" spans="1:15" s="191" customFormat="1" ht="37.5" x14ac:dyDescent="0.3">
      <c r="A99" s="539">
        <v>36</v>
      </c>
      <c r="B99" s="540" t="s">
        <v>200</v>
      </c>
      <c r="C99" s="540" t="s">
        <v>8</v>
      </c>
      <c r="D99" s="540" t="s">
        <v>1402</v>
      </c>
      <c r="E99" s="98">
        <v>520</v>
      </c>
      <c r="F99" s="116">
        <v>2000</v>
      </c>
      <c r="G99" s="194">
        <v>4000</v>
      </c>
      <c r="H99" s="195">
        <v>1.5</v>
      </c>
      <c r="I99" s="98">
        <v>780</v>
      </c>
      <c r="J99" s="194">
        <v>2400</v>
      </c>
      <c r="K99" s="194">
        <v>1700</v>
      </c>
      <c r="L99" s="194"/>
      <c r="M99" s="98">
        <f t="shared" si="3"/>
        <v>117.94871794871796</v>
      </c>
      <c r="N99" s="98">
        <f t="shared" si="2"/>
        <v>-29.166666666666668</v>
      </c>
      <c r="O99" s="540" t="s">
        <v>3147</v>
      </c>
    </row>
    <row r="100" spans="1:15" s="191" customFormat="1" ht="18.75" x14ac:dyDescent="0.3">
      <c r="A100" s="539">
        <v>37</v>
      </c>
      <c r="B100" s="540" t="s">
        <v>28</v>
      </c>
      <c r="C100" s="540" t="s">
        <v>8</v>
      </c>
      <c r="D100" s="540" t="s">
        <v>1403</v>
      </c>
      <c r="E100" s="98">
        <v>520</v>
      </c>
      <c r="F100" s="116">
        <v>2000</v>
      </c>
      <c r="G100" s="194">
        <v>4000</v>
      </c>
      <c r="H100" s="195">
        <v>1.5</v>
      </c>
      <c r="I100" s="98">
        <v>780</v>
      </c>
      <c r="J100" s="194">
        <v>2400</v>
      </c>
      <c r="K100" s="194">
        <v>1700</v>
      </c>
      <c r="L100" s="194"/>
      <c r="M100" s="98">
        <f t="shared" si="3"/>
        <v>117.94871794871796</v>
      </c>
      <c r="N100" s="98">
        <f t="shared" si="2"/>
        <v>-29.166666666666668</v>
      </c>
      <c r="O100" s="540" t="s">
        <v>3147</v>
      </c>
    </row>
    <row r="101" spans="1:15" s="191" customFormat="1" ht="18.75" x14ac:dyDescent="0.3">
      <c r="A101" s="883">
        <v>38</v>
      </c>
      <c r="B101" s="880" t="s">
        <v>1375</v>
      </c>
      <c r="C101" s="540" t="s">
        <v>25</v>
      </c>
      <c r="D101" s="540" t="s">
        <v>17</v>
      </c>
      <c r="E101" s="98">
        <v>1100</v>
      </c>
      <c r="F101" s="116">
        <v>3250</v>
      </c>
      <c r="G101" s="194">
        <v>6500</v>
      </c>
      <c r="H101" s="195">
        <v>2.1</v>
      </c>
      <c r="I101" s="98">
        <v>2310</v>
      </c>
      <c r="J101" s="194">
        <v>3900</v>
      </c>
      <c r="K101" s="194">
        <v>2500</v>
      </c>
      <c r="L101" s="194"/>
      <c r="M101" s="98">
        <f t="shared" si="3"/>
        <v>8.2251082251082259</v>
      </c>
      <c r="N101" s="98">
        <f t="shared" si="2"/>
        <v>-35.897435897435898</v>
      </c>
      <c r="O101" s="540" t="s">
        <v>3147</v>
      </c>
    </row>
    <row r="102" spans="1:15" s="191" customFormat="1" ht="18.75" x14ac:dyDescent="0.3">
      <c r="A102" s="884"/>
      <c r="B102" s="881"/>
      <c r="C102" s="540" t="s">
        <v>17</v>
      </c>
      <c r="D102" s="540" t="s">
        <v>1404</v>
      </c>
      <c r="E102" s="98"/>
      <c r="F102" s="116"/>
      <c r="G102" s="194"/>
      <c r="H102" s="195"/>
      <c r="I102" s="98"/>
      <c r="J102" s="194"/>
      <c r="K102" s="194"/>
      <c r="L102" s="194"/>
      <c r="M102" s="98"/>
      <c r="N102" s="98"/>
      <c r="O102" s="540" t="s">
        <v>3147</v>
      </c>
    </row>
    <row r="103" spans="1:15" s="191" customFormat="1" ht="18.75" x14ac:dyDescent="0.3">
      <c r="A103" s="884"/>
      <c r="B103" s="881"/>
      <c r="C103" s="197"/>
      <c r="D103" s="197" t="s">
        <v>39</v>
      </c>
      <c r="E103" s="98">
        <v>930</v>
      </c>
      <c r="F103" s="116">
        <v>2500</v>
      </c>
      <c r="G103" s="194">
        <v>5000</v>
      </c>
      <c r="H103" s="195">
        <v>2.2000000000000002</v>
      </c>
      <c r="I103" s="98">
        <v>2046.0000000000002</v>
      </c>
      <c r="J103" s="194">
        <v>3000</v>
      </c>
      <c r="K103" s="194">
        <v>2100</v>
      </c>
      <c r="L103" s="194"/>
      <c r="M103" s="98">
        <f t="shared" si="3"/>
        <v>2.6392961876832732</v>
      </c>
      <c r="N103" s="98">
        <f t="shared" si="2"/>
        <v>-30</v>
      </c>
      <c r="O103" s="540" t="s">
        <v>3147</v>
      </c>
    </row>
    <row r="104" spans="1:15" s="191" customFormat="1" ht="18.75" x14ac:dyDescent="0.3">
      <c r="A104" s="885"/>
      <c r="B104" s="882"/>
      <c r="C104" s="540"/>
      <c r="D104" s="540" t="s">
        <v>40</v>
      </c>
      <c r="E104" s="98">
        <v>730</v>
      </c>
      <c r="F104" s="116">
        <v>2250</v>
      </c>
      <c r="G104" s="194">
        <v>4500</v>
      </c>
      <c r="H104" s="195">
        <v>2.8</v>
      </c>
      <c r="I104" s="98">
        <v>2043.9999999999998</v>
      </c>
      <c r="J104" s="194">
        <v>2700</v>
      </c>
      <c r="K104" s="194">
        <v>1700</v>
      </c>
      <c r="L104" s="194"/>
      <c r="M104" s="98">
        <f t="shared" si="3"/>
        <v>-16.829745596868875</v>
      </c>
      <c r="N104" s="98">
        <f t="shared" si="2"/>
        <v>-37.037037037037038</v>
      </c>
      <c r="O104" s="540" t="s">
        <v>3147</v>
      </c>
    </row>
    <row r="105" spans="1:15" s="191" customFormat="1" ht="18.75" x14ac:dyDescent="0.3">
      <c r="A105" s="539">
        <v>39</v>
      </c>
      <c r="B105" s="540" t="s">
        <v>153</v>
      </c>
      <c r="C105" s="540" t="s">
        <v>25</v>
      </c>
      <c r="D105" s="540" t="s">
        <v>254</v>
      </c>
      <c r="E105" s="98">
        <v>1100</v>
      </c>
      <c r="F105" s="116">
        <v>2000</v>
      </c>
      <c r="G105" s="194">
        <v>4000</v>
      </c>
      <c r="H105" s="195">
        <v>2.4</v>
      </c>
      <c r="I105" s="98">
        <v>2640</v>
      </c>
      <c r="J105" s="194">
        <v>2400</v>
      </c>
      <c r="K105" s="194">
        <v>1800</v>
      </c>
      <c r="L105" s="194"/>
      <c r="M105" s="98">
        <f t="shared" si="3"/>
        <v>-31.818181818181817</v>
      </c>
      <c r="N105" s="98">
        <f t="shared" si="2"/>
        <v>-25</v>
      </c>
      <c r="O105" s="540" t="s">
        <v>3147</v>
      </c>
    </row>
    <row r="106" spans="1:15" s="191" customFormat="1" ht="18.75" x14ac:dyDescent="0.3">
      <c r="A106" s="539">
        <v>40</v>
      </c>
      <c r="B106" s="540" t="s">
        <v>113</v>
      </c>
      <c r="C106" s="540" t="s">
        <v>25</v>
      </c>
      <c r="D106" s="540" t="s">
        <v>254</v>
      </c>
      <c r="E106" s="98">
        <v>930</v>
      </c>
      <c r="F106" s="116">
        <v>3500</v>
      </c>
      <c r="G106" s="194">
        <v>7000</v>
      </c>
      <c r="H106" s="195">
        <v>1.7</v>
      </c>
      <c r="I106" s="98">
        <f>E106*H106</f>
        <v>1581</v>
      </c>
      <c r="J106" s="194">
        <v>4200</v>
      </c>
      <c r="K106" s="194">
        <v>2000</v>
      </c>
      <c r="L106" s="194"/>
      <c r="M106" s="98">
        <f t="shared" si="3"/>
        <v>26.502213788741301</v>
      </c>
      <c r="N106" s="98">
        <f t="shared" si="2"/>
        <v>-52.380952380952387</v>
      </c>
      <c r="O106" s="540" t="s">
        <v>3147</v>
      </c>
    </row>
    <row r="107" spans="1:15" s="191" customFormat="1" ht="18.75" x14ac:dyDescent="0.3">
      <c r="A107" s="539">
        <v>41</v>
      </c>
      <c r="B107" s="886" t="s">
        <v>1405</v>
      </c>
      <c r="C107" s="890"/>
      <c r="D107" s="887"/>
      <c r="E107" s="98">
        <v>770</v>
      </c>
      <c r="F107" s="116">
        <v>1500</v>
      </c>
      <c r="G107" s="194">
        <v>3000</v>
      </c>
      <c r="H107" s="195">
        <v>2.4</v>
      </c>
      <c r="I107" s="98">
        <v>1848</v>
      </c>
      <c r="J107" s="194">
        <v>1800</v>
      </c>
      <c r="K107" s="194">
        <v>1000</v>
      </c>
      <c r="L107" s="194"/>
      <c r="M107" s="98">
        <f t="shared" si="3"/>
        <v>-45.887445887445885</v>
      </c>
      <c r="N107" s="98">
        <f t="shared" si="2"/>
        <v>-44.444444444444443</v>
      </c>
      <c r="O107" s="540" t="s">
        <v>3147</v>
      </c>
    </row>
    <row r="108" spans="1:15" s="191" customFormat="1" ht="18.75" x14ac:dyDescent="0.3">
      <c r="A108" s="539">
        <v>42</v>
      </c>
      <c r="B108" s="886" t="s">
        <v>1406</v>
      </c>
      <c r="C108" s="890"/>
      <c r="D108" s="887"/>
      <c r="E108" s="98">
        <v>490</v>
      </c>
      <c r="F108" s="116">
        <v>1250</v>
      </c>
      <c r="G108" s="194">
        <v>2500</v>
      </c>
      <c r="H108" s="195">
        <v>2.9</v>
      </c>
      <c r="I108" s="98">
        <v>1421</v>
      </c>
      <c r="J108" s="194">
        <v>1500</v>
      </c>
      <c r="K108" s="194">
        <v>900</v>
      </c>
      <c r="L108" s="194"/>
      <c r="M108" s="98">
        <f t="shared" si="3"/>
        <v>-36.664320900774101</v>
      </c>
      <c r="N108" s="98">
        <f t="shared" si="2"/>
        <v>-40</v>
      </c>
      <c r="O108" s="540" t="s">
        <v>3147</v>
      </c>
    </row>
    <row r="109" spans="1:15" s="191" customFormat="1" ht="18.75" x14ac:dyDescent="0.3">
      <c r="A109" s="539">
        <v>43</v>
      </c>
      <c r="B109" s="540" t="s">
        <v>65</v>
      </c>
      <c r="C109" s="106" t="s">
        <v>153</v>
      </c>
      <c r="D109" s="536" t="s">
        <v>254</v>
      </c>
      <c r="E109" s="98"/>
      <c r="F109" s="116"/>
      <c r="G109" s="194"/>
      <c r="H109" s="195"/>
      <c r="I109" s="98"/>
      <c r="J109" s="194"/>
      <c r="K109" s="194"/>
      <c r="L109" s="194"/>
      <c r="M109" s="98"/>
      <c r="N109" s="98"/>
      <c r="O109" s="540"/>
    </row>
    <row r="110" spans="1:15" s="191" customFormat="1" ht="18.75" x14ac:dyDescent="0.3">
      <c r="A110" s="539"/>
      <c r="B110" s="540"/>
      <c r="C110" s="106"/>
      <c r="D110" s="540" t="s">
        <v>39</v>
      </c>
      <c r="E110" s="98">
        <v>870</v>
      </c>
      <c r="F110" s="116">
        <v>2000</v>
      </c>
      <c r="G110" s="194">
        <v>4000</v>
      </c>
      <c r="H110" s="195">
        <v>1.8</v>
      </c>
      <c r="I110" s="98">
        <v>1566</v>
      </c>
      <c r="J110" s="194">
        <v>2400</v>
      </c>
      <c r="K110" s="194">
        <v>1700</v>
      </c>
      <c r="L110" s="194"/>
      <c r="M110" s="98">
        <f t="shared" si="3"/>
        <v>8.5568326947637292</v>
      </c>
      <c r="N110" s="98">
        <f t="shared" si="2"/>
        <v>-29.166666666666668</v>
      </c>
      <c r="O110" s="540" t="s">
        <v>918</v>
      </c>
    </row>
    <row r="111" spans="1:15" s="191" customFormat="1" ht="18.75" x14ac:dyDescent="0.3">
      <c r="A111" s="539"/>
      <c r="B111" s="540"/>
      <c r="C111" s="106"/>
      <c r="D111" s="540" t="s">
        <v>40</v>
      </c>
      <c r="E111" s="98">
        <v>870</v>
      </c>
      <c r="F111" s="116">
        <v>2000</v>
      </c>
      <c r="G111" s="194">
        <v>4000</v>
      </c>
      <c r="H111" s="195">
        <v>1.8</v>
      </c>
      <c r="I111" s="98">
        <v>1566</v>
      </c>
      <c r="J111" s="194">
        <v>2400</v>
      </c>
      <c r="K111" s="194">
        <v>1400</v>
      </c>
      <c r="L111" s="194"/>
      <c r="M111" s="98">
        <f t="shared" si="3"/>
        <v>-10.600255427841635</v>
      </c>
      <c r="N111" s="98">
        <f t="shared" si="2"/>
        <v>-41.666666666666671</v>
      </c>
      <c r="O111" s="540" t="s">
        <v>918</v>
      </c>
    </row>
    <row r="112" spans="1:15" s="191" customFormat="1" ht="18.75" x14ac:dyDescent="0.3">
      <c r="A112" s="539">
        <v>44</v>
      </c>
      <c r="B112" s="540" t="s">
        <v>155</v>
      </c>
      <c r="C112" s="106" t="s">
        <v>153</v>
      </c>
      <c r="D112" s="536" t="s">
        <v>1407</v>
      </c>
      <c r="E112" s="98">
        <v>910</v>
      </c>
      <c r="F112" s="116">
        <v>2000</v>
      </c>
      <c r="G112" s="194">
        <v>4000</v>
      </c>
      <c r="H112" s="195">
        <v>2.7</v>
      </c>
      <c r="I112" s="98">
        <v>2457</v>
      </c>
      <c r="J112" s="194">
        <v>2400</v>
      </c>
      <c r="K112" s="194">
        <v>1700</v>
      </c>
      <c r="L112" s="194"/>
      <c r="M112" s="98">
        <f t="shared" si="3"/>
        <v>-30.809930809930808</v>
      </c>
      <c r="N112" s="98">
        <f t="shared" si="2"/>
        <v>-29.166666666666668</v>
      </c>
      <c r="O112" s="540" t="s">
        <v>3147</v>
      </c>
    </row>
    <row r="113" spans="1:15" s="191" customFormat="1" ht="18.75" x14ac:dyDescent="0.3">
      <c r="A113" s="883">
        <v>45</v>
      </c>
      <c r="B113" s="880" t="s">
        <v>19</v>
      </c>
      <c r="C113" s="540" t="s">
        <v>1408</v>
      </c>
      <c r="D113" s="540" t="s">
        <v>1409</v>
      </c>
      <c r="E113" s="98">
        <v>1000</v>
      </c>
      <c r="F113" s="116">
        <v>2000</v>
      </c>
      <c r="G113" s="194">
        <v>4000</v>
      </c>
      <c r="H113" s="195">
        <v>1.6</v>
      </c>
      <c r="I113" s="98">
        <v>1600</v>
      </c>
      <c r="J113" s="194">
        <v>2400</v>
      </c>
      <c r="K113" s="194">
        <v>2100</v>
      </c>
      <c r="L113" s="194"/>
      <c r="M113" s="98">
        <f t="shared" si="3"/>
        <v>31.25</v>
      </c>
      <c r="N113" s="98">
        <f t="shared" si="2"/>
        <v>-12.5</v>
      </c>
      <c r="O113" s="540" t="s">
        <v>3147</v>
      </c>
    </row>
    <row r="114" spans="1:15" s="191" customFormat="1" ht="18.75" x14ac:dyDescent="0.3">
      <c r="A114" s="884"/>
      <c r="B114" s="881"/>
      <c r="C114" s="540" t="s">
        <v>1409</v>
      </c>
      <c r="D114" s="540" t="s">
        <v>1410</v>
      </c>
      <c r="E114" s="98">
        <v>800</v>
      </c>
      <c r="F114" s="116">
        <v>1250</v>
      </c>
      <c r="G114" s="194">
        <v>2500</v>
      </c>
      <c r="H114" s="195">
        <v>1.8</v>
      </c>
      <c r="I114" s="98">
        <v>1440</v>
      </c>
      <c r="J114" s="194">
        <v>1500</v>
      </c>
      <c r="K114" s="194">
        <v>1600</v>
      </c>
      <c r="L114" s="194"/>
      <c r="M114" s="98">
        <f t="shared" si="3"/>
        <v>11.111111111111111</v>
      </c>
      <c r="N114" s="98">
        <f t="shared" si="2"/>
        <v>6.666666666666667</v>
      </c>
      <c r="O114" s="540" t="s">
        <v>3147</v>
      </c>
    </row>
    <row r="115" spans="1:15" s="191" customFormat="1" ht="18.75" x14ac:dyDescent="0.3">
      <c r="A115" s="885"/>
      <c r="B115" s="882"/>
      <c r="C115" s="540" t="s">
        <v>1410</v>
      </c>
      <c r="D115" s="540" t="s">
        <v>1411</v>
      </c>
      <c r="E115" s="98">
        <v>620</v>
      </c>
      <c r="F115" s="116">
        <v>1000</v>
      </c>
      <c r="G115" s="194">
        <v>2000</v>
      </c>
      <c r="H115" s="195">
        <v>1.4</v>
      </c>
      <c r="I115" s="98">
        <v>868</v>
      </c>
      <c r="J115" s="194">
        <v>1200</v>
      </c>
      <c r="K115" s="194">
        <v>1200</v>
      </c>
      <c r="L115" s="194"/>
      <c r="M115" s="98">
        <f t="shared" si="3"/>
        <v>38.248847926267281</v>
      </c>
      <c r="N115" s="98">
        <f t="shared" si="2"/>
        <v>0</v>
      </c>
      <c r="O115" s="540" t="s">
        <v>3147</v>
      </c>
    </row>
    <row r="116" spans="1:15" s="191" customFormat="1" ht="18.75" x14ac:dyDescent="0.3">
      <c r="A116" s="539">
        <v>46</v>
      </c>
      <c r="B116" s="540" t="s">
        <v>1412</v>
      </c>
      <c r="C116" s="540" t="s">
        <v>1413</v>
      </c>
      <c r="D116" s="540" t="s">
        <v>1414</v>
      </c>
      <c r="E116" s="98"/>
      <c r="F116" s="116"/>
      <c r="G116" s="194"/>
      <c r="H116" s="195"/>
      <c r="I116" s="98"/>
      <c r="J116" s="194"/>
      <c r="K116" s="194"/>
      <c r="L116" s="194"/>
      <c r="M116" s="98"/>
      <c r="N116" s="98"/>
      <c r="O116" s="540"/>
    </row>
    <row r="117" spans="1:15" s="191" customFormat="1" ht="18.75" x14ac:dyDescent="0.3">
      <c r="A117" s="539"/>
      <c r="B117" s="540"/>
      <c r="C117" s="540"/>
      <c r="D117" s="540" t="s">
        <v>39</v>
      </c>
      <c r="E117" s="98">
        <v>610</v>
      </c>
      <c r="F117" s="116">
        <v>1500</v>
      </c>
      <c r="G117" s="194">
        <v>3000</v>
      </c>
      <c r="H117" s="195">
        <v>1.4</v>
      </c>
      <c r="I117" s="98">
        <v>854</v>
      </c>
      <c r="J117" s="194">
        <v>1800</v>
      </c>
      <c r="K117" s="194">
        <v>1300</v>
      </c>
      <c r="L117" s="194"/>
      <c r="M117" s="98">
        <f t="shared" si="3"/>
        <v>52.224824355971897</v>
      </c>
      <c r="N117" s="98">
        <f t="shared" si="2"/>
        <v>-27.777777777777779</v>
      </c>
      <c r="O117" s="540" t="s">
        <v>918</v>
      </c>
    </row>
    <row r="118" spans="1:15" s="191" customFormat="1" ht="18.75" x14ac:dyDescent="0.3">
      <c r="A118" s="539"/>
      <c r="B118" s="540"/>
      <c r="C118" s="540"/>
      <c r="D118" s="540" t="s">
        <v>40</v>
      </c>
      <c r="E118" s="98">
        <v>610</v>
      </c>
      <c r="F118" s="116">
        <v>1500</v>
      </c>
      <c r="G118" s="194">
        <v>3000</v>
      </c>
      <c r="H118" s="195">
        <v>1.4</v>
      </c>
      <c r="I118" s="98">
        <v>854</v>
      </c>
      <c r="J118" s="194">
        <v>1800</v>
      </c>
      <c r="K118" s="194">
        <v>1100</v>
      </c>
      <c r="L118" s="194"/>
      <c r="M118" s="98">
        <f t="shared" si="3"/>
        <v>28.805620608899297</v>
      </c>
      <c r="N118" s="98">
        <f t="shared" si="2"/>
        <v>-38.888888888888893</v>
      </c>
      <c r="O118" s="540" t="s">
        <v>918</v>
      </c>
    </row>
    <row r="119" spans="1:15" s="191" customFormat="1" ht="37.5" x14ac:dyDescent="0.3">
      <c r="A119" s="539">
        <v>47</v>
      </c>
      <c r="B119" s="540" t="s">
        <v>1415</v>
      </c>
      <c r="C119" s="540" t="s">
        <v>1416</v>
      </c>
      <c r="D119" s="540" t="s">
        <v>1417</v>
      </c>
      <c r="E119" s="98">
        <v>560</v>
      </c>
      <c r="F119" s="116">
        <v>2500</v>
      </c>
      <c r="G119" s="194">
        <v>5000</v>
      </c>
      <c r="H119" s="195">
        <v>1.5</v>
      </c>
      <c r="I119" s="98">
        <v>840</v>
      </c>
      <c r="J119" s="194">
        <v>3000</v>
      </c>
      <c r="K119" s="194">
        <v>1900</v>
      </c>
      <c r="L119" s="194"/>
      <c r="M119" s="98">
        <f t="shared" si="3"/>
        <v>126.19047619047619</v>
      </c>
      <c r="N119" s="98">
        <f t="shared" si="2"/>
        <v>-36.666666666666664</v>
      </c>
      <c r="O119" s="540" t="s">
        <v>3147</v>
      </c>
    </row>
    <row r="120" spans="1:15" s="191" customFormat="1" ht="36" customHeight="1" x14ac:dyDescent="0.3">
      <c r="A120" s="539">
        <v>48</v>
      </c>
      <c r="B120" s="886" t="s">
        <v>1418</v>
      </c>
      <c r="C120" s="890"/>
      <c r="D120" s="887"/>
      <c r="E120" s="98">
        <v>410</v>
      </c>
      <c r="F120" s="116">
        <v>1000</v>
      </c>
      <c r="G120" s="194">
        <v>2000</v>
      </c>
      <c r="H120" s="195">
        <v>1.7</v>
      </c>
      <c r="I120" s="98">
        <v>697</v>
      </c>
      <c r="J120" s="194">
        <v>1200</v>
      </c>
      <c r="K120" s="194">
        <v>800</v>
      </c>
      <c r="L120" s="194"/>
      <c r="M120" s="98">
        <f t="shared" si="3"/>
        <v>14.777618364418938</v>
      </c>
      <c r="N120" s="98">
        <f t="shared" si="2"/>
        <v>-33.333333333333329</v>
      </c>
      <c r="O120" s="540" t="s">
        <v>3147</v>
      </c>
    </row>
    <row r="121" spans="1:15" s="191" customFormat="1" ht="18.75" x14ac:dyDescent="0.3">
      <c r="A121" s="883">
        <v>49</v>
      </c>
      <c r="B121" s="880" t="s">
        <v>133</v>
      </c>
      <c r="C121" s="540" t="s">
        <v>19</v>
      </c>
      <c r="D121" s="540" t="s">
        <v>158</v>
      </c>
      <c r="E121" s="98">
        <v>840</v>
      </c>
      <c r="F121" s="116">
        <v>2500</v>
      </c>
      <c r="G121" s="194">
        <v>5000</v>
      </c>
      <c r="H121" s="195">
        <v>1.8</v>
      </c>
      <c r="I121" s="98">
        <v>1512</v>
      </c>
      <c r="J121" s="194">
        <v>3000</v>
      </c>
      <c r="K121" s="194">
        <v>2100</v>
      </c>
      <c r="L121" s="194"/>
      <c r="M121" s="98">
        <f t="shared" si="3"/>
        <v>38.888888888888893</v>
      </c>
      <c r="N121" s="98">
        <f t="shared" si="2"/>
        <v>-30</v>
      </c>
      <c r="O121" s="540" t="s">
        <v>3147</v>
      </c>
    </row>
    <row r="122" spans="1:15" s="191" customFormat="1" ht="18.75" x14ac:dyDescent="0.3">
      <c r="A122" s="885"/>
      <c r="B122" s="882"/>
      <c r="C122" s="540" t="s">
        <v>158</v>
      </c>
      <c r="D122" s="540" t="s">
        <v>1375</v>
      </c>
      <c r="E122" s="98">
        <v>490</v>
      </c>
      <c r="F122" s="116">
        <v>1500</v>
      </c>
      <c r="G122" s="194">
        <v>3000</v>
      </c>
      <c r="H122" s="195">
        <v>2</v>
      </c>
      <c r="I122" s="98">
        <v>980</v>
      </c>
      <c r="J122" s="194">
        <v>1800</v>
      </c>
      <c r="K122" s="194">
        <v>1800</v>
      </c>
      <c r="L122" s="194"/>
      <c r="M122" s="98">
        <f t="shared" si="3"/>
        <v>83.673469387755105</v>
      </c>
      <c r="N122" s="98">
        <f t="shared" si="2"/>
        <v>0</v>
      </c>
      <c r="O122" s="540" t="s">
        <v>3147</v>
      </c>
    </row>
    <row r="123" spans="1:15" s="191" customFormat="1" ht="18.75" x14ac:dyDescent="0.3">
      <c r="A123" s="539">
        <v>50</v>
      </c>
      <c r="B123" s="540" t="s">
        <v>1419</v>
      </c>
      <c r="C123" s="886" t="s">
        <v>668</v>
      </c>
      <c r="D123" s="887"/>
      <c r="E123" s="98"/>
      <c r="F123" s="116"/>
      <c r="G123" s="194"/>
      <c r="H123" s="195"/>
      <c r="I123" s="98"/>
      <c r="J123" s="194"/>
      <c r="K123" s="194"/>
      <c r="L123" s="194"/>
      <c r="M123" s="98"/>
      <c r="N123" s="98"/>
      <c r="O123" s="540"/>
    </row>
    <row r="124" spans="1:15" s="191" customFormat="1" ht="18.75" x14ac:dyDescent="0.3">
      <c r="A124" s="539"/>
      <c r="B124" s="540"/>
      <c r="C124" s="541"/>
      <c r="D124" s="540" t="s">
        <v>39</v>
      </c>
      <c r="E124" s="98">
        <v>560</v>
      </c>
      <c r="F124" s="116">
        <v>1750</v>
      </c>
      <c r="G124" s="194">
        <v>3500</v>
      </c>
      <c r="H124" s="195">
        <v>2</v>
      </c>
      <c r="I124" s="98">
        <v>1120</v>
      </c>
      <c r="J124" s="194">
        <v>2100</v>
      </c>
      <c r="K124" s="194">
        <v>1200</v>
      </c>
      <c r="L124" s="194"/>
      <c r="M124" s="98">
        <f t="shared" si="3"/>
        <v>7.1428571428571423</v>
      </c>
      <c r="N124" s="98">
        <f t="shared" si="2"/>
        <v>-42.857142857142854</v>
      </c>
      <c r="O124" s="540" t="s">
        <v>918</v>
      </c>
    </row>
    <row r="125" spans="1:15" s="191" customFormat="1" ht="18.75" x14ac:dyDescent="0.3">
      <c r="A125" s="539"/>
      <c r="B125" s="540"/>
      <c r="C125" s="541"/>
      <c r="D125" s="540" t="s">
        <v>40</v>
      </c>
      <c r="E125" s="98">
        <v>560</v>
      </c>
      <c r="F125" s="116">
        <v>1750</v>
      </c>
      <c r="G125" s="194">
        <v>3500</v>
      </c>
      <c r="H125" s="195">
        <v>2</v>
      </c>
      <c r="I125" s="98">
        <v>1120</v>
      </c>
      <c r="J125" s="194">
        <v>2100</v>
      </c>
      <c r="K125" s="194">
        <v>1000</v>
      </c>
      <c r="L125" s="194"/>
      <c r="M125" s="98">
        <f t="shared" si="3"/>
        <v>-10.714285714285714</v>
      </c>
      <c r="N125" s="98">
        <f t="shared" si="2"/>
        <v>-52.380952380952387</v>
      </c>
      <c r="O125" s="540" t="s">
        <v>918</v>
      </c>
    </row>
    <row r="126" spans="1:15" s="191" customFormat="1" ht="18.75" x14ac:dyDescent="0.3">
      <c r="A126" s="539">
        <v>51</v>
      </c>
      <c r="B126" s="540" t="s">
        <v>205</v>
      </c>
      <c r="C126" s="886" t="s">
        <v>668</v>
      </c>
      <c r="D126" s="887"/>
      <c r="E126" s="98"/>
      <c r="F126" s="116"/>
      <c r="G126" s="194"/>
      <c r="H126" s="195"/>
      <c r="I126" s="98"/>
      <c r="J126" s="194"/>
      <c r="K126" s="194"/>
      <c r="L126" s="194"/>
      <c r="M126" s="98"/>
      <c r="N126" s="98"/>
      <c r="O126" s="540"/>
    </row>
    <row r="127" spans="1:15" s="191" customFormat="1" ht="18.75" x14ac:dyDescent="0.3">
      <c r="A127" s="539"/>
      <c r="B127" s="540"/>
      <c r="C127" s="541"/>
      <c r="D127" s="540" t="s">
        <v>39</v>
      </c>
      <c r="E127" s="98">
        <v>410</v>
      </c>
      <c r="F127" s="116">
        <v>1500</v>
      </c>
      <c r="G127" s="194">
        <v>3000</v>
      </c>
      <c r="H127" s="195">
        <v>2.2999999999999998</v>
      </c>
      <c r="I127" s="98">
        <v>942.99999999999989</v>
      </c>
      <c r="J127" s="194">
        <v>1800</v>
      </c>
      <c r="K127" s="194">
        <v>1200</v>
      </c>
      <c r="L127" s="194"/>
      <c r="M127" s="98">
        <f t="shared" si="3"/>
        <v>27.253446447507969</v>
      </c>
      <c r="N127" s="98">
        <f t="shared" si="2"/>
        <v>-33.333333333333329</v>
      </c>
      <c r="O127" s="540" t="s">
        <v>918</v>
      </c>
    </row>
    <row r="128" spans="1:15" s="191" customFormat="1" ht="18.75" x14ac:dyDescent="0.3">
      <c r="A128" s="539"/>
      <c r="B128" s="540"/>
      <c r="C128" s="541"/>
      <c r="D128" s="540" t="s">
        <v>40</v>
      </c>
      <c r="E128" s="98">
        <v>410</v>
      </c>
      <c r="F128" s="116">
        <v>1500</v>
      </c>
      <c r="G128" s="194">
        <v>3000</v>
      </c>
      <c r="H128" s="195">
        <v>2.2999999999999998</v>
      </c>
      <c r="I128" s="98">
        <v>942.99999999999989</v>
      </c>
      <c r="J128" s="194">
        <v>1800</v>
      </c>
      <c r="K128" s="194">
        <v>1000</v>
      </c>
      <c r="L128" s="194"/>
      <c r="M128" s="98">
        <f t="shared" si="3"/>
        <v>6.0445387062566409</v>
      </c>
      <c r="N128" s="98">
        <f t="shared" si="2"/>
        <v>-44.444444444444443</v>
      </c>
      <c r="O128" s="540" t="s">
        <v>918</v>
      </c>
    </row>
    <row r="129" spans="1:15" s="191" customFormat="1" ht="18.75" x14ac:dyDescent="0.3">
      <c r="A129" s="539">
        <v>52</v>
      </c>
      <c r="B129" s="540" t="s">
        <v>158</v>
      </c>
      <c r="C129" s="886" t="s">
        <v>668</v>
      </c>
      <c r="D129" s="887"/>
      <c r="E129" s="98"/>
      <c r="F129" s="116"/>
      <c r="G129" s="194"/>
      <c r="H129" s="195"/>
      <c r="I129" s="98"/>
      <c r="J129" s="194"/>
      <c r="K129" s="194"/>
      <c r="L129" s="194"/>
      <c r="M129" s="98"/>
      <c r="N129" s="98"/>
      <c r="O129" s="540"/>
    </row>
    <row r="130" spans="1:15" s="191" customFormat="1" ht="18.75" x14ac:dyDescent="0.3">
      <c r="A130" s="531"/>
      <c r="B130" s="534"/>
      <c r="C130" s="541"/>
      <c r="D130" s="540" t="s">
        <v>39</v>
      </c>
      <c r="E130" s="98">
        <v>410</v>
      </c>
      <c r="F130" s="116">
        <v>1750</v>
      </c>
      <c r="G130" s="194">
        <v>3500</v>
      </c>
      <c r="H130" s="195">
        <v>2.2999999999999998</v>
      </c>
      <c r="I130" s="98">
        <v>942.99999999999989</v>
      </c>
      <c r="J130" s="194">
        <v>2100</v>
      </c>
      <c r="K130" s="194">
        <v>1200</v>
      </c>
      <c r="L130" s="194"/>
      <c r="M130" s="98">
        <f t="shared" si="3"/>
        <v>27.253446447507969</v>
      </c>
      <c r="N130" s="98">
        <f t="shared" si="2"/>
        <v>-42.857142857142854</v>
      </c>
      <c r="O130" s="540" t="s">
        <v>918</v>
      </c>
    </row>
    <row r="131" spans="1:15" s="191" customFormat="1" ht="18.75" x14ac:dyDescent="0.3">
      <c r="A131" s="531"/>
      <c r="B131" s="534"/>
      <c r="C131" s="541"/>
      <c r="D131" s="540" t="s">
        <v>40</v>
      </c>
      <c r="E131" s="98">
        <v>410</v>
      </c>
      <c r="F131" s="116">
        <v>1750</v>
      </c>
      <c r="G131" s="194">
        <v>3500</v>
      </c>
      <c r="H131" s="195">
        <v>2.2999999999999998</v>
      </c>
      <c r="I131" s="98">
        <v>942.99999999999989</v>
      </c>
      <c r="J131" s="194">
        <v>2100</v>
      </c>
      <c r="K131" s="194">
        <v>1000</v>
      </c>
      <c r="L131" s="194"/>
      <c r="M131" s="98">
        <f t="shared" si="3"/>
        <v>6.0445387062566409</v>
      </c>
      <c r="N131" s="98">
        <f t="shared" si="2"/>
        <v>-52.380952380952387</v>
      </c>
      <c r="O131" s="540" t="s">
        <v>918</v>
      </c>
    </row>
    <row r="132" spans="1:15" s="191" customFormat="1" ht="18.75" customHeight="1" x14ac:dyDescent="0.3">
      <c r="A132" s="883">
        <v>53</v>
      </c>
      <c r="B132" s="880" t="s">
        <v>159</v>
      </c>
      <c r="C132" s="540" t="s">
        <v>1420</v>
      </c>
      <c r="D132" s="540" t="s">
        <v>17</v>
      </c>
      <c r="E132" s="98">
        <v>850</v>
      </c>
      <c r="F132" s="116">
        <v>2500</v>
      </c>
      <c r="G132" s="194">
        <v>5000</v>
      </c>
      <c r="H132" s="195">
        <v>3</v>
      </c>
      <c r="I132" s="98">
        <v>2550</v>
      </c>
      <c r="J132" s="194">
        <v>3000</v>
      </c>
      <c r="K132" s="194">
        <v>1800</v>
      </c>
      <c r="L132" s="194"/>
      <c r="M132" s="98">
        <f t="shared" si="3"/>
        <v>-29.411764705882355</v>
      </c>
      <c r="N132" s="98">
        <f t="shared" si="2"/>
        <v>-40</v>
      </c>
      <c r="O132" s="540" t="s">
        <v>3147</v>
      </c>
    </row>
    <row r="133" spans="1:15" s="191" customFormat="1" ht="37.5" x14ac:dyDescent="0.3">
      <c r="A133" s="885"/>
      <c r="B133" s="882"/>
      <c r="C133" s="540" t="s">
        <v>1421</v>
      </c>
      <c r="D133" s="540" t="s">
        <v>1422</v>
      </c>
      <c r="E133" s="98">
        <v>900</v>
      </c>
      <c r="F133" s="116">
        <v>2000</v>
      </c>
      <c r="G133" s="194">
        <v>4000</v>
      </c>
      <c r="H133" s="195">
        <v>3.8</v>
      </c>
      <c r="I133" s="98">
        <v>3420</v>
      </c>
      <c r="J133" s="194">
        <v>2400</v>
      </c>
      <c r="K133" s="194">
        <v>1500</v>
      </c>
      <c r="L133" s="194"/>
      <c r="M133" s="98">
        <f t="shared" si="3"/>
        <v>-56.140350877192979</v>
      </c>
      <c r="N133" s="98">
        <f t="shared" si="2"/>
        <v>-37.5</v>
      </c>
      <c r="O133" s="540" t="s">
        <v>3147</v>
      </c>
    </row>
    <row r="134" spans="1:15" s="191" customFormat="1" ht="37.5" x14ac:dyDescent="0.3">
      <c r="A134" s="539">
        <v>54</v>
      </c>
      <c r="B134" s="540" t="s">
        <v>1423</v>
      </c>
      <c r="C134" s="540" t="s">
        <v>17</v>
      </c>
      <c r="D134" s="540" t="s">
        <v>1424</v>
      </c>
      <c r="E134" s="98"/>
      <c r="F134" s="116"/>
      <c r="G134" s="194"/>
      <c r="H134" s="195"/>
      <c r="I134" s="98"/>
      <c r="J134" s="194"/>
      <c r="K134" s="194"/>
      <c r="L134" s="194"/>
      <c r="M134" s="98"/>
      <c r="N134" s="98"/>
      <c r="O134" s="534"/>
    </row>
    <row r="135" spans="1:15" s="191" customFormat="1" ht="18.75" x14ac:dyDescent="0.3">
      <c r="A135" s="532"/>
      <c r="B135" s="535"/>
      <c r="C135" s="540"/>
      <c r="D135" s="540" t="s">
        <v>39</v>
      </c>
      <c r="E135" s="98">
        <v>540</v>
      </c>
      <c r="F135" s="116"/>
      <c r="G135" s="194"/>
      <c r="H135" s="195"/>
      <c r="I135" s="98"/>
      <c r="J135" s="194">
        <v>2400</v>
      </c>
      <c r="K135" s="194">
        <v>1400</v>
      </c>
      <c r="L135" s="194"/>
      <c r="M135" s="98"/>
      <c r="N135" s="98">
        <f t="shared" si="2"/>
        <v>-41.666666666666671</v>
      </c>
      <c r="O135" s="540" t="s">
        <v>918</v>
      </c>
    </row>
    <row r="136" spans="1:15" s="191" customFormat="1" ht="18.75" x14ac:dyDescent="0.3">
      <c r="A136" s="532"/>
      <c r="B136" s="535"/>
      <c r="C136" s="540"/>
      <c r="D136" s="540" t="s">
        <v>40</v>
      </c>
      <c r="E136" s="98">
        <v>540</v>
      </c>
      <c r="F136" s="116"/>
      <c r="G136" s="194"/>
      <c r="H136" s="195"/>
      <c r="I136" s="98"/>
      <c r="J136" s="194">
        <v>2400</v>
      </c>
      <c r="K136" s="194">
        <v>1100</v>
      </c>
      <c r="L136" s="194"/>
      <c r="M136" s="98"/>
      <c r="N136" s="98">
        <f t="shared" si="2"/>
        <v>-54.166666666666664</v>
      </c>
      <c r="O136" s="540" t="s">
        <v>918</v>
      </c>
    </row>
    <row r="137" spans="1:15" s="191" customFormat="1" ht="18.75" x14ac:dyDescent="0.3">
      <c r="A137" s="532">
        <v>55</v>
      </c>
      <c r="B137" s="535" t="s">
        <v>349</v>
      </c>
      <c r="C137" s="540" t="s">
        <v>133</v>
      </c>
      <c r="D137" s="540" t="s">
        <v>1425</v>
      </c>
      <c r="E137" s="98"/>
      <c r="F137" s="116">
        <v>1000</v>
      </c>
      <c r="G137" s="194">
        <v>2000</v>
      </c>
      <c r="H137" s="195"/>
      <c r="I137" s="98"/>
      <c r="J137" s="194"/>
      <c r="K137" s="194"/>
      <c r="L137" s="194"/>
      <c r="M137" s="98"/>
      <c r="N137" s="98"/>
      <c r="O137" s="543" t="s">
        <v>131</v>
      </c>
    </row>
    <row r="138" spans="1:15" s="191" customFormat="1" ht="18.75" x14ac:dyDescent="0.3">
      <c r="A138" s="532"/>
      <c r="B138" s="535"/>
      <c r="C138" s="540"/>
      <c r="D138" s="540" t="s">
        <v>39</v>
      </c>
      <c r="E138" s="98"/>
      <c r="F138" s="116"/>
      <c r="G138" s="194"/>
      <c r="H138" s="195"/>
      <c r="I138" s="98"/>
      <c r="J138" s="194">
        <v>1200</v>
      </c>
      <c r="K138" s="194">
        <v>1200</v>
      </c>
      <c r="L138" s="194"/>
      <c r="M138" s="98"/>
      <c r="N138" s="98">
        <f t="shared" ref="N138:N168" si="4">(K138-J138)/J138*100</f>
        <v>0</v>
      </c>
      <c r="O138" s="540" t="s">
        <v>918</v>
      </c>
    </row>
    <row r="139" spans="1:15" s="191" customFormat="1" ht="18.75" x14ac:dyDescent="0.3">
      <c r="A139" s="532"/>
      <c r="B139" s="535"/>
      <c r="C139" s="540"/>
      <c r="D139" s="540" t="s">
        <v>40</v>
      </c>
      <c r="E139" s="98"/>
      <c r="F139" s="116"/>
      <c r="G139" s="194"/>
      <c r="H139" s="195"/>
      <c r="I139" s="98"/>
      <c r="J139" s="194">
        <v>1200</v>
      </c>
      <c r="K139" s="194">
        <v>1000</v>
      </c>
      <c r="L139" s="194"/>
      <c r="M139" s="98"/>
      <c r="N139" s="98">
        <f t="shared" si="4"/>
        <v>-16.666666666666664</v>
      </c>
      <c r="O139" s="540" t="s">
        <v>918</v>
      </c>
    </row>
    <row r="140" spans="1:15" s="191" customFormat="1" ht="18.75" x14ac:dyDescent="0.3">
      <c r="A140" s="532">
        <v>56</v>
      </c>
      <c r="B140" s="535" t="s">
        <v>1426</v>
      </c>
      <c r="C140" s="540" t="s">
        <v>19</v>
      </c>
      <c r="D140" s="540" t="s">
        <v>1427</v>
      </c>
      <c r="E140" s="98"/>
      <c r="F140" s="116">
        <v>1000</v>
      </c>
      <c r="G140" s="194">
        <v>2000</v>
      </c>
      <c r="H140" s="195"/>
      <c r="I140" s="98"/>
      <c r="J140" s="194">
        <v>1200</v>
      </c>
      <c r="K140" s="194">
        <v>1100</v>
      </c>
      <c r="L140" s="194"/>
      <c r="M140" s="98"/>
      <c r="N140" s="98">
        <f t="shared" si="4"/>
        <v>-8.3333333333333321</v>
      </c>
      <c r="O140" s="543" t="s">
        <v>131</v>
      </c>
    </row>
    <row r="141" spans="1:15" s="191" customFormat="1" ht="18.75" x14ac:dyDescent="0.3">
      <c r="A141" s="532">
        <v>57</v>
      </c>
      <c r="B141" s="535" t="s">
        <v>1428</v>
      </c>
      <c r="C141" s="540" t="s">
        <v>1419</v>
      </c>
      <c r="D141" s="540" t="s">
        <v>158</v>
      </c>
      <c r="E141" s="98"/>
      <c r="F141" s="116">
        <v>1000</v>
      </c>
      <c r="G141" s="194">
        <v>2000</v>
      </c>
      <c r="H141" s="195"/>
      <c r="I141" s="98"/>
      <c r="J141" s="194">
        <v>1200</v>
      </c>
      <c r="K141" s="194">
        <v>1100</v>
      </c>
      <c r="L141" s="194"/>
      <c r="M141" s="98"/>
      <c r="N141" s="98">
        <f t="shared" si="4"/>
        <v>-8.3333333333333321</v>
      </c>
      <c r="O141" s="543" t="s">
        <v>131</v>
      </c>
    </row>
    <row r="142" spans="1:15" s="191" customFormat="1" ht="18.75" x14ac:dyDescent="0.3">
      <c r="A142" s="532">
        <v>58</v>
      </c>
      <c r="B142" s="535" t="s">
        <v>1429</v>
      </c>
      <c r="C142" s="540" t="s">
        <v>26</v>
      </c>
      <c r="D142" s="540" t="s">
        <v>1404</v>
      </c>
      <c r="E142" s="98"/>
      <c r="F142" s="116">
        <v>1000</v>
      </c>
      <c r="G142" s="194">
        <v>2000</v>
      </c>
      <c r="H142" s="195"/>
      <c r="I142" s="98"/>
      <c r="J142" s="194">
        <v>1200</v>
      </c>
      <c r="K142" s="194">
        <v>1100</v>
      </c>
      <c r="L142" s="194"/>
      <c r="M142" s="98"/>
      <c r="N142" s="98">
        <f t="shared" si="4"/>
        <v>-8.3333333333333321</v>
      </c>
      <c r="O142" s="543" t="s">
        <v>131</v>
      </c>
    </row>
    <row r="143" spans="1:15" s="191" customFormat="1" ht="37.5" x14ac:dyDescent="0.3">
      <c r="A143" s="532">
        <v>59</v>
      </c>
      <c r="B143" s="535" t="s">
        <v>26</v>
      </c>
      <c r="C143" s="540" t="s">
        <v>1430</v>
      </c>
      <c r="D143" s="540" t="s">
        <v>1431</v>
      </c>
      <c r="E143" s="98"/>
      <c r="F143" s="116">
        <v>1250</v>
      </c>
      <c r="G143" s="194">
        <v>2500</v>
      </c>
      <c r="H143" s="195"/>
      <c r="I143" s="98"/>
      <c r="K143" s="194"/>
      <c r="L143" s="194"/>
      <c r="M143" s="98"/>
      <c r="N143" s="98"/>
      <c r="O143" s="543" t="s">
        <v>131</v>
      </c>
    </row>
    <row r="144" spans="1:15" s="191" customFormat="1" ht="18.75" x14ac:dyDescent="0.3">
      <c r="A144" s="532"/>
      <c r="B144" s="535"/>
      <c r="C144" s="540"/>
      <c r="D144" s="540" t="s">
        <v>39</v>
      </c>
      <c r="E144" s="98"/>
      <c r="F144" s="116"/>
      <c r="G144" s="194"/>
      <c r="H144" s="195"/>
      <c r="I144" s="98"/>
      <c r="J144" s="194">
        <v>1500</v>
      </c>
      <c r="K144" s="194">
        <v>1300</v>
      </c>
      <c r="L144" s="194"/>
      <c r="M144" s="98"/>
      <c r="N144" s="98">
        <f t="shared" si="4"/>
        <v>-13.333333333333334</v>
      </c>
      <c r="O144" s="540" t="s">
        <v>918</v>
      </c>
    </row>
    <row r="145" spans="1:15" s="191" customFormat="1" ht="18.75" x14ac:dyDescent="0.3">
      <c r="A145" s="532"/>
      <c r="B145" s="535"/>
      <c r="C145" s="540"/>
      <c r="D145" s="540" t="s">
        <v>40</v>
      </c>
      <c r="E145" s="98"/>
      <c r="F145" s="116"/>
      <c r="G145" s="194"/>
      <c r="H145" s="195"/>
      <c r="I145" s="98"/>
      <c r="J145" s="194">
        <v>1500</v>
      </c>
      <c r="K145" s="194">
        <v>1100</v>
      </c>
      <c r="L145" s="194"/>
      <c r="M145" s="98"/>
      <c r="N145" s="98">
        <f t="shared" si="4"/>
        <v>-26.666666666666668</v>
      </c>
      <c r="O145" s="540" t="s">
        <v>918</v>
      </c>
    </row>
    <row r="146" spans="1:15" s="191" customFormat="1" ht="37.5" x14ac:dyDescent="0.3">
      <c r="A146" s="532">
        <v>60</v>
      </c>
      <c r="B146" s="535" t="s">
        <v>1432</v>
      </c>
      <c r="C146" s="540" t="s">
        <v>1433</v>
      </c>
      <c r="D146" s="540" t="s">
        <v>1431</v>
      </c>
      <c r="E146" s="98"/>
      <c r="F146" s="116">
        <v>1500</v>
      </c>
      <c r="G146" s="194">
        <v>3000</v>
      </c>
      <c r="H146" s="195"/>
      <c r="I146" s="98"/>
      <c r="J146" s="194">
        <v>1800</v>
      </c>
      <c r="K146" s="194">
        <v>1300</v>
      </c>
      <c r="L146" s="194"/>
      <c r="M146" s="98"/>
      <c r="N146" s="98">
        <f t="shared" si="4"/>
        <v>-27.777777777777779</v>
      </c>
      <c r="O146" s="543" t="s">
        <v>131</v>
      </c>
    </row>
    <row r="147" spans="1:15" s="191" customFormat="1" ht="18.75" x14ac:dyDescent="0.3">
      <c r="A147" s="539">
        <v>61</v>
      </c>
      <c r="B147" s="886" t="s">
        <v>1434</v>
      </c>
      <c r="C147" s="890"/>
      <c r="D147" s="887"/>
      <c r="E147" s="98">
        <v>650</v>
      </c>
      <c r="F147" s="116">
        <v>2500</v>
      </c>
      <c r="G147" s="194">
        <v>5000</v>
      </c>
      <c r="H147" s="195">
        <v>1.8</v>
      </c>
      <c r="I147" s="98">
        <f>E147*H147</f>
        <v>1170</v>
      </c>
      <c r="J147" s="194">
        <v>3000</v>
      </c>
      <c r="K147" s="194">
        <v>1800</v>
      </c>
      <c r="L147" s="194"/>
      <c r="M147" s="98">
        <f t="shared" ref="M147:M168" si="5">(K147-I147)/I147*100</f>
        <v>53.846153846153847</v>
      </c>
      <c r="N147" s="98">
        <f t="shared" si="4"/>
        <v>-40</v>
      </c>
      <c r="O147" s="540" t="s">
        <v>3147</v>
      </c>
    </row>
    <row r="148" spans="1:15" s="191" customFormat="1" ht="18.75" x14ac:dyDescent="0.3">
      <c r="A148" s="539">
        <v>62</v>
      </c>
      <c r="B148" s="886" t="s">
        <v>1435</v>
      </c>
      <c r="C148" s="890"/>
      <c r="D148" s="887"/>
      <c r="E148" s="98">
        <v>470</v>
      </c>
      <c r="F148" s="116">
        <v>1500</v>
      </c>
      <c r="G148" s="194">
        <v>3000</v>
      </c>
      <c r="H148" s="195">
        <v>2.7</v>
      </c>
      <c r="I148" s="98">
        <v>1269</v>
      </c>
      <c r="J148" s="194">
        <v>1800</v>
      </c>
      <c r="K148" s="194">
        <v>1000</v>
      </c>
      <c r="L148" s="194"/>
      <c r="M148" s="98">
        <f t="shared" si="5"/>
        <v>-21.19779353821907</v>
      </c>
      <c r="N148" s="98">
        <f t="shared" si="4"/>
        <v>-44.444444444444443</v>
      </c>
      <c r="O148" s="540" t="s">
        <v>3147</v>
      </c>
    </row>
    <row r="149" spans="1:15" s="191" customFormat="1" ht="18.75" customHeight="1" x14ac:dyDescent="0.3">
      <c r="A149" s="883">
        <v>63</v>
      </c>
      <c r="B149" s="880" t="s">
        <v>221</v>
      </c>
      <c r="C149" s="886" t="s">
        <v>1436</v>
      </c>
      <c r="D149" s="887"/>
      <c r="E149" s="98">
        <v>590</v>
      </c>
      <c r="F149" s="116">
        <v>4000</v>
      </c>
      <c r="G149" s="194">
        <v>8000</v>
      </c>
      <c r="H149" s="195">
        <v>2</v>
      </c>
      <c r="I149" s="98">
        <v>1180</v>
      </c>
      <c r="J149" s="194">
        <v>4800</v>
      </c>
      <c r="K149" s="194">
        <v>3100</v>
      </c>
      <c r="L149" s="194"/>
      <c r="M149" s="98">
        <f t="shared" si="5"/>
        <v>162.71186440677968</v>
      </c>
      <c r="N149" s="98">
        <f t="shared" si="4"/>
        <v>-35.416666666666671</v>
      </c>
      <c r="O149" s="540" t="s">
        <v>3147</v>
      </c>
    </row>
    <row r="150" spans="1:15" s="191" customFormat="1" ht="18.75" x14ac:dyDescent="0.3">
      <c r="A150" s="885"/>
      <c r="B150" s="882"/>
      <c r="C150" s="540" t="s">
        <v>1437</v>
      </c>
      <c r="D150" s="540" t="s">
        <v>931</v>
      </c>
      <c r="E150" s="98">
        <v>450</v>
      </c>
      <c r="F150" s="116">
        <v>3250</v>
      </c>
      <c r="G150" s="194">
        <v>6500</v>
      </c>
      <c r="H150" s="195">
        <v>2.8</v>
      </c>
      <c r="I150" s="98">
        <v>1260</v>
      </c>
      <c r="J150" s="194">
        <v>3900</v>
      </c>
      <c r="K150" s="194">
        <v>2700</v>
      </c>
      <c r="L150" s="194"/>
      <c r="M150" s="98">
        <f t="shared" si="5"/>
        <v>114.28571428571428</v>
      </c>
      <c r="N150" s="98">
        <f t="shared" si="4"/>
        <v>-30.76923076923077</v>
      </c>
      <c r="O150" s="540" t="s">
        <v>3147</v>
      </c>
    </row>
    <row r="151" spans="1:15" s="191" customFormat="1" ht="18.75" x14ac:dyDescent="0.3">
      <c r="A151" s="539">
        <v>64</v>
      </c>
      <c r="B151" s="540" t="s">
        <v>1438</v>
      </c>
      <c r="C151" s="540" t="s">
        <v>1399</v>
      </c>
      <c r="D151" s="540" t="s">
        <v>1439</v>
      </c>
      <c r="E151" s="98"/>
      <c r="F151" s="116"/>
      <c r="G151" s="194"/>
      <c r="H151" s="195"/>
      <c r="I151" s="98"/>
      <c r="J151" s="194"/>
      <c r="K151" s="194"/>
      <c r="L151" s="194"/>
      <c r="M151" s="98"/>
      <c r="N151" s="98"/>
      <c r="O151" s="537"/>
    </row>
    <row r="152" spans="1:15" s="191" customFormat="1" ht="18.75" x14ac:dyDescent="0.3">
      <c r="A152" s="539"/>
      <c r="B152" s="540"/>
      <c r="C152" s="540"/>
      <c r="D152" s="540" t="s">
        <v>39</v>
      </c>
      <c r="E152" s="98">
        <v>580</v>
      </c>
      <c r="F152" s="116">
        <v>2750</v>
      </c>
      <c r="G152" s="194">
        <v>5500</v>
      </c>
      <c r="H152" s="195">
        <v>2.1</v>
      </c>
      <c r="I152" s="98">
        <v>1218</v>
      </c>
      <c r="J152" s="194">
        <v>3300</v>
      </c>
      <c r="K152" s="194">
        <v>2300</v>
      </c>
      <c r="L152" s="194"/>
      <c r="M152" s="98">
        <f t="shared" si="5"/>
        <v>88.834154351395739</v>
      </c>
      <c r="N152" s="98">
        <f t="shared" si="4"/>
        <v>-30.303030303030305</v>
      </c>
      <c r="O152" s="540" t="s">
        <v>918</v>
      </c>
    </row>
    <row r="153" spans="1:15" s="191" customFormat="1" ht="18.75" x14ac:dyDescent="0.3">
      <c r="A153" s="539"/>
      <c r="B153" s="540"/>
      <c r="C153" s="540"/>
      <c r="D153" s="540" t="s">
        <v>40</v>
      </c>
      <c r="E153" s="98">
        <v>580</v>
      </c>
      <c r="F153" s="116">
        <v>2750</v>
      </c>
      <c r="G153" s="194">
        <v>5500</v>
      </c>
      <c r="H153" s="195">
        <v>2.1</v>
      </c>
      <c r="I153" s="98">
        <v>1218</v>
      </c>
      <c r="J153" s="194">
        <v>3300</v>
      </c>
      <c r="K153" s="194">
        <v>1800</v>
      </c>
      <c r="L153" s="194"/>
      <c r="M153" s="98">
        <f t="shared" si="5"/>
        <v>47.783251231527096</v>
      </c>
      <c r="N153" s="98">
        <f t="shared" si="4"/>
        <v>-45.454545454545453</v>
      </c>
      <c r="O153" s="540" t="s">
        <v>918</v>
      </c>
    </row>
    <row r="154" spans="1:15" s="191" customFormat="1" ht="18.75" x14ac:dyDescent="0.3">
      <c r="A154" s="539">
        <v>65</v>
      </c>
      <c r="B154" s="106" t="s">
        <v>14</v>
      </c>
      <c r="C154" s="106" t="s">
        <v>1374</v>
      </c>
      <c r="D154" s="106" t="s">
        <v>1350</v>
      </c>
      <c r="E154" s="98">
        <v>520</v>
      </c>
      <c r="F154" s="116">
        <v>750</v>
      </c>
      <c r="G154" s="194">
        <v>1500</v>
      </c>
      <c r="H154" s="195">
        <v>1.6</v>
      </c>
      <c r="I154" s="98">
        <v>832</v>
      </c>
      <c r="J154" s="194">
        <v>900</v>
      </c>
      <c r="K154" s="194">
        <v>1500</v>
      </c>
      <c r="L154" s="194"/>
      <c r="M154" s="98">
        <f t="shared" si="5"/>
        <v>80.288461538461547</v>
      </c>
      <c r="N154" s="98">
        <f t="shared" si="4"/>
        <v>66.666666666666657</v>
      </c>
      <c r="O154" s="540" t="s">
        <v>3147</v>
      </c>
    </row>
    <row r="155" spans="1:15" s="191" customFormat="1" ht="18.75" customHeight="1" x14ac:dyDescent="0.3">
      <c r="A155" s="883">
        <v>66</v>
      </c>
      <c r="B155" s="880" t="s">
        <v>1379</v>
      </c>
      <c r="C155" s="540" t="s">
        <v>1440</v>
      </c>
      <c r="D155" s="540" t="s">
        <v>1441</v>
      </c>
      <c r="E155" s="98">
        <v>1500</v>
      </c>
      <c r="F155" s="116">
        <v>2550</v>
      </c>
      <c r="G155" s="194">
        <v>4500</v>
      </c>
      <c r="H155" s="195">
        <v>1.7</v>
      </c>
      <c r="I155" s="98">
        <v>2550</v>
      </c>
      <c r="J155" s="194">
        <v>2700</v>
      </c>
      <c r="K155" s="194">
        <v>2100</v>
      </c>
      <c r="L155" s="194"/>
      <c r="M155" s="98">
        <f t="shared" si="5"/>
        <v>-17.647058823529413</v>
      </c>
      <c r="N155" s="98">
        <f t="shared" si="4"/>
        <v>-22.222222222222221</v>
      </c>
      <c r="O155" s="540" t="s">
        <v>3147</v>
      </c>
    </row>
    <row r="156" spans="1:15" s="191" customFormat="1" ht="18.75" x14ac:dyDescent="0.3">
      <c r="A156" s="885"/>
      <c r="B156" s="882"/>
      <c r="C156" s="540" t="s">
        <v>1441</v>
      </c>
      <c r="D156" s="540" t="s">
        <v>1442</v>
      </c>
      <c r="E156" s="98">
        <v>970</v>
      </c>
      <c r="F156" s="116">
        <v>2000</v>
      </c>
      <c r="G156" s="194">
        <v>4000</v>
      </c>
      <c r="H156" s="195">
        <v>1.5</v>
      </c>
      <c r="I156" s="98">
        <v>1455</v>
      </c>
      <c r="J156" s="194">
        <v>2400</v>
      </c>
      <c r="K156" s="194">
        <v>1800</v>
      </c>
      <c r="L156" s="194"/>
      <c r="M156" s="98">
        <f t="shared" si="5"/>
        <v>23.711340206185564</v>
      </c>
      <c r="N156" s="98">
        <f t="shared" si="4"/>
        <v>-25</v>
      </c>
      <c r="O156" s="540" t="s">
        <v>3147</v>
      </c>
    </row>
    <row r="157" spans="1:15" s="191" customFormat="1" ht="37.5" x14ac:dyDescent="0.3">
      <c r="A157" s="883">
        <v>67</v>
      </c>
      <c r="B157" s="880" t="s">
        <v>1359</v>
      </c>
      <c r="C157" s="540" t="s">
        <v>942</v>
      </c>
      <c r="D157" s="540" t="s">
        <v>1443</v>
      </c>
      <c r="E157" s="98">
        <v>850</v>
      </c>
      <c r="F157" s="116">
        <v>3250</v>
      </c>
      <c r="G157" s="194">
        <v>6500</v>
      </c>
      <c r="H157" s="195">
        <v>2.7</v>
      </c>
      <c r="I157" s="98">
        <v>2295</v>
      </c>
      <c r="J157" s="194">
        <v>3900</v>
      </c>
      <c r="K157" s="194">
        <v>2200</v>
      </c>
      <c r="L157" s="194"/>
      <c r="M157" s="98">
        <f t="shared" si="5"/>
        <v>-4.1394335511982572</v>
      </c>
      <c r="N157" s="98">
        <f t="shared" si="4"/>
        <v>-43.589743589743591</v>
      </c>
      <c r="O157" s="540" t="s">
        <v>3147</v>
      </c>
    </row>
    <row r="158" spans="1:15" s="191" customFormat="1" ht="37.5" x14ac:dyDescent="0.3">
      <c r="A158" s="885"/>
      <c r="B158" s="882"/>
      <c r="C158" s="540" t="s">
        <v>1443</v>
      </c>
      <c r="D158" s="540" t="s">
        <v>1444</v>
      </c>
      <c r="E158" s="98">
        <v>840</v>
      </c>
      <c r="F158" s="116">
        <v>1500</v>
      </c>
      <c r="G158" s="194">
        <v>3000</v>
      </c>
      <c r="H158" s="195">
        <v>2.5</v>
      </c>
      <c r="I158" s="98">
        <v>2100</v>
      </c>
      <c r="J158" s="194">
        <v>1800</v>
      </c>
      <c r="K158" s="194">
        <v>1800</v>
      </c>
      <c r="L158" s="194"/>
      <c r="M158" s="98">
        <f t="shared" si="5"/>
        <v>-14.285714285714285</v>
      </c>
      <c r="N158" s="98">
        <f t="shared" si="4"/>
        <v>0</v>
      </c>
      <c r="O158" s="540" t="s">
        <v>3147</v>
      </c>
    </row>
    <row r="159" spans="1:15" s="191" customFormat="1" ht="18.75" x14ac:dyDescent="0.3">
      <c r="A159" s="532">
        <v>68</v>
      </c>
      <c r="B159" s="535" t="s">
        <v>1445</v>
      </c>
      <c r="C159" s="886" t="s">
        <v>668</v>
      </c>
      <c r="D159" s="887"/>
      <c r="E159" s="98"/>
      <c r="F159" s="116">
        <v>1000</v>
      </c>
      <c r="G159" s="194">
        <v>2000</v>
      </c>
      <c r="H159" s="195"/>
      <c r="I159" s="98"/>
      <c r="J159" s="194"/>
      <c r="K159" s="194"/>
      <c r="L159" s="194"/>
      <c r="M159" s="98"/>
      <c r="N159" s="98"/>
      <c r="O159" s="543" t="s">
        <v>131</v>
      </c>
    </row>
    <row r="160" spans="1:15" s="191" customFormat="1" ht="18.75" x14ac:dyDescent="0.3">
      <c r="A160" s="532"/>
      <c r="B160" s="535"/>
      <c r="C160" s="541"/>
      <c r="D160" s="540" t="s">
        <v>39</v>
      </c>
      <c r="E160" s="98"/>
      <c r="F160" s="116"/>
      <c r="G160" s="194"/>
      <c r="H160" s="195"/>
      <c r="I160" s="98"/>
      <c r="J160" s="194">
        <v>1200</v>
      </c>
      <c r="K160" s="194">
        <v>800</v>
      </c>
      <c r="L160" s="194"/>
      <c r="M160" s="98"/>
      <c r="N160" s="98">
        <f t="shared" si="4"/>
        <v>-33.333333333333329</v>
      </c>
      <c r="O160" s="540" t="s">
        <v>918</v>
      </c>
    </row>
    <row r="161" spans="1:15" s="191" customFormat="1" ht="18.75" x14ac:dyDescent="0.3">
      <c r="A161" s="532"/>
      <c r="B161" s="535"/>
      <c r="C161" s="541"/>
      <c r="D161" s="540" t="s">
        <v>40</v>
      </c>
      <c r="E161" s="98"/>
      <c r="F161" s="116"/>
      <c r="G161" s="194"/>
      <c r="H161" s="195"/>
      <c r="I161" s="98"/>
      <c r="J161" s="194">
        <v>1200</v>
      </c>
      <c r="K161" s="194">
        <v>600</v>
      </c>
      <c r="L161" s="194"/>
      <c r="M161" s="98"/>
      <c r="N161" s="98">
        <f t="shared" si="4"/>
        <v>-50</v>
      </c>
      <c r="O161" s="540" t="s">
        <v>918</v>
      </c>
    </row>
    <row r="162" spans="1:15" s="191" customFormat="1" ht="18.75" x14ac:dyDescent="0.3">
      <c r="A162" s="532">
        <v>69</v>
      </c>
      <c r="B162" s="535" t="s">
        <v>1446</v>
      </c>
      <c r="C162" s="886" t="s">
        <v>668</v>
      </c>
      <c r="D162" s="887"/>
      <c r="E162" s="98"/>
      <c r="F162" s="116">
        <v>1250</v>
      </c>
      <c r="G162" s="194">
        <v>2500</v>
      </c>
      <c r="H162" s="195"/>
      <c r="I162" s="98"/>
      <c r="J162" s="194">
        <v>1500</v>
      </c>
      <c r="K162" s="194">
        <v>1300</v>
      </c>
      <c r="L162" s="194"/>
      <c r="M162" s="98"/>
      <c r="N162" s="98">
        <f t="shared" si="4"/>
        <v>-13.333333333333334</v>
      </c>
      <c r="O162" s="543" t="s">
        <v>131</v>
      </c>
    </row>
    <row r="163" spans="1:15" s="191" customFormat="1" ht="18.75" x14ac:dyDescent="0.3">
      <c r="A163" s="539">
        <v>70</v>
      </c>
      <c r="B163" s="540" t="s">
        <v>1447</v>
      </c>
      <c r="C163" s="540"/>
      <c r="D163" s="540"/>
      <c r="E163" s="98">
        <v>590</v>
      </c>
      <c r="F163" s="116">
        <v>1000</v>
      </c>
      <c r="G163" s="194">
        <v>2000</v>
      </c>
      <c r="H163" s="195">
        <v>2.1</v>
      </c>
      <c r="I163" s="98">
        <v>1239</v>
      </c>
      <c r="J163" s="194">
        <v>1200</v>
      </c>
      <c r="K163" s="194">
        <v>1100</v>
      </c>
      <c r="L163" s="194"/>
      <c r="M163" s="98">
        <f t="shared" si="5"/>
        <v>-11.218724778046813</v>
      </c>
      <c r="N163" s="98">
        <f t="shared" si="4"/>
        <v>-8.3333333333333321</v>
      </c>
      <c r="O163" s="540" t="s">
        <v>3147</v>
      </c>
    </row>
    <row r="164" spans="1:15" s="191" customFormat="1" ht="37.5" x14ac:dyDescent="0.3">
      <c r="A164" s="598">
        <v>71</v>
      </c>
      <c r="B164" s="597" t="s">
        <v>3150</v>
      </c>
      <c r="C164" s="597" t="s">
        <v>3152</v>
      </c>
      <c r="D164" s="597" t="s">
        <v>1320</v>
      </c>
      <c r="E164" s="98"/>
      <c r="F164" s="116"/>
      <c r="G164" s="194"/>
      <c r="H164" s="195"/>
      <c r="I164" s="98"/>
      <c r="J164" s="194"/>
      <c r="K164" s="194">
        <v>2500</v>
      </c>
      <c r="L164" s="194"/>
      <c r="M164" s="98"/>
      <c r="N164" s="98"/>
      <c r="O164" s="599" t="s">
        <v>3151</v>
      </c>
    </row>
    <row r="165" spans="1:15" s="191" customFormat="1" ht="18.75" x14ac:dyDescent="0.3">
      <c r="A165" s="598">
        <v>72</v>
      </c>
      <c r="B165" s="886" t="s">
        <v>3153</v>
      </c>
      <c r="C165" s="890"/>
      <c r="D165" s="887"/>
      <c r="E165" s="98"/>
      <c r="F165" s="116"/>
      <c r="G165" s="194"/>
      <c r="H165" s="195"/>
      <c r="I165" s="98"/>
      <c r="J165" s="194"/>
      <c r="K165" s="194">
        <v>3000</v>
      </c>
      <c r="L165" s="194"/>
      <c r="M165" s="98"/>
      <c r="N165" s="98"/>
      <c r="O165" s="599" t="s">
        <v>3154</v>
      </c>
    </row>
    <row r="166" spans="1:15" s="191" customFormat="1" ht="18.75" x14ac:dyDescent="0.3">
      <c r="A166" s="598">
        <v>73</v>
      </c>
      <c r="B166" s="902" t="s">
        <v>3155</v>
      </c>
      <c r="C166" s="903"/>
      <c r="D166" s="904"/>
      <c r="E166" s="98"/>
      <c r="F166" s="116"/>
      <c r="G166" s="194"/>
      <c r="H166" s="195"/>
      <c r="I166" s="98"/>
      <c r="J166" s="194"/>
      <c r="K166" s="194">
        <v>1800</v>
      </c>
      <c r="L166" s="194"/>
      <c r="M166" s="98"/>
      <c r="N166" s="98"/>
      <c r="O166" s="599" t="s">
        <v>3154</v>
      </c>
    </row>
    <row r="167" spans="1:15" s="191" customFormat="1" ht="18.75" x14ac:dyDescent="0.3">
      <c r="A167" s="598">
        <v>74</v>
      </c>
      <c r="B167" s="886" t="s">
        <v>3156</v>
      </c>
      <c r="C167" s="890"/>
      <c r="D167" s="887"/>
      <c r="E167" s="98"/>
      <c r="F167" s="116"/>
      <c r="G167" s="194"/>
      <c r="H167" s="195"/>
      <c r="I167" s="98"/>
      <c r="J167" s="194"/>
      <c r="K167" s="194">
        <v>1200</v>
      </c>
      <c r="L167" s="194"/>
      <c r="M167" s="98"/>
      <c r="N167" s="98"/>
      <c r="O167" s="599" t="s">
        <v>3154</v>
      </c>
    </row>
    <row r="168" spans="1:15" s="191" customFormat="1" ht="37.5" x14ac:dyDescent="0.3">
      <c r="A168" s="539">
        <v>71</v>
      </c>
      <c r="B168" s="540" t="s">
        <v>45</v>
      </c>
      <c r="C168" s="540"/>
      <c r="D168" s="540"/>
      <c r="E168" s="98">
        <v>380</v>
      </c>
      <c r="F168" s="116">
        <v>750</v>
      </c>
      <c r="G168" s="194">
        <v>1500</v>
      </c>
      <c r="H168" s="195">
        <v>2.4</v>
      </c>
      <c r="I168" s="98">
        <v>912</v>
      </c>
      <c r="J168" s="194">
        <v>900</v>
      </c>
      <c r="K168" s="194">
        <v>600</v>
      </c>
      <c r="L168" s="194"/>
      <c r="M168" s="98">
        <f t="shared" si="5"/>
        <v>-34.210526315789473</v>
      </c>
      <c r="N168" s="98">
        <f t="shared" si="4"/>
        <v>-33.333333333333329</v>
      </c>
      <c r="O168" s="540" t="s">
        <v>3147</v>
      </c>
    </row>
    <row r="169" spans="1:15" s="191" customFormat="1" ht="18.75" x14ac:dyDescent="0.3">
      <c r="A169" s="108" t="s">
        <v>1317</v>
      </c>
      <c r="B169" s="548" t="s">
        <v>1448</v>
      </c>
      <c r="C169" s="548"/>
      <c r="D169" s="548"/>
      <c r="E169" s="110"/>
      <c r="F169" s="110"/>
      <c r="G169" s="110"/>
      <c r="H169" s="83"/>
      <c r="I169" s="83"/>
      <c r="J169" s="83"/>
      <c r="K169" s="83"/>
      <c r="L169" s="194"/>
      <c r="M169" s="83"/>
      <c r="N169" s="83"/>
      <c r="O169" s="548"/>
    </row>
    <row r="170" spans="1:15" s="191" customFormat="1" ht="37.5" x14ac:dyDescent="0.3">
      <c r="A170" s="545">
        <v>1</v>
      </c>
      <c r="B170" s="544" t="s">
        <v>9</v>
      </c>
      <c r="C170" s="544" t="s">
        <v>1449</v>
      </c>
      <c r="D170" s="544" t="s">
        <v>1450</v>
      </c>
      <c r="E170" s="114">
        <v>750</v>
      </c>
      <c r="F170" s="114">
        <v>2250</v>
      </c>
      <c r="G170" s="114">
        <v>4500</v>
      </c>
      <c r="H170" s="117">
        <v>3.3</v>
      </c>
      <c r="I170" s="189">
        <v>2475</v>
      </c>
      <c r="J170" s="114">
        <v>2700</v>
      </c>
      <c r="K170" s="198">
        <v>2500</v>
      </c>
      <c r="L170" s="194"/>
      <c r="M170" s="83">
        <f t="shared" ref="M170:M172" si="6">(K170-I170)/I170*100</f>
        <v>1.0101010101010102</v>
      </c>
      <c r="N170" s="83">
        <f t="shared" ref="N170:N172" si="7">(K170-J170)/J170*100</f>
        <v>-7.4074074074074066</v>
      </c>
      <c r="O170" s="540" t="s">
        <v>270</v>
      </c>
    </row>
    <row r="171" spans="1:15" s="191" customFormat="1" ht="37.5" x14ac:dyDescent="0.3">
      <c r="A171" s="545"/>
      <c r="B171" s="544"/>
      <c r="C171" s="544" t="s">
        <v>1451</v>
      </c>
      <c r="D171" s="544" t="s">
        <v>1452</v>
      </c>
      <c r="E171" s="114">
        <v>530</v>
      </c>
      <c r="F171" s="114">
        <v>2000</v>
      </c>
      <c r="G171" s="114">
        <v>4000</v>
      </c>
      <c r="H171" s="117">
        <v>1.5</v>
      </c>
      <c r="I171" s="189">
        <v>795</v>
      </c>
      <c r="J171" s="114">
        <v>2400</v>
      </c>
      <c r="K171" s="198">
        <v>1700</v>
      </c>
      <c r="L171" s="194"/>
      <c r="M171" s="83">
        <f t="shared" si="6"/>
        <v>113.83647798742138</v>
      </c>
      <c r="N171" s="83">
        <f t="shared" si="7"/>
        <v>-29.166666666666668</v>
      </c>
      <c r="O171" s="544" t="s">
        <v>270</v>
      </c>
    </row>
    <row r="172" spans="1:15" s="191" customFormat="1" ht="18.75" x14ac:dyDescent="0.3">
      <c r="A172" s="545"/>
      <c r="B172" s="544"/>
      <c r="C172" s="544" t="s">
        <v>1452</v>
      </c>
      <c r="D172" s="544" t="s">
        <v>1453</v>
      </c>
      <c r="E172" s="114">
        <v>750</v>
      </c>
      <c r="F172" s="114">
        <v>1500</v>
      </c>
      <c r="G172" s="114">
        <v>4000</v>
      </c>
      <c r="H172" s="117">
        <v>2.5</v>
      </c>
      <c r="I172" s="189">
        <v>1875</v>
      </c>
      <c r="J172" s="114">
        <v>2400</v>
      </c>
      <c r="K172" s="198">
        <v>1800</v>
      </c>
      <c r="L172" s="194"/>
      <c r="M172" s="83">
        <f t="shared" si="6"/>
        <v>-4</v>
      </c>
      <c r="N172" s="83">
        <f t="shared" si="7"/>
        <v>-25</v>
      </c>
      <c r="O172" s="544"/>
    </row>
    <row r="173" spans="1:15" s="191" customFormat="1" ht="37.5" x14ac:dyDescent="0.3">
      <c r="A173" s="545"/>
      <c r="B173" s="544"/>
      <c r="C173" s="544" t="s">
        <v>1453</v>
      </c>
      <c r="D173" s="544" t="s">
        <v>1454</v>
      </c>
      <c r="E173" s="114"/>
      <c r="F173" s="114"/>
      <c r="G173" s="114"/>
      <c r="H173" s="117"/>
      <c r="I173" s="189"/>
      <c r="J173" s="114"/>
      <c r="K173" s="198"/>
      <c r="L173" s="194"/>
      <c r="M173" s="83"/>
      <c r="N173" s="83"/>
      <c r="O173" s="544" t="s">
        <v>270</v>
      </c>
    </row>
    <row r="174" spans="1:15" s="191" customFormat="1" ht="18.75" x14ac:dyDescent="0.3">
      <c r="A174" s="545"/>
      <c r="B174" s="544"/>
      <c r="C174" s="544"/>
      <c r="D174" s="544" t="s">
        <v>39</v>
      </c>
      <c r="E174" s="114">
        <v>400</v>
      </c>
      <c r="F174" s="114">
        <v>1000</v>
      </c>
      <c r="G174" s="114">
        <v>2000</v>
      </c>
      <c r="H174" s="117">
        <v>3</v>
      </c>
      <c r="I174" s="189">
        <v>1200</v>
      </c>
      <c r="J174" s="114">
        <v>1200</v>
      </c>
      <c r="K174" s="198">
        <v>1200</v>
      </c>
      <c r="L174" s="194"/>
      <c r="M174" s="83"/>
      <c r="N174" s="83"/>
      <c r="O174" s="544"/>
    </row>
    <row r="175" spans="1:15" s="191" customFormat="1" ht="18.75" x14ac:dyDescent="0.3">
      <c r="A175" s="545"/>
      <c r="B175" s="544"/>
      <c r="C175" s="544"/>
      <c r="D175" s="544" t="s">
        <v>40</v>
      </c>
      <c r="E175" s="114">
        <v>400</v>
      </c>
      <c r="F175" s="114">
        <v>1000</v>
      </c>
      <c r="G175" s="114">
        <v>2000</v>
      </c>
      <c r="H175" s="117">
        <v>3</v>
      </c>
      <c r="I175" s="189">
        <v>1200</v>
      </c>
      <c r="J175" s="114">
        <v>1200</v>
      </c>
      <c r="K175" s="198">
        <v>900</v>
      </c>
      <c r="L175" s="194"/>
      <c r="M175" s="83"/>
      <c r="N175" s="83"/>
      <c r="O175" s="544"/>
    </row>
    <row r="176" spans="1:15" s="191" customFormat="1" ht="37.5" x14ac:dyDescent="0.3">
      <c r="A176" s="545"/>
      <c r="B176" s="544"/>
      <c r="C176" s="544" t="s">
        <v>1454</v>
      </c>
      <c r="D176" s="544" t="s">
        <v>1455</v>
      </c>
      <c r="E176" s="114">
        <v>200</v>
      </c>
      <c r="F176" s="114">
        <v>1000</v>
      </c>
      <c r="G176" s="114">
        <v>2250</v>
      </c>
      <c r="H176" s="117">
        <v>2.8</v>
      </c>
      <c r="I176" s="189">
        <v>560</v>
      </c>
      <c r="J176" s="114">
        <v>1350</v>
      </c>
      <c r="K176" s="198">
        <v>700</v>
      </c>
      <c r="L176" s="194"/>
      <c r="M176" s="83">
        <f t="shared" ref="M176:M245" si="8">(K176-I176)/I176*100</f>
        <v>25</v>
      </c>
      <c r="N176" s="83">
        <f t="shared" ref="N176:N245" si="9">(K176-J176)/J176*100</f>
        <v>-48.148148148148145</v>
      </c>
      <c r="O176" s="544" t="s">
        <v>270</v>
      </c>
    </row>
    <row r="177" spans="1:15" s="191" customFormat="1" ht="18.75" x14ac:dyDescent="0.3">
      <c r="A177" s="545">
        <v>2</v>
      </c>
      <c r="B177" s="544" t="s">
        <v>1456</v>
      </c>
      <c r="C177" s="544" t="s">
        <v>1457</v>
      </c>
      <c r="D177" s="544" t="s">
        <v>1458</v>
      </c>
      <c r="E177" s="114">
        <v>550</v>
      </c>
      <c r="F177" s="114">
        <v>1000</v>
      </c>
      <c r="G177" s="114">
        <v>1750</v>
      </c>
      <c r="H177" s="117">
        <v>2.2999999999999998</v>
      </c>
      <c r="I177" s="189">
        <v>1265</v>
      </c>
      <c r="J177" s="114">
        <v>1050</v>
      </c>
      <c r="K177" s="198">
        <v>900</v>
      </c>
      <c r="L177" s="194"/>
      <c r="M177" s="83">
        <f t="shared" si="8"/>
        <v>-28.853754940711461</v>
      </c>
      <c r="N177" s="83">
        <f t="shared" si="9"/>
        <v>-14.285714285714285</v>
      </c>
      <c r="O177" s="540" t="s">
        <v>263</v>
      </c>
    </row>
    <row r="178" spans="1:15" s="191" customFormat="1" ht="37.5" x14ac:dyDescent="0.3">
      <c r="A178" s="545"/>
      <c r="B178" s="544"/>
      <c r="C178" s="544" t="s">
        <v>1459</v>
      </c>
      <c r="D178" s="544" t="s">
        <v>1460</v>
      </c>
      <c r="E178" s="114">
        <v>500</v>
      </c>
      <c r="F178" s="114">
        <v>900</v>
      </c>
      <c r="G178" s="114">
        <v>2000</v>
      </c>
      <c r="H178" s="117">
        <v>2.1</v>
      </c>
      <c r="I178" s="189">
        <v>1050</v>
      </c>
      <c r="J178" s="114">
        <v>1200</v>
      </c>
      <c r="K178" s="198">
        <v>800</v>
      </c>
      <c r="L178" s="194"/>
      <c r="M178" s="83">
        <f t="shared" si="8"/>
        <v>-23.809523809523807</v>
      </c>
      <c r="N178" s="83">
        <f t="shared" si="9"/>
        <v>-33.333333333333329</v>
      </c>
      <c r="O178" s="540" t="s">
        <v>263</v>
      </c>
    </row>
    <row r="179" spans="1:15" s="191" customFormat="1" ht="37.5" x14ac:dyDescent="0.3">
      <c r="A179" s="545"/>
      <c r="B179" s="544"/>
      <c r="C179" s="544" t="s">
        <v>1461</v>
      </c>
      <c r="D179" s="544" t="s">
        <v>1462</v>
      </c>
      <c r="E179" s="114">
        <v>300</v>
      </c>
      <c r="F179" s="114">
        <v>750</v>
      </c>
      <c r="G179" s="114">
        <v>1500</v>
      </c>
      <c r="H179" s="117">
        <v>3.6</v>
      </c>
      <c r="I179" s="189">
        <v>1080</v>
      </c>
      <c r="J179" s="114">
        <v>900</v>
      </c>
      <c r="K179" s="198">
        <v>700</v>
      </c>
      <c r="L179" s="194"/>
      <c r="M179" s="83">
        <f t="shared" si="8"/>
        <v>-35.185185185185183</v>
      </c>
      <c r="N179" s="83">
        <f t="shared" si="9"/>
        <v>-22.222222222222221</v>
      </c>
      <c r="O179" s="540" t="s">
        <v>263</v>
      </c>
    </row>
    <row r="180" spans="1:15" s="191" customFormat="1" ht="18.75" x14ac:dyDescent="0.3">
      <c r="A180" s="545"/>
      <c r="B180" s="544"/>
      <c r="C180" s="544" t="s">
        <v>1463</v>
      </c>
      <c r="D180" s="544" t="s">
        <v>1464</v>
      </c>
      <c r="E180" s="114">
        <v>450</v>
      </c>
      <c r="F180" s="114">
        <v>650</v>
      </c>
      <c r="G180" s="114">
        <v>1750</v>
      </c>
      <c r="H180" s="117">
        <v>1.5</v>
      </c>
      <c r="I180" s="189">
        <v>675</v>
      </c>
      <c r="J180" s="114">
        <v>1050</v>
      </c>
      <c r="K180" s="198">
        <v>600</v>
      </c>
      <c r="L180" s="194"/>
      <c r="M180" s="83">
        <f t="shared" si="8"/>
        <v>-11.111111111111111</v>
      </c>
      <c r="N180" s="83">
        <f t="shared" si="9"/>
        <v>-42.857142857142854</v>
      </c>
      <c r="O180" s="540" t="s">
        <v>263</v>
      </c>
    </row>
    <row r="181" spans="1:15" s="191" customFormat="1" ht="18.75" customHeight="1" x14ac:dyDescent="0.3">
      <c r="A181" s="897">
        <v>3</v>
      </c>
      <c r="B181" s="894" t="s">
        <v>1465</v>
      </c>
      <c r="C181" s="544" t="s">
        <v>506</v>
      </c>
      <c r="D181" s="544" t="s">
        <v>1466</v>
      </c>
      <c r="E181" s="114">
        <v>250</v>
      </c>
      <c r="F181" s="114">
        <v>620</v>
      </c>
      <c r="G181" s="114">
        <v>1250</v>
      </c>
      <c r="H181" s="117">
        <v>3.2</v>
      </c>
      <c r="I181" s="189">
        <v>800</v>
      </c>
      <c r="J181" s="114">
        <v>750</v>
      </c>
      <c r="K181" s="198">
        <v>500</v>
      </c>
      <c r="L181" s="194"/>
      <c r="M181" s="83">
        <f t="shared" si="8"/>
        <v>-37.5</v>
      </c>
      <c r="N181" s="83">
        <f t="shared" si="9"/>
        <v>-33.333333333333329</v>
      </c>
      <c r="O181" s="544" t="s">
        <v>270</v>
      </c>
    </row>
    <row r="182" spans="1:15" s="191" customFormat="1" ht="37.5" x14ac:dyDescent="0.3">
      <c r="A182" s="898"/>
      <c r="B182" s="895"/>
      <c r="C182" s="544" t="s">
        <v>1466</v>
      </c>
      <c r="D182" s="544" t="s">
        <v>1467</v>
      </c>
      <c r="E182" s="114">
        <v>200</v>
      </c>
      <c r="F182" s="114">
        <v>500</v>
      </c>
      <c r="G182" s="114">
        <v>1000</v>
      </c>
      <c r="H182" s="117">
        <v>1.7</v>
      </c>
      <c r="I182" s="189">
        <v>340</v>
      </c>
      <c r="J182" s="114">
        <v>600</v>
      </c>
      <c r="K182" s="198">
        <v>400</v>
      </c>
      <c r="L182" s="194"/>
      <c r="M182" s="83">
        <f t="shared" si="8"/>
        <v>17.647058823529413</v>
      </c>
      <c r="N182" s="83">
        <f t="shared" si="9"/>
        <v>-33.333333333333329</v>
      </c>
      <c r="O182" s="544" t="s">
        <v>270</v>
      </c>
    </row>
    <row r="183" spans="1:15" s="191" customFormat="1" ht="18.75" x14ac:dyDescent="0.3">
      <c r="A183" s="899"/>
      <c r="B183" s="896"/>
      <c r="C183" s="544" t="s">
        <v>1467</v>
      </c>
      <c r="D183" s="544" t="s">
        <v>1340</v>
      </c>
      <c r="E183" s="114">
        <v>300</v>
      </c>
      <c r="F183" s="114">
        <v>620</v>
      </c>
      <c r="G183" s="114">
        <v>1250</v>
      </c>
      <c r="H183" s="117">
        <v>1.6</v>
      </c>
      <c r="I183" s="189">
        <v>480</v>
      </c>
      <c r="J183" s="114">
        <v>750</v>
      </c>
      <c r="K183" s="198">
        <v>500</v>
      </c>
      <c r="L183" s="194"/>
      <c r="M183" s="83">
        <f t="shared" si="8"/>
        <v>4.1666666666666661</v>
      </c>
      <c r="N183" s="83">
        <f t="shared" si="9"/>
        <v>-33.333333333333329</v>
      </c>
      <c r="O183" s="544"/>
    </row>
    <row r="184" spans="1:15" s="191" customFormat="1" ht="37.5" x14ac:dyDescent="0.3">
      <c r="A184" s="545">
        <v>4</v>
      </c>
      <c r="B184" s="544" t="s">
        <v>1468</v>
      </c>
      <c r="C184" s="544" t="s">
        <v>1456</v>
      </c>
      <c r="D184" s="544" t="s">
        <v>1469</v>
      </c>
      <c r="E184" s="114">
        <v>250</v>
      </c>
      <c r="F184" s="114">
        <v>500</v>
      </c>
      <c r="G184" s="114">
        <v>1000</v>
      </c>
      <c r="H184" s="117">
        <v>2.7</v>
      </c>
      <c r="I184" s="189">
        <v>675</v>
      </c>
      <c r="J184" s="114">
        <v>600</v>
      </c>
      <c r="K184" s="198">
        <v>400</v>
      </c>
      <c r="L184" s="194"/>
      <c r="M184" s="83">
        <f t="shared" si="8"/>
        <v>-40.74074074074074</v>
      </c>
      <c r="N184" s="83">
        <f t="shared" si="9"/>
        <v>-33.333333333333329</v>
      </c>
      <c r="O184" s="540" t="s">
        <v>263</v>
      </c>
    </row>
    <row r="185" spans="1:15" s="191" customFormat="1" ht="37.5" x14ac:dyDescent="0.3">
      <c r="A185" s="545">
        <v>5</v>
      </c>
      <c r="B185" s="544" t="s">
        <v>1470</v>
      </c>
      <c r="C185" s="544" t="s">
        <v>506</v>
      </c>
      <c r="D185" s="544" t="s">
        <v>1471</v>
      </c>
      <c r="E185" s="114">
        <v>200</v>
      </c>
      <c r="F185" s="114">
        <v>400</v>
      </c>
      <c r="G185" s="114">
        <v>1000</v>
      </c>
      <c r="H185" s="117">
        <v>3.1</v>
      </c>
      <c r="I185" s="189">
        <v>620</v>
      </c>
      <c r="J185" s="114">
        <v>600</v>
      </c>
      <c r="K185" s="198">
        <v>400</v>
      </c>
      <c r="L185" s="194"/>
      <c r="M185" s="83">
        <f t="shared" si="8"/>
        <v>-35.483870967741936</v>
      </c>
      <c r="N185" s="83">
        <f t="shared" si="9"/>
        <v>-33.333333333333329</v>
      </c>
      <c r="O185" s="540" t="s">
        <v>263</v>
      </c>
    </row>
    <row r="186" spans="1:15" s="191" customFormat="1" ht="56.25" x14ac:dyDescent="0.3">
      <c r="A186" s="545">
        <v>6</v>
      </c>
      <c r="B186" s="544" t="s">
        <v>1472</v>
      </c>
      <c r="C186" s="544" t="s">
        <v>506</v>
      </c>
      <c r="D186" s="544" t="s">
        <v>1471</v>
      </c>
      <c r="E186" s="114">
        <v>180</v>
      </c>
      <c r="F186" s="114">
        <v>360</v>
      </c>
      <c r="G186" s="114">
        <v>720</v>
      </c>
      <c r="H186" s="117">
        <v>3.7</v>
      </c>
      <c r="I186" s="189">
        <v>666</v>
      </c>
      <c r="J186" s="114">
        <v>430</v>
      </c>
      <c r="K186" s="198">
        <v>300</v>
      </c>
      <c r="L186" s="194"/>
      <c r="M186" s="83">
        <f t="shared" si="8"/>
        <v>-54.954954954954957</v>
      </c>
      <c r="N186" s="83">
        <f t="shared" si="9"/>
        <v>-30.232558139534881</v>
      </c>
      <c r="O186" s="540" t="s">
        <v>263</v>
      </c>
    </row>
    <row r="187" spans="1:15" s="191" customFormat="1" ht="37.5" x14ac:dyDescent="0.3">
      <c r="A187" s="545">
        <v>7</v>
      </c>
      <c r="B187" s="544" t="s">
        <v>1473</v>
      </c>
      <c r="C187" s="544" t="s">
        <v>506</v>
      </c>
      <c r="D187" s="544" t="s">
        <v>1471</v>
      </c>
      <c r="E187" s="114">
        <v>180</v>
      </c>
      <c r="F187" s="114">
        <v>350</v>
      </c>
      <c r="G187" s="114">
        <v>700</v>
      </c>
      <c r="H187" s="117">
        <v>3.2</v>
      </c>
      <c r="I187" s="189">
        <v>576</v>
      </c>
      <c r="J187" s="114">
        <v>420</v>
      </c>
      <c r="K187" s="198">
        <v>300</v>
      </c>
      <c r="L187" s="194"/>
      <c r="M187" s="83">
        <f t="shared" si="8"/>
        <v>-47.916666666666671</v>
      </c>
      <c r="N187" s="83">
        <f t="shared" si="9"/>
        <v>-28.571428571428569</v>
      </c>
      <c r="O187" s="540" t="s">
        <v>263</v>
      </c>
    </row>
    <row r="188" spans="1:15" s="191" customFormat="1" ht="37.5" x14ac:dyDescent="0.3">
      <c r="A188" s="545">
        <v>8</v>
      </c>
      <c r="B188" s="544" t="s">
        <v>1474</v>
      </c>
      <c r="C188" s="544" t="s">
        <v>506</v>
      </c>
      <c r="D188" s="544" t="s">
        <v>1471</v>
      </c>
      <c r="E188" s="114">
        <v>200</v>
      </c>
      <c r="F188" s="114">
        <v>300</v>
      </c>
      <c r="G188" s="114">
        <v>600</v>
      </c>
      <c r="H188" s="117">
        <v>3.3</v>
      </c>
      <c r="I188" s="189">
        <v>660</v>
      </c>
      <c r="J188" s="114">
        <v>360</v>
      </c>
      <c r="K188" s="198">
        <v>250</v>
      </c>
      <c r="L188" s="194"/>
      <c r="M188" s="83">
        <f t="shared" si="8"/>
        <v>-62.121212121212125</v>
      </c>
      <c r="N188" s="83">
        <f t="shared" si="9"/>
        <v>-30.555555555555557</v>
      </c>
      <c r="O188" s="540" t="s">
        <v>263</v>
      </c>
    </row>
    <row r="189" spans="1:15" s="191" customFormat="1" ht="56.25" x14ac:dyDescent="0.3">
      <c r="A189" s="545">
        <v>9</v>
      </c>
      <c r="B189" s="544" t="s">
        <v>1475</v>
      </c>
      <c r="C189" s="544" t="s">
        <v>506</v>
      </c>
      <c r="D189" s="544" t="s">
        <v>1476</v>
      </c>
      <c r="E189" s="114">
        <v>180</v>
      </c>
      <c r="F189" s="114">
        <v>300</v>
      </c>
      <c r="G189" s="114">
        <v>500</v>
      </c>
      <c r="H189" s="117">
        <v>3.1</v>
      </c>
      <c r="I189" s="189">
        <v>558</v>
      </c>
      <c r="J189" s="114">
        <v>300</v>
      </c>
      <c r="K189" s="198">
        <v>250</v>
      </c>
      <c r="L189" s="194"/>
      <c r="M189" s="83">
        <f t="shared" si="8"/>
        <v>-55.197132616487451</v>
      </c>
      <c r="N189" s="83">
        <f t="shared" si="9"/>
        <v>-16.666666666666664</v>
      </c>
      <c r="O189" s="540" t="s">
        <v>263</v>
      </c>
    </row>
    <row r="190" spans="1:15" s="191" customFormat="1" ht="56.25" x14ac:dyDescent="0.3">
      <c r="A190" s="545">
        <v>10</v>
      </c>
      <c r="B190" s="544" t="s">
        <v>1477</v>
      </c>
      <c r="C190" s="544" t="s">
        <v>506</v>
      </c>
      <c r="D190" s="544" t="s">
        <v>1478</v>
      </c>
      <c r="E190" s="114">
        <v>180</v>
      </c>
      <c r="F190" s="114">
        <v>300</v>
      </c>
      <c r="G190" s="114">
        <v>500</v>
      </c>
      <c r="H190" s="117">
        <v>1.6</v>
      </c>
      <c r="I190" s="189">
        <v>288</v>
      </c>
      <c r="J190" s="114">
        <v>300</v>
      </c>
      <c r="K190" s="198">
        <v>250</v>
      </c>
      <c r="L190" s="194"/>
      <c r="M190" s="83">
        <f t="shared" si="8"/>
        <v>-13.194444444444445</v>
      </c>
      <c r="N190" s="83">
        <f t="shared" si="9"/>
        <v>-16.666666666666664</v>
      </c>
      <c r="O190" s="540" t="s">
        <v>263</v>
      </c>
    </row>
    <row r="191" spans="1:15" s="191" customFormat="1" ht="37.5" x14ac:dyDescent="0.3">
      <c r="A191" s="545">
        <v>11</v>
      </c>
      <c r="B191" s="544" t="s">
        <v>1479</v>
      </c>
      <c r="C191" s="544" t="s">
        <v>506</v>
      </c>
      <c r="D191" s="544" t="s">
        <v>1471</v>
      </c>
      <c r="E191" s="114">
        <v>180</v>
      </c>
      <c r="F191" s="114">
        <v>300</v>
      </c>
      <c r="G191" s="114">
        <v>500</v>
      </c>
      <c r="H191" s="117">
        <v>1.3</v>
      </c>
      <c r="I191" s="189">
        <v>234</v>
      </c>
      <c r="J191" s="114">
        <v>300</v>
      </c>
      <c r="K191" s="198">
        <v>250</v>
      </c>
      <c r="L191" s="194"/>
      <c r="M191" s="83">
        <f t="shared" si="8"/>
        <v>6.8376068376068382</v>
      </c>
      <c r="N191" s="83">
        <f t="shared" si="9"/>
        <v>-16.666666666666664</v>
      </c>
      <c r="O191" s="544" t="s">
        <v>270</v>
      </c>
    </row>
    <row r="192" spans="1:15" s="191" customFormat="1" ht="37.5" x14ac:dyDescent="0.3">
      <c r="A192" s="545">
        <v>12</v>
      </c>
      <c r="B192" s="544" t="s">
        <v>1480</v>
      </c>
      <c r="C192" s="544" t="s">
        <v>1481</v>
      </c>
      <c r="D192" s="544" t="s">
        <v>1482</v>
      </c>
      <c r="E192" s="114">
        <v>200</v>
      </c>
      <c r="F192" s="114">
        <v>300</v>
      </c>
      <c r="G192" s="114">
        <v>600</v>
      </c>
      <c r="H192" s="117">
        <v>1.6</v>
      </c>
      <c r="I192" s="189">
        <v>320</v>
      </c>
      <c r="J192" s="114">
        <v>360</v>
      </c>
      <c r="K192" s="198">
        <v>250</v>
      </c>
      <c r="L192" s="194"/>
      <c r="M192" s="83">
        <f t="shared" si="8"/>
        <v>-21.875</v>
      </c>
      <c r="N192" s="83">
        <f t="shared" si="9"/>
        <v>-30.555555555555557</v>
      </c>
      <c r="O192" s="544" t="s">
        <v>270</v>
      </c>
    </row>
    <row r="193" spans="1:15" s="191" customFormat="1" ht="56.25" x14ac:dyDescent="0.3">
      <c r="A193" s="545">
        <v>13</v>
      </c>
      <c r="B193" s="544" t="s">
        <v>1483</v>
      </c>
      <c r="C193" s="544" t="s">
        <v>1481</v>
      </c>
      <c r="D193" s="544" t="s">
        <v>1484</v>
      </c>
      <c r="E193" s="114">
        <v>150</v>
      </c>
      <c r="F193" s="114">
        <v>400</v>
      </c>
      <c r="G193" s="114">
        <v>800</v>
      </c>
      <c r="H193" s="117">
        <v>2.2000000000000002</v>
      </c>
      <c r="I193" s="189">
        <v>330</v>
      </c>
      <c r="J193" s="114">
        <v>480</v>
      </c>
      <c r="K193" s="198">
        <v>300</v>
      </c>
      <c r="L193" s="194"/>
      <c r="M193" s="83">
        <f t="shared" si="8"/>
        <v>-9.0909090909090917</v>
      </c>
      <c r="N193" s="83">
        <f t="shared" si="9"/>
        <v>-37.5</v>
      </c>
      <c r="O193" s="544" t="s">
        <v>270</v>
      </c>
    </row>
    <row r="194" spans="1:15" s="191" customFormat="1" ht="37.5" x14ac:dyDescent="0.3">
      <c r="A194" s="545">
        <v>14</v>
      </c>
      <c r="B194" s="544" t="s">
        <v>1485</v>
      </c>
      <c r="C194" s="199"/>
      <c r="D194" s="199" t="s">
        <v>1486</v>
      </c>
      <c r="E194" s="114">
        <v>180</v>
      </c>
      <c r="F194" s="114">
        <v>300</v>
      </c>
      <c r="G194" s="114">
        <v>500</v>
      </c>
      <c r="H194" s="117">
        <v>1.5</v>
      </c>
      <c r="I194" s="189">
        <v>270</v>
      </c>
      <c r="J194" s="114">
        <v>300</v>
      </c>
      <c r="K194" s="198">
        <v>250</v>
      </c>
      <c r="L194" s="194"/>
      <c r="M194" s="83">
        <f t="shared" si="8"/>
        <v>-7.4074074074074066</v>
      </c>
      <c r="N194" s="83">
        <f t="shared" si="9"/>
        <v>-16.666666666666664</v>
      </c>
      <c r="O194" s="544" t="s">
        <v>270</v>
      </c>
    </row>
    <row r="195" spans="1:15" s="191" customFormat="1" ht="37.5" x14ac:dyDescent="0.3">
      <c r="A195" s="545">
        <v>15</v>
      </c>
      <c r="B195" s="544" t="s">
        <v>1487</v>
      </c>
      <c r="C195" s="544" t="s">
        <v>1488</v>
      </c>
      <c r="D195" s="544"/>
      <c r="E195" s="114">
        <v>200</v>
      </c>
      <c r="F195" s="114">
        <v>300</v>
      </c>
      <c r="G195" s="114">
        <v>500</v>
      </c>
      <c r="H195" s="117">
        <v>1.5</v>
      </c>
      <c r="I195" s="189">
        <v>300</v>
      </c>
      <c r="J195" s="114">
        <v>300</v>
      </c>
      <c r="K195" s="198">
        <v>250</v>
      </c>
      <c r="L195" s="194"/>
      <c r="M195" s="83">
        <f t="shared" si="8"/>
        <v>-16.666666666666664</v>
      </c>
      <c r="N195" s="83">
        <f t="shared" si="9"/>
        <v>-16.666666666666664</v>
      </c>
      <c r="O195" s="544"/>
    </row>
    <row r="196" spans="1:15" s="191" customFormat="1" ht="37.5" x14ac:dyDescent="0.3">
      <c r="A196" s="545">
        <v>16</v>
      </c>
      <c r="B196" s="544" t="s">
        <v>1489</v>
      </c>
      <c r="C196" s="544" t="s">
        <v>1490</v>
      </c>
      <c r="D196" s="544"/>
      <c r="E196" s="114">
        <v>180</v>
      </c>
      <c r="F196" s="114">
        <v>300</v>
      </c>
      <c r="G196" s="114">
        <v>500</v>
      </c>
      <c r="H196" s="117">
        <v>1.5</v>
      </c>
      <c r="I196" s="189">
        <v>270</v>
      </c>
      <c r="J196" s="114">
        <v>300</v>
      </c>
      <c r="K196" s="198">
        <v>250</v>
      </c>
      <c r="L196" s="194"/>
      <c r="M196" s="83">
        <f t="shared" si="8"/>
        <v>-7.4074074074074066</v>
      </c>
      <c r="N196" s="83">
        <f t="shared" si="9"/>
        <v>-16.666666666666664</v>
      </c>
      <c r="O196" s="544" t="s">
        <v>270</v>
      </c>
    </row>
    <row r="197" spans="1:15" s="191" customFormat="1" ht="37.5" x14ac:dyDescent="0.3">
      <c r="A197" s="545">
        <v>17</v>
      </c>
      <c r="B197" s="544" t="s">
        <v>1491</v>
      </c>
      <c r="C197" s="544" t="s">
        <v>1492</v>
      </c>
      <c r="D197" s="544"/>
      <c r="E197" s="114">
        <v>200</v>
      </c>
      <c r="F197" s="114">
        <v>300</v>
      </c>
      <c r="G197" s="114">
        <v>500</v>
      </c>
      <c r="H197" s="117">
        <v>2.4</v>
      </c>
      <c r="I197" s="189">
        <v>480</v>
      </c>
      <c r="J197" s="114">
        <v>300</v>
      </c>
      <c r="K197" s="198">
        <v>250</v>
      </c>
      <c r="L197" s="194"/>
      <c r="M197" s="83">
        <f t="shared" si="8"/>
        <v>-47.916666666666671</v>
      </c>
      <c r="N197" s="83">
        <f t="shared" si="9"/>
        <v>-16.666666666666664</v>
      </c>
      <c r="O197" s="544" t="s">
        <v>270</v>
      </c>
    </row>
    <row r="198" spans="1:15" s="191" customFormat="1" ht="18.75" customHeight="1" x14ac:dyDescent="0.3">
      <c r="A198" s="545">
        <v>18</v>
      </c>
      <c r="B198" s="544" t="s">
        <v>45</v>
      </c>
      <c r="C198" s="891" t="s">
        <v>1493</v>
      </c>
      <c r="D198" s="893"/>
      <c r="E198" s="114">
        <v>150</v>
      </c>
      <c r="F198" s="114">
        <v>250</v>
      </c>
      <c r="G198" s="114">
        <v>500</v>
      </c>
      <c r="H198" s="117">
        <v>1.6</v>
      </c>
      <c r="I198" s="189">
        <v>240</v>
      </c>
      <c r="J198" s="114">
        <v>300</v>
      </c>
      <c r="K198" s="198">
        <v>200</v>
      </c>
      <c r="L198" s="194"/>
      <c r="M198" s="83">
        <f t="shared" si="8"/>
        <v>-16.666666666666664</v>
      </c>
      <c r="N198" s="83">
        <f t="shared" si="9"/>
        <v>-33.333333333333329</v>
      </c>
      <c r="O198" s="540" t="s">
        <v>263</v>
      </c>
    </row>
    <row r="199" spans="1:15" s="191" customFormat="1" ht="37.9" customHeight="1" x14ac:dyDescent="0.3">
      <c r="A199" s="545"/>
      <c r="B199" s="544"/>
      <c r="C199" s="891" t="s">
        <v>1494</v>
      </c>
      <c r="D199" s="893"/>
      <c r="E199" s="114">
        <v>150</v>
      </c>
      <c r="F199" s="114">
        <v>250</v>
      </c>
      <c r="G199" s="114">
        <v>500</v>
      </c>
      <c r="H199" s="117">
        <v>1.7</v>
      </c>
      <c r="I199" s="189">
        <v>255</v>
      </c>
      <c r="J199" s="114">
        <v>300</v>
      </c>
      <c r="K199" s="198">
        <v>200</v>
      </c>
      <c r="L199" s="194"/>
      <c r="M199" s="83">
        <f t="shared" si="8"/>
        <v>-21.568627450980394</v>
      </c>
      <c r="N199" s="83">
        <f t="shared" si="9"/>
        <v>-33.333333333333329</v>
      </c>
      <c r="O199" s="540" t="s">
        <v>263</v>
      </c>
    </row>
    <row r="200" spans="1:15" s="191" customFormat="1" ht="18.75" customHeight="1" x14ac:dyDescent="0.3">
      <c r="A200" s="545"/>
      <c r="B200" s="544"/>
      <c r="C200" s="891" t="s">
        <v>1495</v>
      </c>
      <c r="D200" s="893"/>
      <c r="E200" s="114">
        <v>150</v>
      </c>
      <c r="F200" s="114">
        <v>250</v>
      </c>
      <c r="G200" s="114">
        <v>500</v>
      </c>
      <c r="H200" s="117">
        <v>1.8</v>
      </c>
      <c r="I200" s="189">
        <v>270</v>
      </c>
      <c r="J200" s="114">
        <v>300</v>
      </c>
      <c r="K200" s="198">
        <v>200</v>
      </c>
      <c r="L200" s="194"/>
      <c r="M200" s="83">
        <f t="shared" si="8"/>
        <v>-25.925925925925924</v>
      </c>
      <c r="N200" s="83">
        <f t="shared" si="9"/>
        <v>-33.333333333333329</v>
      </c>
      <c r="O200" s="540" t="s">
        <v>263</v>
      </c>
    </row>
    <row r="201" spans="1:15" s="191" customFormat="1" ht="18.75" x14ac:dyDescent="0.3">
      <c r="A201" s="533" t="s">
        <v>1496</v>
      </c>
      <c r="B201" s="546" t="s">
        <v>1497</v>
      </c>
      <c r="C201" s="546"/>
      <c r="D201" s="546"/>
      <c r="E201" s="192"/>
      <c r="F201" s="114"/>
      <c r="G201" s="192"/>
      <c r="H201" s="100"/>
      <c r="I201" s="100"/>
      <c r="J201" s="114"/>
      <c r="K201" s="114"/>
      <c r="L201" s="194"/>
      <c r="M201" s="83"/>
      <c r="N201" s="83"/>
      <c r="O201" s="546"/>
    </row>
    <row r="202" spans="1:15" s="191" customFormat="1" ht="18.75" x14ac:dyDescent="0.3">
      <c r="A202" s="531">
        <v>1</v>
      </c>
      <c r="B202" s="534" t="s">
        <v>9</v>
      </c>
      <c r="C202" s="540" t="s">
        <v>1498</v>
      </c>
      <c r="D202" s="540" t="s">
        <v>1499</v>
      </c>
      <c r="E202" s="98"/>
      <c r="F202" s="114"/>
      <c r="G202" s="83"/>
      <c r="H202" s="131"/>
      <c r="I202" s="83"/>
      <c r="J202" s="114"/>
      <c r="K202" s="198"/>
      <c r="L202" s="194"/>
      <c r="M202" s="83"/>
      <c r="N202" s="83"/>
      <c r="O202" s="540" t="s">
        <v>263</v>
      </c>
    </row>
    <row r="203" spans="1:15" s="191" customFormat="1" ht="18.75" x14ac:dyDescent="0.3">
      <c r="A203" s="538"/>
      <c r="B203" s="543"/>
      <c r="C203" s="540"/>
      <c r="D203" s="540" t="s">
        <v>39</v>
      </c>
      <c r="E203" s="98">
        <v>370</v>
      </c>
      <c r="F203" s="114">
        <v>750</v>
      </c>
      <c r="G203" s="83">
        <v>1500</v>
      </c>
      <c r="H203" s="131">
        <v>1.4</v>
      </c>
      <c r="I203" s="83">
        <v>518</v>
      </c>
      <c r="J203" s="114">
        <v>900</v>
      </c>
      <c r="K203" s="198">
        <v>700</v>
      </c>
      <c r="L203" s="194"/>
      <c r="M203" s="83"/>
      <c r="N203" s="83"/>
      <c r="O203" s="540"/>
    </row>
    <row r="204" spans="1:15" s="191" customFormat="1" ht="18.75" x14ac:dyDescent="0.3">
      <c r="A204" s="538"/>
      <c r="B204" s="543"/>
      <c r="C204" s="540"/>
      <c r="D204" s="540" t="s">
        <v>40</v>
      </c>
      <c r="E204" s="98">
        <v>370</v>
      </c>
      <c r="F204" s="114">
        <v>750</v>
      </c>
      <c r="G204" s="83">
        <v>1500</v>
      </c>
      <c r="H204" s="131">
        <v>1.4</v>
      </c>
      <c r="I204" s="83">
        <v>518</v>
      </c>
      <c r="J204" s="114">
        <v>900</v>
      </c>
      <c r="K204" s="198">
        <v>500</v>
      </c>
      <c r="L204" s="194"/>
      <c r="M204" s="83"/>
      <c r="N204" s="83"/>
      <c r="O204" s="540"/>
    </row>
    <row r="205" spans="1:15" s="191" customFormat="1" ht="18.75" x14ac:dyDescent="0.3">
      <c r="A205" s="538"/>
      <c r="B205" s="543"/>
      <c r="C205" s="540" t="s">
        <v>1499</v>
      </c>
      <c r="D205" s="540" t="s">
        <v>1500</v>
      </c>
      <c r="E205" s="98">
        <v>570</v>
      </c>
      <c r="F205" s="114">
        <v>1200</v>
      </c>
      <c r="G205" s="98">
        <v>1700</v>
      </c>
      <c r="H205" s="131">
        <v>1.5</v>
      </c>
      <c r="I205" s="83">
        <v>855</v>
      </c>
      <c r="J205" s="114">
        <v>1200</v>
      </c>
      <c r="K205" s="198">
        <v>900</v>
      </c>
      <c r="L205" s="194"/>
      <c r="M205" s="83">
        <f t="shared" si="8"/>
        <v>5.2631578947368416</v>
      </c>
      <c r="N205" s="83">
        <f t="shared" si="9"/>
        <v>-25</v>
      </c>
      <c r="O205" s="540" t="s">
        <v>263</v>
      </c>
    </row>
    <row r="206" spans="1:15" s="191" customFormat="1" ht="18.75" x14ac:dyDescent="0.3">
      <c r="A206" s="538"/>
      <c r="B206" s="543"/>
      <c r="C206" s="540" t="s">
        <v>1500</v>
      </c>
      <c r="D206" s="540" t="s">
        <v>1501</v>
      </c>
      <c r="E206" s="98">
        <v>440</v>
      </c>
      <c r="F206" s="114">
        <v>850</v>
      </c>
      <c r="G206" s="98">
        <v>1000</v>
      </c>
      <c r="H206" s="131">
        <v>2.9</v>
      </c>
      <c r="I206" s="83">
        <v>1276</v>
      </c>
      <c r="J206" s="114">
        <v>850</v>
      </c>
      <c r="K206" s="198">
        <v>800</v>
      </c>
      <c r="L206" s="194"/>
      <c r="M206" s="83">
        <f t="shared" si="8"/>
        <v>-37.304075235109721</v>
      </c>
      <c r="N206" s="83">
        <f t="shared" si="9"/>
        <v>-5.8823529411764701</v>
      </c>
      <c r="O206" s="540" t="s">
        <v>263</v>
      </c>
    </row>
    <row r="207" spans="1:15" s="191" customFormat="1" ht="18.75" x14ac:dyDescent="0.3">
      <c r="A207" s="538"/>
      <c r="B207" s="543"/>
      <c r="C207" s="540" t="s">
        <v>1501</v>
      </c>
      <c r="D207" s="540" t="s">
        <v>1502</v>
      </c>
      <c r="E207" s="98"/>
      <c r="F207" s="114"/>
      <c r="G207" s="98"/>
      <c r="H207" s="131"/>
      <c r="I207" s="83"/>
      <c r="J207" s="114"/>
      <c r="K207" s="198"/>
      <c r="L207" s="194"/>
      <c r="M207" s="83"/>
      <c r="N207" s="83"/>
      <c r="O207" s="540" t="s">
        <v>263</v>
      </c>
    </row>
    <row r="208" spans="1:15" s="191" customFormat="1" ht="18.75" x14ac:dyDescent="0.3">
      <c r="A208" s="538"/>
      <c r="B208" s="543"/>
      <c r="C208" s="540"/>
      <c r="D208" s="540" t="s">
        <v>39</v>
      </c>
      <c r="E208" s="98">
        <v>390</v>
      </c>
      <c r="F208" s="114">
        <v>750</v>
      </c>
      <c r="G208" s="98">
        <v>900</v>
      </c>
      <c r="H208" s="131">
        <v>1.6</v>
      </c>
      <c r="I208" s="83">
        <v>624</v>
      </c>
      <c r="J208" s="114">
        <v>750</v>
      </c>
      <c r="K208" s="198">
        <v>650</v>
      </c>
      <c r="L208" s="194"/>
      <c r="M208" s="83"/>
      <c r="N208" s="83"/>
      <c r="O208" s="540"/>
    </row>
    <row r="209" spans="1:15" s="191" customFormat="1" ht="18.75" x14ac:dyDescent="0.3">
      <c r="A209" s="538"/>
      <c r="B209" s="543"/>
      <c r="C209" s="540"/>
      <c r="D209" s="540" t="s">
        <v>40</v>
      </c>
      <c r="E209" s="98">
        <v>390</v>
      </c>
      <c r="F209" s="114">
        <v>750</v>
      </c>
      <c r="G209" s="98">
        <v>900</v>
      </c>
      <c r="H209" s="131">
        <v>1.6</v>
      </c>
      <c r="I209" s="83">
        <v>624</v>
      </c>
      <c r="J209" s="114">
        <v>750</v>
      </c>
      <c r="K209" s="198">
        <v>500</v>
      </c>
      <c r="L209" s="194"/>
      <c r="M209" s="83"/>
      <c r="N209" s="83"/>
      <c r="O209" s="540"/>
    </row>
    <row r="210" spans="1:15" s="191" customFormat="1" ht="37.5" x14ac:dyDescent="0.3">
      <c r="A210" s="538"/>
      <c r="B210" s="543"/>
      <c r="C210" s="540" t="s">
        <v>1502</v>
      </c>
      <c r="D210" s="540" t="s">
        <v>1503</v>
      </c>
      <c r="E210" s="98"/>
      <c r="F210" s="114"/>
      <c r="G210" s="98"/>
      <c r="H210" s="131"/>
      <c r="I210" s="83"/>
      <c r="J210" s="114"/>
      <c r="K210" s="198"/>
      <c r="L210" s="194"/>
      <c r="M210" s="83"/>
      <c r="N210" s="83"/>
      <c r="O210" s="540" t="s">
        <v>263</v>
      </c>
    </row>
    <row r="211" spans="1:15" s="191" customFormat="1" ht="18.75" x14ac:dyDescent="0.3">
      <c r="A211" s="538"/>
      <c r="B211" s="543"/>
      <c r="C211" s="540"/>
      <c r="D211" s="540" t="s">
        <v>39</v>
      </c>
      <c r="E211" s="98">
        <v>240</v>
      </c>
      <c r="F211" s="114">
        <v>550</v>
      </c>
      <c r="G211" s="98">
        <v>800</v>
      </c>
      <c r="H211" s="131">
        <v>3.3</v>
      </c>
      <c r="I211" s="83">
        <v>792</v>
      </c>
      <c r="J211" s="114">
        <v>550</v>
      </c>
      <c r="K211" s="198">
        <v>400</v>
      </c>
      <c r="L211" s="194"/>
      <c r="M211" s="83"/>
      <c r="N211" s="83"/>
      <c r="O211" s="540"/>
    </row>
    <row r="212" spans="1:15" s="191" customFormat="1" ht="18.75" x14ac:dyDescent="0.3">
      <c r="A212" s="538"/>
      <c r="B212" s="543"/>
      <c r="C212" s="540"/>
      <c r="D212" s="540" t="s">
        <v>40</v>
      </c>
      <c r="E212" s="98">
        <v>240</v>
      </c>
      <c r="F212" s="114">
        <v>550</v>
      </c>
      <c r="G212" s="98">
        <v>800</v>
      </c>
      <c r="H212" s="131">
        <v>3.3</v>
      </c>
      <c r="I212" s="83">
        <v>792</v>
      </c>
      <c r="J212" s="114">
        <v>550</v>
      </c>
      <c r="K212" s="198">
        <v>300</v>
      </c>
      <c r="L212" s="194"/>
      <c r="M212" s="83"/>
      <c r="N212" s="83"/>
      <c r="O212" s="540"/>
    </row>
    <row r="213" spans="1:15" s="191" customFormat="1" ht="18.75" customHeight="1" x14ac:dyDescent="0.3">
      <c r="A213" s="883">
        <v>2</v>
      </c>
      <c r="B213" s="880" t="s">
        <v>1504</v>
      </c>
      <c r="C213" s="540" t="s">
        <v>1505</v>
      </c>
      <c r="D213" s="540" t="s">
        <v>1506</v>
      </c>
      <c r="E213" s="98">
        <v>210</v>
      </c>
      <c r="F213" s="114">
        <v>250</v>
      </c>
      <c r="G213" s="98">
        <v>500</v>
      </c>
      <c r="H213" s="131">
        <v>2.5</v>
      </c>
      <c r="I213" s="83">
        <v>525</v>
      </c>
      <c r="J213" s="114">
        <v>300</v>
      </c>
      <c r="K213" s="198">
        <v>300</v>
      </c>
      <c r="L213" s="194"/>
      <c r="M213" s="83">
        <f t="shared" si="8"/>
        <v>-42.857142857142854</v>
      </c>
      <c r="N213" s="83">
        <f t="shared" si="9"/>
        <v>0</v>
      </c>
      <c r="O213" s="540" t="s">
        <v>263</v>
      </c>
    </row>
    <row r="214" spans="1:15" s="191" customFormat="1" ht="18.75" x14ac:dyDescent="0.3">
      <c r="A214" s="884"/>
      <c r="B214" s="881"/>
      <c r="C214" s="540" t="s">
        <v>1507</v>
      </c>
      <c r="D214" s="540" t="s">
        <v>1508</v>
      </c>
      <c r="E214" s="98">
        <v>180</v>
      </c>
      <c r="F214" s="114">
        <v>250</v>
      </c>
      <c r="G214" s="98">
        <v>300</v>
      </c>
      <c r="H214" s="131">
        <v>1.4</v>
      </c>
      <c r="I214" s="83">
        <v>251.99999999999997</v>
      </c>
      <c r="J214" s="114">
        <v>250</v>
      </c>
      <c r="K214" s="198">
        <v>250</v>
      </c>
      <c r="L214" s="194"/>
      <c r="M214" s="83">
        <f t="shared" si="8"/>
        <v>-0.7936507936507825</v>
      </c>
      <c r="N214" s="83">
        <f t="shared" si="9"/>
        <v>0</v>
      </c>
      <c r="O214" s="540" t="s">
        <v>263</v>
      </c>
    </row>
    <row r="215" spans="1:15" s="191" customFormat="1" ht="18.75" x14ac:dyDescent="0.3">
      <c r="A215" s="884"/>
      <c r="B215" s="881"/>
      <c r="C215" s="540" t="s">
        <v>1508</v>
      </c>
      <c r="D215" s="540" t="s">
        <v>1509</v>
      </c>
      <c r="E215" s="98">
        <v>190</v>
      </c>
      <c r="F215" s="114">
        <v>250</v>
      </c>
      <c r="G215" s="98">
        <v>350</v>
      </c>
      <c r="H215" s="131">
        <v>1.4</v>
      </c>
      <c r="I215" s="83">
        <v>266</v>
      </c>
      <c r="J215" s="114">
        <v>250</v>
      </c>
      <c r="K215" s="198">
        <v>250</v>
      </c>
      <c r="L215" s="194"/>
      <c r="M215" s="83">
        <f t="shared" si="8"/>
        <v>-6.0150375939849621</v>
      </c>
      <c r="N215" s="83">
        <f t="shared" si="9"/>
        <v>0</v>
      </c>
      <c r="O215" s="540" t="s">
        <v>263</v>
      </c>
    </row>
    <row r="216" spans="1:15" s="191" customFormat="1" ht="18.75" x14ac:dyDescent="0.3">
      <c r="A216" s="884"/>
      <c r="B216" s="881"/>
      <c r="C216" s="540" t="s">
        <v>1509</v>
      </c>
      <c r="D216" s="540" t="s">
        <v>1499</v>
      </c>
      <c r="E216" s="98">
        <v>150</v>
      </c>
      <c r="F216" s="114">
        <v>250</v>
      </c>
      <c r="G216" s="98">
        <v>400</v>
      </c>
      <c r="H216" s="131">
        <v>1.7</v>
      </c>
      <c r="I216" s="83">
        <v>255</v>
      </c>
      <c r="J216" s="114">
        <v>250</v>
      </c>
      <c r="K216" s="198">
        <v>250</v>
      </c>
      <c r="L216" s="194"/>
      <c r="M216" s="83">
        <f t="shared" si="8"/>
        <v>-1.9607843137254901</v>
      </c>
      <c r="N216" s="83">
        <f t="shared" si="9"/>
        <v>0</v>
      </c>
      <c r="O216" s="540" t="s">
        <v>263</v>
      </c>
    </row>
    <row r="217" spans="1:15" s="191" customFormat="1" ht="18.75" x14ac:dyDescent="0.3">
      <c r="A217" s="884"/>
      <c r="B217" s="881"/>
      <c r="C217" s="540" t="s">
        <v>1499</v>
      </c>
      <c r="D217" s="540" t="s">
        <v>1510</v>
      </c>
      <c r="E217" s="98">
        <v>130</v>
      </c>
      <c r="F217" s="114">
        <v>220</v>
      </c>
      <c r="G217" s="98">
        <v>250</v>
      </c>
      <c r="H217" s="131">
        <v>1.4</v>
      </c>
      <c r="I217" s="83">
        <v>182</v>
      </c>
      <c r="J217" s="114">
        <v>220</v>
      </c>
      <c r="K217" s="198">
        <v>220</v>
      </c>
      <c r="L217" s="194"/>
      <c r="M217" s="83">
        <f t="shared" si="8"/>
        <v>20.87912087912088</v>
      </c>
      <c r="N217" s="83">
        <f t="shared" si="9"/>
        <v>0</v>
      </c>
      <c r="O217" s="540" t="s">
        <v>263</v>
      </c>
    </row>
    <row r="218" spans="1:15" s="191" customFormat="1" ht="18.75" x14ac:dyDescent="0.3">
      <c r="A218" s="885"/>
      <c r="B218" s="882"/>
      <c r="C218" s="540" t="s">
        <v>1511</v>
      </c>
      <c r="D218" s="540" t="s">
        <v>1512</v>
      </c>
      <c r="E218" s="98">
        <v>200</v>
      </c>
      <c r="F218" s="114">
        <v>250</v>
      </c>
      <c r="G218" s="98">
        <v>300</v>
      </c>
      <c r="H218" s="131">
        <v>1.4</v>
      </c>
      <c r="I218" s="83">
        <v>280</v>
      </c>
      <c r="J218" s="114">
        <v>250</v>
      </c>
      <c r="K218" s="198">
        <v>250</v>
      </c>
      <c r="L218" s="194"/>
      <c r="M218" s="83">
        <f t="shared" si="8"/>
        <v>-10.714285714285714</v>
      </c>
      <c r="N218" s="83">
        <f t="shared" si="9"/>
        <v>0</v>
      </c>
      <c r="O218" s="540" t="s">
        <v>263</v>
      </c>
    </row>
    <row r="219" spans="1:15" s="191" customFormat="1" ht="18.75" x14ac:dyDescent="0.3">
      <c r="A219" s="539">
        <v>3</v>
      </c>
      <c r="B219" s="540" t="s">
        <v>1513</v>
      </c>
      <c r="C219" s="540" t="s">
        <v>1502</v>
      </c>
      <c r="D219" s="540" t="s">
        <v>1514</v>
      </c>
      <c r="E219" s="98">
        <v>150</v>
      </c>
      <c r="F219" s="114">
        <v>180</v>
      </c>
      <c r="G219" s="98">
        <v>250</v>
      </c>
      <c r="H219" s="131">
        <v>3</v>
      </c>
      <c r="I219" s="83">
        <v>450</v>
      </c>
      <c r="J219" s="114">
        <v>180</v>
      </c>
      <c r="K219" s="198">
        <v>180</v>
      </c>
      <c r="L219" s="194"/>
      <c r="M219" s="83">
        <f t="shared" si="8"/>
        <v>-60</v>
      </c>
      <c r="N219" s="83">
        <f t="shared" si="9"/>
        <v>0</v>
      </c>
      <c r="O219" s="540" t="s">
        <v>263</v>
      </c>
    </row>
    <row r="220" spans="1:15" s="191" customFormat="1" ht="18.75" x14ac:dyDescent="0.3">
      <c r="A220" s="539"/>
      <c r="B220" s="540"/>
      <c r="C220" s="540" t="s">
        <v>1515</v>
      </c>
      <c r="D220" s="540" t="s">
        <v>1514</v>
      </c>
      <c r="E220" s="98">
        <v>140</v>
      </c>
      <c r="F220" s="114">
        <v>170</v>
      </c>
      <c r="G220" s="98">
        <v>150</v>
      </c>
      <c r="H220" s="131">
        <v>4.0999999999999996</v>
      </c>
      <c r="I220" s="83">
        <v>574</v>
      </c>
      <c r="J220" s="114">
        <v>170</v>
      </c>
      <c r="K220" s="198">
        <v>170</v>
      </c>
      <c r="L220" s="194"/>
      <c r="M220" s="83">
        <f t="shared" si="8"/>
        <v>-70.383275261324044</v>
      </c>
      <c r="N220" s="83">
        <f t="shared" si="9"/>
        <v>0</v>
      </c>
      <c r="O220" s="540" t="s">
        <v>263</v>
      </c>
    </row>
    <row r="221" spans="1:15" s="191" customFormat="1" ht="18.75" x14ac:dyDescent="0.3">
      <c r="A221" s="539"/>
      <c r="B221" s="540"/>
      <c r="C221" s="540" t="s">
        <v>1516</v>
      </c>
      <c r="D221" s="540" t="s">
        <v>1517</v>
      </c>
      <c r="E221" s="98">
        <v>140</v>
      </c>
      <c r="F221" s="114">
        <v>170</v>
      </c>
      <c r="G221" s="98">
        <v>200</v>
      </c>
      <c r="H221" s="131">
        <v>1.4</v>
      </c>
      <c r="I221" s="83">
        <v>196</v>
      </c>
      <c r="J221" s="114">
        <v>170</v>
      </c>
      <c r="K221" s="198">
        <v>170</v>
      </c>
      <c r="L221" s="194"/>
      <c r="M221" s="83">
        <f t="shared" si="8"/>
        <v>-13.26530612244898</v>
      </c>
      <c r="N221" s="83">
        <f t="shared" si="9"/>
        <v>0</v>
      </c>
      <c r="O221" s="540" t="s">
        <v>263</v>
      </c>
    </row>
    <row r="222" spans="1:15" s="191" customFormat="1" ht="18.75" x14ac:dyDescent="0.3">
      <c r="A222" s="539"/>
      <c r="B222" s="540"/>
      <c r="C222" s="540" t="s">
        <v>9</v>
      </c>
      <c r="D222" s="540" t="s">
        <v>1507</v>
      </c>
      <c r="E222" s="98">
        <v>150</v>
      </c>
      <c r="F222" s="114">
        <v>180</v>
      </c>
      <c r="G222" s="98">
        <v>250</v>
      </c>
      <c r="H222" s="131">
        <v>2.8</v>
      </c>
      <c r="I222" s="83">
        <v>420</v>
      </c>
      <c r="J222" s="114">
        <v>180</v>
      </c>
      <c r="K222" s="198">
        <v>180</v>
      </c>
      <c r="L222" s="194"/>
      <c r="M222" s="83">
        <f t="shared" si="8"/>
        <v>-57.142857142857139</v>
      </c>
      <c r="N222" s="83">
        <f t="shared" si="9"/>
        <v>0</v>
      </c>
      <c r="O222" s="540" t="s">
        <v>263</v>
      </c>
    </row>
    <row r="223" spans="1:15" s="191" customFormat="1" ht="18.75" x14ac:dyDescent="0.3">
      <c r="A223" s="539"/>
      <c r="B223" s="540"/>
      <c r="C223" s="540" t="s">
        <v>1518</v>
      </c>
      <c r="D223" s="540" t="s">
        <v>1519</v>
      </c>
      <c r="E223" s="98">
        <v>150</v>
      </c>
      <c r="F223" s="114">
        <v>180</v>
      </c>
      <c r="G223" s="98">
        <v>350</v>
      </c>
      <c r="H223" s="131">
        <v>2.8</v>
      </c>
      <c r="I223" s="83">
        <v>420</v>
      </c>
      <c r="J223" s="114">
        <v>180</v>
      </c>
      <c r="K223" s="198">
        <v>180</v>
      </c>
      <c r="L223" s="194"/>
      <c r="M223" s="83">
        <f t="shared" si="8"/>
        <v>-57.142857142857139</v>
      </c>
      <c r="N223" s="83">
        <f t="shared" si="9"/>
        <v>0</v>
      </c>
      <c r="O223" s="540" t="s">
        <v>263</v>
      </c>
    </row>
    <row r="224" spans="1:15" s="191" customFormat="1" ht="18.75" x14ac:dyDescent="0.3">
      <c r="A224" s="539"/>
      <c r="B224" s="540"/>
      <c r="C224" s="540" t="s">
        <v>1520</v>
      </c>
      <c r="D224" s="540" t="s">
        <v>1521</v>
      </c>
      <c r="E224" s="98">
        <v>140</v>
      </c>
      <c r="F224" s="98">
        <v>170</v>
      </c>
      <c r="G224" s="98">
        <v>150</v>
      </c>
      <c r="H224" s="131">
        <v>3</v>
      </c>
      <c r="I224" s="83">
        <v>420</v>
      </c>
      <c r="J224" s="98">
        <v>170</v>
      </c>
      <c r="K224" s="198">
        <v>170</v>
      </c>
      <c r="L224" s="194"/>
      <c r="M224" s="83">
        <f t="shared" si="8"/>
        <v>-59.523809523809526</v>
      </c>
      <c r="N224" s="83">
        <f t="shared" si="9"/>
        <v>0</v>
      </c>
      <c r="O224" s="540" t="s">
        <v>263</v>
      </c>
    </row>
    <row r="225" spans="1:15" s="191" customFormat="1" ht="18.75" x14ac:dyDescent="0.3">
      <c r="A225" s="539"/>
      <c r="B225" s="540"/>
      <c r="C225" s="540" t="s">
        <v>1522</v>
      </c>
      <c r="D225" s="540" t="s">
        <v>189</v>
      </c>
      <c r="E225" s="98">
        <v>170</v>
      </c>
      <c r="F225" s="98">
        <v>200</v>
      </c>
      <c r="G225" s="98">
        <v>250</v>
      </c>
      <c r="H225" s="131">
        <v>3.4</v>
      </c>
      <c r="I225" s="83">
        <v>578</v>
      </c>
      <c r="J225" s="98">
        <v>200</v>
      </c>
      <c r="K225" s="198">
        <v>200</v>
      </c>
      <c r="L225" s="194"/>
      <c r="M225" s="83">
        <f t="shared" si="8"/>
        <v>-65.397923875432525</v>
      </c>
      <c r="N225" s="83">
        <f t="shared" si="9"/>
        <v>0</v>
      </c>
      <c r="O225" s="540" t="s">
        <v>263</v>
      </c>
    </row>
    <row r="226" spans="1:15" s="191" customFormat="1" ht="18.75" x14ac:dyDescent="0.3">
      <c r="A226" s="539"/>
      <c r="B226" s="540"/>
      <c r="C226" s="540" t="s">
        <v>1523</v>
      </c>
      <c r="D226" s="540" t="s">
        <v>1524</v>
      </c>
      <c r="E226" s="98">
        <v>150</v>
      </c>
      <c r="F226" s="98">
        <v>180</v>
      </c>
      <c r="G226" s="98">
        <v>170</v>
      </c>
      <c r="H226" s="131">
        <v>2.8</v>
      </c>
      <c r="I226" s="83">
        <v>420</v>
      </c>
      <c r="J226" s="98">
        <v>180</v>
      </c>
      <c r="K226" s="198">
        <v>180</v>
      </c>
      <c r="L226" s="194"/>
      <c r="M226" s="83">
        <f t="shared" si="8"/>
        <v>-57.142857142857139</v>
      </c>
      <c r="N226" s="83">
        <f t="shared" si="9"/>
        <v>0</v>
      </c>
      <c r="O226" s="540" t="s">
        <v>263</v>
      </c>
    </row>
    <row r="227" spans="1:15" s="191" customFormat="1" ht="18.75" x14ac:dyDescent="0.3">
      <c r="A227" s="539"/>
      <c r="B227" s="540"/>
      <c r="C227" s="540" t="s">
        <v>1525</v>
      </c>
      <c r="D227" s="540" t="s">
        <v>1524</v>
      </c>
      <c r="E227" s="98">
        <v>140</v>
      </c>
      <c r="F227" s="98">
        <v>160</v>
      </c>
      <c r="G227" s="98">
        <v>160</v>
      </c>
      <c r="H227" s="131">
        <v>3</v>
      </c>
      <c r="I227" s="83">
        <v>420</v>
      </c>
      <c r="J227" s="98">
        <v>160</v>
      </c>
      <c r="K227" s="198">
        <v>160</v>
      </c>
      <c r="L227" s="194"/>
      <c r="M227" s="83">
        <f t="shared" si="8"/>
        <v>-61.904761904761905</v>
      </c>
      <c r="N227" s="83">
        <f t="shared" si="9"/>
        <v>0</v>
      </c>
      <c r="O227" s="540" t="s">
        <v>263</v>
      </c>
    </row>
    <row r="228" spans="1:15" s="191" customFormat="1" ht="49.5" customHeight="1" x14ac:dyDescent="0.3">
      <c r="A228" s="539">
        <v>4</v>
      </c>
      <c r="B228" s="540" t="s">
        <v>1526</v>
      </c>
      <c r="C228" s="540"/>
      <c r="D228" s="540"/>
      <c r="E228" s="98">
        <v>130</v>
      </c>
      <c r="F228" s="98">
        <v>150</v>
      </c>
      <c r="G228" s="98">
        <v>150</v>
      </c>
      <c r="H228" s="131">
        <v>1.2</v>
      </c>
      <c r="I228" s="83">
        <v>156</v>
      </c>
      <c r="J228" s="98">
        <v>150</v>
      </c>
      <c r="K228" s="198">
        <v>150</v>
      </c>
      <c r="L228" s="194"/>
      <c r="M228" s="83">
        <f t="shared" si="8"/>
        <v>-3.8461538461538463</v>
      </c>
      <c r="N228" s="83">
        <f t="shared" si="9"/>
        <v>0</v>
      </c>
      <c r="O228" s="540" t="s">
        <v>263</v>
      </c>
    </row>
    <row r="229" spans="1:15" s="191" customFormat="1" ht="28.5" customHeight="1" x14ac:dyDescent="0.3">
      <c r="A229" s="539">
        <v>5</v>
      </c>
      <c r="B229" s="540" t="s">
        <v>1527</v>
      </c>
      <c r="C229" s="540"/>
      <c r="D229" s="540"/>
      <c r="E229" s="98">
        <v>130</v>
      </c>
      <c r="F229" s="98">
        <v>150</v>
      </c>
      <c r="G229" s="98">
        <v>150</v>
      </c>
      <c r="H229" s="131">
        <v>1.3</v>
      </c>
      <c r="I229" s="83">
        <v>169</v>
      </c>
      <c r="J229" s="98">
        <v>150</v>
      </c>
      <c r="K229" s="198">
        <v>150</v>
      </c>
      <c r="L229" s="194"/>
      <c r="M229" s="83">
        <f t="shared" si="8"/>
        <v>-11.242603550295858</v>
      </c>
      <c r="N229" s="83">
        <f t="shared" si="9"/>
        <v>0</v>
      </c>
      <c r="O229" s="540" t="s">
        <v>263</v>
      </c>
    </row>
    <row r="230" spans="1:15" s="191" customFormat="1" ht="18.75" x14ac:dyDescent="0.3">
      <c r="A230" s="533" t="s">
        <v>1528</v>
      </c>
      <c r="B230" s="546" t="s">
        <v>1529</v>
      </c>
      <c r="C230" s="546"/>
      <c r="D230" s="546"/>
      <c r="E230" s="192"/>
      <c r="F230" s="114"/>
      <c r="G230" s="192"/>
      <c r="H230" s="139"/>
      <c r="I230" s="139"/>
      <c r="J230" s="114"/>
      <c r="K230" s="114"/>
      <c r="L230" s="194"/>
      <c r="M230" s="83"/>
      <c r="N230" s="83"/>
      <c r="O230" s="546"/>
    </row>
    <row r="231" spans="1:15" s="191" customFormat="1" ht="18.75" x14ac:dyDescent="0.3">
      <c r="A231" s="539">
        <v>1</v>
      </c>
      <c r="B231" s="540" t="s">
        <v>9</v>
      </c>
      <c r="C231" s="540" t="s">
        <v>1530</v>
      </c>
      <c r="D231" s="540" t="s">
        <v>1531</v>
      </c>
      <c r="E231" s="98">
        <v>180</v>
      </c>
      <c r="F231" s="114">
        <v>560</v>
      </c>
      <c r="G231" s="98">
        <v>1125</v>
      </c>
      <c r="H231" s="131">
        <v>3.5</v>
      </c>
      <c r="I231" s="83">
        <v>630</v>
      </c>
      <c r="J231" s="114">
        <v>680</v>
      </c>
      <c r="K231" s="198">
        <v>400</v>
      </c>
      <c r="L231" s="194"/>
      <c r="M231" s="83">
        <f t="shared" si="8"/>
        <v>-36.507936507936506</v>
      </c>
      <c r="N231" s="83">
        <f t="shared" si="9"/>
        <v>-41.17647058823529</v>
      </c>
      <c r="O231" s="540" t="s">
        <v>263</v>
      </c>
    </row>
    <row r="232" spans="1:15" s="191" customFormat="1" ht="37.5" x14ac:dyDescent="0.3">
      <c r="A232" s="539"/>
      <c r="B232" s="540"/>
      <c r="C232" s="540" t="s">
        <v>1531</v>
      </c>
      <c r="D232" s="540" t="s">
        <v>1532</v>
      </c>
      <c r="E232" s="98">
        <v>180</v>
      </c>
      <c r="F232" s="114">
        <v>400</v>
      </c>
      <c r="G232" s="98">
        <v>600</v>
      </c>
      <c r="H232" s="131">
        <v>3.5</v>
      </c>
      <c r="I232" s="83">
        <v>630</v>
      </c>
      <c r="J232" s="114">
        <v>400</v>
      </c>
      <c r="K232" s="198">
        <v>300</v>
      </c>
      <c r="L232" s="194"/>
      <c r="M232" s="83">
        <f t="shared" si="8"/>
        <v>-52.380952380952387</v>
      </c>
      <c r="N232" s="83">
        <f t="shared" si="9"/>
        <v>-25</v>
      </c>
      <c r="O232" s="540" t="s">
        <v>270</v>
      </c>
    </row>
    <row r="233" spans="1:15" s="191" customFormat="1" ht="37.5" x14ac:dyDescent="0.3">
      <c r="A233" s="539">
        <v>2</v>
      </c>
      <c r="B233" s="540" t="s">
        <v>1533</v>
      </c>
      <c r="C233" s="540" t="s">
        <v>9</v>
      </c>
      <c r="D233" s="540" t="s">
        <v>1534</v>
      </c>
      <c r="E233" s="98">
        <v>120</v>
      </c>
      <c r="F233" s="114">
        <v>300</v>
      </c>
      <c r="G233" s="98">
        <v>500</v>
      </c>
      <c r="H233" s="131">
        <v>2.5</v>
      </c>
      <c r="I233" s="83">
        <v>300</v>
      </c>
      <c r="J233" s="114">
        <v>300</v>
      </c>
      <c r="K233" s="198">
        <v>200</v>
      </c>
      <c r="L233" s="194"/>
      <c r="M233" s="83">
        <f t="shared" si="8"/>
        <v>-33.333333333333329</v>
      </c>
      <c r="N233" s="83">
        <f t="shared" si="9"/>
        <v>-33.333333333333329</v>
      </c>
      <c r="O233" s="540" t="s">
        <v>263</v>
      </c>
    </row>
    <row r="234" spans="1:15" s="191" customFormat="1" ht="18.75" x14ac:dyDescent="0.3">
      <c r="A234" s="539"/>
      <c r="B234" s="540"/>
      <c r="C234" s="540" t="s">
        <v>1535</v>
      </c>
      <c r="D234" s="540" t="s">
        <v>1536</v>
      </c>
      <c r="E234" s="98">
        <v>120</v>
      </c>
      <c r="F234" s="114">
        <v>250</v>
      </c>
      <c r="G234" s="98">
        <v>400</v>
      </c>
      <c r="H234" s="131">
        <v>1.5</v>
      </c>
      <c r="I234" s="83">
        <v>180</v>
      </c>
      <c r="J234" s="114">
        <v>250</v>
      </c>
      <c r="K234" s="198">
        <v>180</v>
      </c>
      <c r="L234" s="194"/>
      <c r="M234" s="83">
        <f t="shared" si="8"/>
        <v>0</v>
      </c>
      <c r="N234" s="83">
        <f t="shared" si="9"/>
        <v>-28.000000000000004</v>
      </c>
      <c r="O234" s="540" t="s">
        <v>263</v>
      </c>
    </row>
    <row r="235" spans="1:15" s="191" customFormat="1" ht="18.75" x14ac:dyDescent="0.3">
      <c r="A235" s="539"/>
      <c r="B235" s="540"/>
      <c r="C235" s="540" t="s">
        <v>1536</v>
      </c>
      <c r="D235" s="540" t="s">
        <v>1537</v>
      </c>
      <c r="E235" s="98">
        <v>120</v>
      </c>
      <c r="F235" s="114">
        <v>200</v>
      </c>
      <c r="G235" s="98">
        <v>360</v>
      </c>
      <c r="H235" s="131">
        <v>1.4</v>
      </c>
      <c r="I235" s="83">
        <f>E235*H235</f>
        <v>168</v>
      </c>
      <c r="J235" s="114">
        <v>220</v>
      </c>
      <c r="K235" s="198">
        <v>150</v>
      </c>
      <c r="L235" s="194"/>
      <c r="M235" s="83">
        <f t="shared" si="8"/>
        <v>-10.714285714285714</v>
      </c>
      <c r="N235" s="83">
        <f t="shared" si="9"/>
        <v>-31.818181818181817</v>
      </c>
      <c r="O235" s="540" t="s">
        <v>263</v>
      </c>
    </row>
    <row r="236" spans="1:15" s="191" customFormat="1" ht="18.75" x14ac:dyDescent="0.3">
      <c r="A236" s="539"/>
      <c r="B236" s="540"/>
      <c r="C236" s="540" t="s">
        <v>1538</v>
      </c>
      <c r="D236" s="540" t="s">
        <v>1539</v>
      </c>
      <c r="E236" s="98">
        <v>160</v>
      </c>
      <c r="F236" s="114">
        <v>300</v>
      </c>
      <c r="G236" s="98">
        <v>600</v>
      </c>
      <c r="H236" s="131">
        <v>1.9</v>
      </c>
      <c r="I236" s="83">
        <f>E236*H236</f>
        <v>304</v>
      </c>
      <c r="J236" s="114">
        <v>360</v>
      </c>
      <c r="K236" s="198">
        <v>250</v>
      </c>
      <c r="L236" s="194"/>
      <c r="M236" s="83">
        <f t="shared" si="8"/>
        <v>-17.763157894736842</v>
      </c>
      <c r="N236" s="83">
        <f t="shared" si="9"/>
        <v>-30.555555555555557</v>
      </c>
      <c r="O236" s="540"/>
    </row>
    <row r="237" spans="1:15" s="191" customFormat="1" ht="18.75" x14ac:dyDescent="0.3">
      <c r="A237" s="539"/>
      <c r="B237" s="540"/>
      <c r="C237" s="540" t="s">
        <v>1539</v>
      </c>
      <c r="D237" s="540" t="s">
        <v>1540</v>
      </c>
      <c r="E237" s="98">
        <v>160</v>
      </c>
      <c r="F237" s="114">
        <v>600</v>
      </c>
      <c r="G237" s="98">
        <v>1200</v>
      </c>
      <c r="H237" s="131">
        <v>1.3</v>
      </c>
      <c r="I237" s="83">
        <v>208</v>
      </c>
      <c r="J237" s="114">
        <v>720</v>
      </c>
      <c r="K237" s="198">
        <v>500</v>
      </c>
      <c r="L237" s="194"/>
      <c r="M237" s="83">
        <f t="shared" si="8"/>
        <v>140.38461538461539</v>
      </c>
      <c r="N237" s="83">
        <f t="shared" si="9"/>
        <v>-30.555555555555557</v>
      </c>
      <c r="O237" s="540" t="s">
        <v>263</v>
      </c>
    </row>
    <row r="238" spans="1:15" s="191" customFormat="1" ht="18.75" x14ac:dyDescent="0.3">
      <c r="A238" s="539"/>
      <c r="B238" s="540"/>
      <c r="C238" s="540" t="s">
        <v>1540</v>
      </c>
      <c r="D238" s="540" t="s">
        <v>1541</v>
      </c>
      <c r="E238" s="98">
        <v>160</v>
      </c>
      <c r="F238" s="114">
        <v>700</v>
      </c>
      <c r="G238" s="98">
        <v>1400</v>
      </c>
      <c r="H238" s="131">
        <v>1.8</v>
      </c>
      <c r="I238" s="83">
        <v>288</v>
      </c>
      <c r="J238" s="114">
        <v>840</v>
      </c>
      <c r="K238" s="198">
        <v>600</v>
      </c>
      <c r="L238" s="194"/>
      <c r="M238" s="83">
        <f t="shared" si="8"/>
        <v>108.33333333333333</v>
      </c>
      <c r="N238" s="83">
        <f t="shared" si="9"/>
        <v>-28.571428571428569</v>
      </c>
      <c r="O238" s="540" t="s">
        <v>263</v>
      </c>
    </row>
    <row r="239" spans="1:15" s="191" customFormat="1" ht="18.75" x14ac:dyDescent="0.3">
      <c r="A239" s="539"/>
      <c r="B239" s="540"/>
      <c r="C239" s="540" t="s">
        <v>1541</v>
      </c>
      <c r="D239" s="540" t="s">
        <v>1542</v>
      </c>
      <c r="E239" s="98">
        <v>120</v>
      </c>
      <c r="F239" s="114">
        <v>250</v>
      </c>
      <c r="G239" s="98">
        <v>500</v>
      </c>
      <c r="H239" s="131">
        <v>1.3</v>
      </c>
      <c r="I239" s="83">
        <f>E239*H239</f>
        <v>156</v>
      </c>
      <c r="J239" s="114">
        <v>300</v>
      </c>
      <c r="K239" s="198">
        <v>200</v>
      </c>
      <c r="L239" s="194"/>
      <c r="M239" s="83">
        <f t="shared" si="8"/>
        <v>28.205128205128204</v>
      </c>
      <c r="N239" s="83">
        <f t="shared" si="9"/>
        <v>-33.333333333333329</v>
      </c>
      <c r="O239" s="540" t="s">
        <v>263</v>
      </c>
    </row>
    <row r="240" spans="1:15" s="191" customFormat="1" ht="18.75" x14ac:dyDescent="0.3">
      <c r="A240" s="539"/>
      <c r="B240" s="540"/>
      <c r="C240" s="540" t="s">
        <v>1542</v>
      </c>
      <c r="D240" s="540" t="s">
        <v>1543</v>
      </c>
      <c r="E240" s="98">
        <v>110</v>
      </c>
      <c r="F240" s="114">
        <v>150</v>
      </c>
      <c r="G240" s="98">
        <v>300</v>
      </c>
      <c r="H240" s="131">
        <v>1.4</v>
      </c>
      <c r="I240" s="83">
        <f>E240*H240</f>
        <v>154</v>
      </c>
      <c r="J240" s="114">
        <v>180</v>
      </c>
      <c r="K240" s="198">
        <v>150</v>
      </c>
      <c r="L240" s="194"/>
      <c r="M240" s="83">
        <f t="shared" si="8"/>
        <v>-2.5974025974025974</v>
      </c>
      <c r="N240" s="83">
        <f t="shared" si="9"/>
        <v>-16.666666666666664</v>
      </c>
      <c r="O240" s="540" t="s">
        <v>263</v>
      </c>
    </row>
    <row r="241" spans="1:15" s="191" customFormat="1" ht="37.5" x14ac:dyDescent="0.3">
      <c r="A241" s="539"/>
      <c r="B241" s="540"/>
      <c r="C241" s="540" t="s">
        <v>1544</v>
      </c>
      <c r="D241" s="540" t="s">
        <v>1545</v>
      </c>
      <c r="E241" s="98">
        <v>160</v>
      </c>
      <c r="F241" s="114">
        <v>250</v>
      </c>
      <c r="G241" s="98">
        <v>500</v>
      </c>
      <c r="H241" s="131">
        <v>1.4</v>
      </c>
      <c r="I241" s="83">
        <v>224</v>
      </c>
      <c r="J241" s="114">
        <v>300</v>
      </c>
      <c r="K241" s="198">
        <v>200</v>
      </c>
      <c r="L241" s="194"/>
      <c r="M241" s="83">
        <f t="shared" si="8"/>
        <v>-10.714285714285714</v>
      </c>
      <c r="N241" s="83">
        <f t="shared" si="9"/>
        <v>-33.333333333333329</v>
      </c>
      <c r="O241" s="540" t="s">
        <v>263</v>
      </c>
    </row>
    <row r="242" spans="1:15" s="191" customFormat="1" ht="18.75" x14ac:dyDescent="0.3">
      <c r="A242" s="539">
        <v>3</v>
      </c>
      <c r="B242" s="540" t="s">
        <v>1546</v>
      </c>
      <c r="C242" s="540" t="s">
        <v>1547</v>
      </c>
      <c r="D242" s="540" t="s">
        <v>1548</v>
      </c>
      <c r="E242" s="98">
        <v>140</v>
      </c>
      <c r="F242" s="114">
        <v>180</v>
      </c>
      <c r="G242" s="98">
        <v>360</v>
      </c>
      <c r="H242" s="131">
        <v>1.4</v>
      </c>
      <c r="I242" s="83">
        <v>196</v>
      </c>
      <c r="J242" s="114">
        <v>220</v>
      </c>
      <c r="K242" s="198">
        <v>150</v>
      </c>
      <c r="L242" s="194"/>
      <c r="M242" s="83">
        <f t="shared" si="8"/>
        <v>-23.469387755102041</v>
      </c>
      <c r="N242" s="83">
        <f t="shared" si="9"/>
        <v>-31.818181818181817</v>
      </c>
      <c r="O242" s="540" t="s">
        <v>263</v>
      </c>
    </row>
    <row r="243" spans="1:15" s="191" customFormat="1" ht="18.75" x14ac:dyDescent="0.3">
      <c r="A243" s="539">
        <v>4</v>
      </c>
      <c r="B243" s="540" t="s">
        <v>1549</v>
      </c>
      <c r="C243" s="540" t="s">
        <v>1298</v>
      </c>
      <c r="D243" s="540" t="s">
        <v>1550</v>
      </c>
      <c r="E243" s="98">
        <v>130</v>
      </c>
      <c r="F243" s="114">
        <v>150</v>
      </c>
      <c r="G243" s="98">
        <v>300</v>
      </c>
      <c r="H243" s="131">
        <v>1.3</v>
      </c>
      <c r="I243" s="83">
        <v>169</v>
      </c>
      <c r="J243" s="114">
        <v>180</v>
      </c>
      <c r="K243" s="198">
        <v>150</v>
      </c>
      <c r="L243" s="194"/>
      <c r="M243" s="83">
        <f t="shared" si="8"/>
        <v>-11.242603550295858</v>
      </c>
      <c r="N243" s="83">
        <f t="shared" si="9"/>
        <v>-16.666666666666664</v>
      </c>
      <c r="O243" s="540" t="s">
        <v>263</v>
      </c>
    </row>
    <row r="244" spans="1:15" s="191" customFormat="1" ht="37.5" x14ac:dyDescent="0.3">
      <c r="A244" s="539">
        <v>5</v>
      </c>
      <c r="B244" s="540" t="s">
        <v>1551</v>
      </c>
      <c r="C244" s="540" t="s">
        <v>1540</v>
      </c>
      <c r="D244" s="540" t="s">
        <v>1552</v>
      </c>
      <c r="E244" s="98">
        <v>110</v>
      </c>
      <c r="F244" s="114">
        <v>200</v>
      </c>
      <c r="G244" s="98">
        <v>400</v>
      </c>
      <c r="H244" s="131">
        <v>1.7</v>
      </c>
      <c r="I244" s="83">
        <v>187</v>
      </c>
      <c r="J244" s="114">
        <v>240</v>
      </c>
      <c r="K244" s="198">
        <v>160</v>
      </c>
      <c r="L244" s="194"/>
      <c r="M244" s="83">
        <f t="shared" si="8"/>
        <v>-14.438502673796791</v>
      </c>
      <c r="N244" s="83">
        <f t="shared" si="9"/>
        <v>-33.333333333333329</v>
      </c>
      <c r="O244" s="540" t="s">
        <v>263</v>
      </c>
    </row>
    <row r="245" spans="1:15" s="191" customFormat="1" ht="37.5" x14ac:dyDescent="0.3">
      <c r="A245" s="539">
        <v>6</v>
      </c>
      <c r="B245" s="540" t="s">
        <v>1553</v>
      </c>
      <c r="C245" s="540" t="s">
        <v>1539</v>
      </c>
      <c r="D245" s="540" t="s">
        <v>1554</v>
      </c>
      <c r="E245" s="98">
        <v>130</v>
      </c>
      <c r="F245" s="114">
        <v>200</v>
      </c>
      <c r="G245" s="98">
        <v>400</v>
      </c>
      <c r="H245" s="131">
        <v>2</v>
      </c>
      <c r="I245" s="83">
        <v>260</v>
      </c>
      <c r="J245" s="114">
        <v>240</v>
      </c>
      <c r="K245" s="198">
        <v>160</v>
      </c>
      <c r="L245" s="194"/>
      <c r="M245" s="83">
        <f t="shared" si="8"/>
        <v>-38.461538461538467</v>
      </c>
      <c r="N245" s="83">
        <f t="shared" si="9"/>
        <v>-33.333333333333329</v>
      </c>
      <c r="O245" s="540" t="s">
        <v>270</v>
      </c>
    </row>
    <row r="246" spans="1:15" s="191" customFormat="1" ht="37.5" x14ac:dyDescent="0.3">
      <c r="A246" s="539">
        <v>7</v>
      </c>
      <c r="B246" s="540" t="s">
        <v>1555</v>
      </c>
      <c r="C246" s="540" t="s">
        <v>1542</v>
      </c>
      <c r="D246" s="540" t="s">
        <v>1556</v>
      </c>
      <c r="E246" s="98">
        <v>120</v>
      </c>
      <c r="F246" s="114">
        <v>130</v>
      </c>
      <c r="G246" s="98">
        <v>260</v>
      </c>
      <c r="H246" s="131">
        <v>1.8</v>
      </c>
      <c r="I246" s="83">
        <v>216</v>
      </c>
      <c r="J246" s="114">
        <v>160</v>
      </c>
      <c r="K246" s="198">
        <v>150</v>
      </c>
      <c r="L246" s="194"/>
      <c r="M246" s="83">
        <f t="shared" ref="M246:M304" si="10">(K246-I246)/I246*100</f>
        <v>-30.555555555555557</v>
      </c>
      <c r="N246" s="83">
        <f t="shared" ref="N246:N309" si="11">(K246-J246)/J246*100</f>
        <v>-6.25</v>
      </c>
      <c r="O246" s="540" t="s">
        <v>270</v>
      </c>
    </row>
    <row r="247" spans="1:15" s="191" customFormat="1" ht="37.5" x14ac:dyDescent="0.3">
      <c r="A247" s="539">
        <v>8</v>
      </c>
      <c r="B247" s="540" t="s">
        <v>1557</v>
      </c>
      <c r="C247" s="540" t="s">
        <v>1558</v>
      </c>
      <c r="D247" s="540" t="s">
        <v>1559</v>
      </c>
      <c r="E247" s="98">
        <v>110</v>
      </c>
      <c r="F247" s="114">
        <v>150</v>
      </c>
      <c r="G247" s="98">
        <v>300</v>
      </c>
      <c r="H247" s="131">
        <v>1.2</v>
      </c>
      <c r="I247" s="83">
        <v>132</v>
      </c>
      <c r="J247" s="114">
        <v>180</v>
      </c>
      <c r="K247" s="198">
        <v>150</v>
      </c>
      <c r="L247" s="194"/>
      <c r="M247" s="83">
        <f t="shared" si="10"/>
        <v>13.636363636363635</v>
      </c>
      <c r="N247" s="83">
        <f t="shared" si="11"/>
        <v>-16.666666666666664</v>
      </c>
      <c r="O247" s="540" t="s">
        <v>263</v>
      </c>
    </row>
    <row r="248" spans="1:15" s="191" customFormat="1" ht="37.5" x14ac:dyDescent="0.3">
      <c r="A248" s="539">
        <v>9</v>
      </c>
      <c r="B248" s="540" t="s">
        <v>1560</v>
      </c>
      <c r="C248" s="540" t="s">
        <v>1561</v>
      </c>
      <c r="D248" s="540" t="s">
        <v>1562</v>
      </c>
      <c r="E248" s="98"/>
      <c r="F248" s="114">
        <v>130</v>
      </c>
      <c r="G248" s="98">
        <v>250</v>
      </c>
      <c r="H248" s="131"/>
      <c r="I248" s="83"/>
      <c r="J248" s="114">
        <v>150</v>
      </c>
      <c r="K248" s="198">
        <v>120</v>
      </c>
      <c r="L248" s="194"/>
      <c r="M248" s="83"/>
      <c r="N248" s="83">
        <f t="shared" si="11"/>
        <v>-20</v>
      </c>
      <c r="O248" s="540" t="s">
        <v>131</v>
      </c>
    </row>
    <row r="249" spans="1:15" s="191" customFormat="1" ht="18.75" customHeight="1" x14ac:dyDescent="0.3">
      <c r="A249" s="539">
        <v>10</v>
      </c>
      <c r="B249" s="540" t="s">
        <v>1563</v>
      </c>
      <c r="C249" s="540" t="s">
        <v>1564</v>
      </c>
      <c r="D249" s="540" t="s">
        <v>1565</v>
      </c>
      <c r="E249" s="98"/>
      <c r="F249" s="114">
        <v>200</v>
      </c>
      <c r="G249" s="98">
        <v>400</v>
      </c>
      <c r="H249" s="131"/>
      <c r="I249" s="83"/>
      <c r="J249" s="114">
        <v>240</v>
      </c>
      <c r="K249" s="198">
        <v>160</v>
      </c>
      <c r="L249" s="194"/>
      <c r="M249" s="83"/>
      <c r="N249" s="83">
        <f t="shared" si="11"/>
        <v>-33.333333333333329</v>
      </c>
      <c r="O249" s="540" t="s">
        <v>131</v>
      </c>
    </row>
    <row r="250" spans="1:15" s="191" customFormat="1" ht="18.75" x14ac:dyDescent="0.3">
      <c r="A250" s="539">
        <v>11</v>
      </c>
      <c r="B250" s="540" t="s">
        <v>1566</v>
      </c>
      <c r="C250" s="540"/>
      <c r="D250" s="540"/>
      <c r="E250" s="98">
        <v>90</v>
      </c>
      <c r="F250" s="114">
        <v>100</v>
      </c>
      <c r="G250" s="98">
        <v>150</v>
      </c>
      <c r="H250" s="131">
        <v>1.6</v>
      </c>
      <c r="I250" s="83">
        <v>144</v>
      </c>
      <c r="J250" s="114">
        <v>100</v>
      </c>
      <c r="K250" s="198">
        <v>100</v>
      </c>
      <c r="L250" s="194"/>
      <c r="M250" s="83">
        <f t="shared" si="10"/>
        <v>-30.555555555555557</v>
      </c>
      <c r="N250" s="83">
        <f t="shared" si="11"/>
        <v>0</v>
      </c>
      <c r="O250" s="540" t="s">
        <v>263</v>
      </c>
    </row>
    <row r="251" spans="1:15" s="191" customFormat="1" ht="18.75" x14ac:dyDescent="0.3">
      <c r="A251" s="533" t="s">
        <v>1567</v>
      </c>
      <c r="B251" s="546" t="s">
        <v>1568</v>
      </c>
      <c r="C251" s="546"/>
      <c r="D251" s="546"/>
      <c r="E251" s="192"/>
      <c r="F251" s="114"/>
      <c r="G251" s="192"/>
      <c r="H251" s="100"/>
      <c r="I251" s="100"/>
      <c r="J251" s="114"/>
      <c r="K251" s="114"/>
      <c r="L251" s="194"/>
      <c r="M251" s="83"/>
      <c r="N251" s="83"/>
      <c r="O251" s="546"/>
    </row>
    <row r="252" spans="1:15" s="191" customFormat="1" ht="18.75" customHeight="1" x14ac:dyDescent="0.3">
      <c r="A252" s="539">
        <v>1</v>
      </c>
      <c r="B252" s="540" t="s">
        <v>1569</v>
      </c>
      <c r="C252" s="540" t="s">
        <v>1570</v>
      </c>
      <c r="D252" s="540" t="s">
        <v>1571</v>
      </c>
      <c r="E252" s="98">
        <v>1900</v>
      </c>
      <c r="F252" s="114">
        <v>3600</v>
      </c>
      <c r="G252" s="98">
        <v>2000</v>
      </c>
      <c r="H252" s="131">
        <v>3.8</v>
      </c>
      <c r="I252" s="83">
        <v>7220</v>
      </c>
      <c r="J252" s="114">
        <v>3600</v>
      </c>
      <c r="K252" s="198">
        <v>4000</v>
      </c>
      <c r="L252" s="194"/>
      <c r="M252" s="83">
        <f t="shared" si="10"/>
        <v>-44.598337950138507</v>
      </c>
      <c r="N252" s="83">
        <f t="shared" si="11"/>
        <v>11.111111111111111</v>
      </c>
      <c r="O252" s="540" t="s">
        <v>263</v>
      </c>
    </row>
    <row r="253" spans="1:15" s="191" customFormat="1" ht="18.75" x14ac:dyDescent="0.3">
      <c r="A253" s="539"/>
      <c r="B253" s="540"/>
      <c r="C253" s="540" t="s">
        <v>1571</v>
      </c>
      <c r="D253" s="540" t="s">
        <v>1530</v>
      </c>
      <c r="E253" s="98">
        <v>1400</v>
      </c>
      <c r="F253" s="114">
        <v>2600</v>
      </c>
      <c r="G253" s="98">
        <v>1450</v>
      </c>
      <c r="H253" s="131">
        <v>2.4</v>
      </c>
      <c r="I253" s="83">
        <v>3360</v>
      </c>
      <c r="J253" s="114">
        <v>2600</v>
      </c>
      <c r="K253" s="198">
        <v>3200</v>
      </c>
      <c r="L253" s="194"/>
      <c r="M253" s="83">
        <f t="shared" si="10"/>
        <v>-4.7619047619047619</v>
      </c>
      <c r="N253" s="83">
        <f t="shared" si="11"/>
        <v>23.076923076923077</v>
      </c>
      <c r="O253" s="540" t="s">
        <v>263</v>
      </c>
    </row>
    <row r="254" spans="1:15" s="191" customFormat="1" ht="18.75" customHeight="1" x14ac:dyDescent="0.3">
      <c r="A254" s="539">
        <v>2</v>
      </c>
      <c r="B254" s="540" t="s">
        <v>1572</v>
      </c>
      <c r="C254" s="540" t="s">
        <v>1573</v>
      </c>
      <c r="D254" s="540" t="s">
        <v>1574</v>
      </c>
      <c r="E254" s="98">
        <v>900</v>
      </c>
      <c r="F254" s="114">
        <v>2000</v>
      </c>
      <c r="G254" s="98">
        <v>2000</v>
      </c>
      <c r="H254" s="131">
        <v>2.7</v>
      </c>
      <c r="I254" s="83">
        <v>2430</v>
      </c>
      <c r="J254" s="114">
        <v>2000</v>
      </c>
      <c r="K254" s="198">
        <v>2000</v>
      </c>
      <c r="L254" s="194"/>
      <c r="M254" s="83">
        <f t="shared" si="10"/>
        <v>-17.695473251028808</v>
      </c>
      <c r="N254" s="83">
        <f t="shared" si="11"/>
        <v>0</v>
      </c>
      <c r="O254" s="540" t="s">
        <v>263</v>
      </c>
    </row>
    <row r="255" spans="1:15" s="191" customFormat="1" ht="18.75" x14ac:dyDescent="0.3">
      <c r="A255" s="539"/>
      <c r="B255" s="540"/>
      <c r="C255" s="540" t="s">
        <v>1574</v>
      </c>
      <c r="D255" s="540" t="s">
        <v>1444</v>
      </c>
      <c r="E255" s="98">
        <v>750</v>
      </c>
      <c r="F255" s="114">
        <v>1500</v>
      </c>
      <c r="G255" s="98">
        <v>790</v>
      </c>
      <c r="H255" s="131">
        <v>2.5</v>
      </c>
      <c r="I255" s="83">
        <v>1875</v>
      </c>
      <c r="J255" s="114">
        <v>1500</v>
      </c>
      <c r="K255" s="198">
        <v>1200</v>
      </c>
      <c r="L255" s="194"/>
      <c r="M255" s="83">
        <f t="shared" si="10"/>
        <v>-36</v>
      </c>
      <c r="N255" s="83">
        <f t="shared" si="11"/>
        <v>-20</v>
      </c>
      <c r="O255" s="540" t="s">
        <v>263</v>
      </c>
    </row>
    <row r="256" spans="1:15" s="191" customFormat="1" ht="37.5" x14ac:dyDescent="0.3">
      <c r="A256" s="539">
        <v>3</v>
      </c>
      <c r="B256" s="540" t="s">
        <v>1575</v>
      </c>
      <c r="C256" s="540" t="s">
        <v>1576</v>
      </c>
      <c r="D256" s="540" t="s">
        <v>1577</v>
      </c>
      <c r="E256" s="98">
        <v>750</v>
      </c>
      <c r="F256" s="114">
        <v>1200</v>
      </c>
      <c r="G256" s="98">
        <v>800</v>
      </c>
      <c r="H256" s="131">
        <v>2.1</v>
      </c>
      <c r="I256" s="83">
        <v>1575</v>
      </c>
      <c r="J256" s="114">
        <v>1200</v>
      </c>
      <c r="K256" s="198">
        <v>2500</v>
      </c>
      <c r="L256" s="194"/>
      <c r="M256" s="83">
        <f t="shared" si="10"/>
        <v>58.730158730158735</v>
      </c>
      <c r="N256" s="83">
        <f t="shared" si="11"/>
        <v>108.33333333333333</v>
      </c>
      <c r="O256" s="540" t="s">
        <v>263</v>
      </c>
    </row>
    <row r="257" spans="1:17" s="191" customFormat="1" ht="18.75" x14ac:dyDescent="0.3">
      <c r="A257" s="539"/>
      <c r="B257" s="540"/>
      <c r="C257" s="540" t="s">
        <v>1578</v>
      </c>
      <c r="D257" s="540" t="s">
        <v>1579</v>
      </c>
      <c r="E257" s="98">
        <v>400</v>
      </c>
      <c r="F257" s="114">
        <v>1000</v>
      </c>
      <c r="G257" s="98">
        <v>460</v>
      </c>
      <c r="H257" s="131">
        <v>3.5</v>
      </c>
      <c r="I257" s="83">
        <v>1400</v>
      </c>
      <c r="J257" s="114">
        <v>1000</v>
      </c>
      <c r="K257" s="198">
        <v>1000</v>
      </c>
      <c r="L257" s="194"/>
      <c r="M257" s="83">
        <f t="shared" si="10"/>
        <v>-28.571428571428569</v>
      </c>
      <c r="N257" s="83">
        <f t="shared" si="11"/>
        <v>0</v>
      </c>
      <c r="O257" s="540" t="s">
        <v>263</v>
      </c>
    </row>
    <row r="258" spans="1:17" s="191" customFormat="1" ht="18.75" x14ac:dyDescent="0.3">
      <c r="A258" s="539"/>
      <c r="B258" s="540"/>
      <c r="C258" s="540" t="s">
        <v>1579</v>
      </c>
      <c r="D258" s="540" t="s">
        <v>1580</v>
      </c>
      <c r="E258" s="98">
        <v>350</v>
      </c>
      <c r="F258" s="114">
        <v>700</v>
      </c>
      <c r="G258" s="98">
        <v>380</v>
      </c>
      <c r="H258" s="131">
        <v>2.4</v>
      </c>
      <c r="I258" s="83">
        <v>840</v>
      </c>
      <c r="J258" s="114">
        <v>700</v>
      </c>
      <c r="K258" s="198">
        <v>600</v>
      </c>
      <c r="L258" s="194"/>
      <c r="M258" s="83">
        <f t="shared" si="10"/>
        <v>-28.571428571428569</v>
      </c>
      <c r="N258" s="83">
        <f t="shared" si="11"/>
        <v>-14.285714285714285</v>
      </c>
      <c r="O258" s="540" t="s">
        <v>263</v>
      </c>
    </row>
    <row r="259" spans="1:17" s="191" customFormat="1" ht="18.75" x14ac:dyDescent="0.3">
      <c r="A259" s="539"/>
      <c r="B259" s="540"/>
      <c r="C259" s="540" t="s">
        <v>1581</v>
      </c>
      <c r="D259" s="540" t="s">
        <v>1582</v>
      </c>
      <c r="E259" s="98">
        <v>250</v>
      </c>
      <c r="F259" s="114">
        <v>500</v>
      </c>
      <c r="G259" s="98">
        <v>270</v>
      </c>
      <c r="H259" s="131">
        <v>2.8</v>
      </c>
      <c r="I259" s="83">
        <v>700</v>
      </c>
      <c r="J259" s="114">
        <v>500</v>
      </c>
      <c r="K259" s="198">
        <v>400</v>
      </c>
      <c r="L259" s="194"/>
      <c r="M259" s="83">
        <f t="shared" si="10"/>
        <v>-42.857142857142854</v>
      </c>
      <c r="N259" s="83">
        <f t="shared" si="11"/>
        <v>-20</v>
      </c>
      <c r="O259" s="540" t="s">
        <v>263</v>
      </c>
    </row>
    <row r="260" spans="1:17" s="191" customFormat="1" ht="37.5" x14ac:dyDescent="0.3">
      <c r="A260" s="539">
        <v>4</v>
      </c>
      <c r="B260" s="540" t="s">
        <v>1583</v>
      </c>
      <c r="C260" s="540" t="s">
        <v>1584</v>
      </c>
      <c r="D260" s="540" t="s">
        <v>1585</v>
      </c>
      <c r="E260" s="98">
        <v>500</v>
      </c>
      <c r="F260" s="114">
        <v>1500</v>
      </c>
      <c r="G260" s="98">
        <v>510</v>
      </c>
      <c r="H260" s="131">
        <v>4.3</v>
      </c>
      <c r="I260" s="83">
        <v>2150</v>
      </c>
      <c r="J260" s="114">
        <v>1500</v>
      </c>
      <c r="K260" s="198">
        <v>800</v>
      </c>
      <c r="L260" s="194"/>
      <c r="M260" s="83">
        <f t="shared" si="10"/>
        <v>-62.790697674418603</v>
      </c>
      <c r="N260" s="83">
        <f t="shared" si="11"/>
        <v>-46.666666666666664</v>
      </c>
      <c r="O260" s="540" t="s">
        <v>263</v>
      </c>
    </row>
    <row r="261" spans="1:17" s="191" customFormat="1" ht="18.75" x14ac:dyDescent="0.3">
      <c r="A261" s="539"/>
      <c r="B261" s="540"/>
      <c r="C261" s="540" t="s">
        <v>1584</v>
      </c>
      <c r="D261" s="540" t="s">
        <v>1586</v>
      </c>
      <c r="E261" s="98">
        <v>400</v>
      </c>
      <c r="F261" s="114">
        <v>700</v>
      </c>
      <c r="G261" s="98">
        <v>410</v>
      </c>
      <c r="H261" s="131">
        <v>2.5</v>
      </c>
      <c r="I261" s="83">
        <v>1000</v>
      </c>
      <c r="J261" s="114">
        <v>700</v>
      </c>
      <c r="K261" s="198">
        <v>700</v>
      </c>
      <c r="L261" s="194"/>
      <c r="M261" s="83">
        <f t="shared" si="10"/>
        <v>-30</v>
      </c>
      <c r="N261" s="83">
        <f t="shared" si="11"/>
        <v>0</v>
      </c>
      <c r="O261" s="540" t="s">
        <v>263</v>
      </c>
    </row>
    <row r="262" spans="1:17" s="191" customFormat="1" ht="37.5" x14ac:dyDescent="0.3">
      <c r="A262" s="539"/>
      <c r="B262" s="540"/>
      <c r="C262" s="540" t="s">
        <v>1587</v>
      </c>
      <c r="D262" s="540" t="s">
        <v>1588</v>
      </c>
      <c r="E262" s="98">
        <v>300</v>
      </c>
      <c r="F262" s="114">
        <v>600</v>
      </c>
      <c r="G262" s="98">
        <v>350</v>
      </c>
      <c r="H262" s="131">
        <v>3.3</v>
      </c>
      <c r="I262" s="83">
        <v>990</v>
      </c>
      <c r="J262" s="114">
        <v>600</v>
      </c>
      <c r="K262" s="198">
        <v>450</v>
      </c>
      <c r="L262" s="194"/>
      <c r="M262" s="83">
        <f t="shared" si="10"/>
        <v>-54.54545454545454</v>
      </c>
      <c r="N262" s="83">
        <f t="shared" si="11"/>
        <v>-25</v>
      </c>
      <c r="O262" s="540" t="s">
        <v>263</v>
      </c>
    </row>
    <row r="263" spans="1:17" s="191" customFormat="1" ht="37.5" x14ac:dyDescent="0.3">
      <c r="A263" s="539"/>
      <c r="B263" s="540"/>
      <c r="C263" s="540" t="s">
        <v>1589</v>
      </c>
      <c r="D263" s="540" t="s">
        <v>1590</v>
      </c>
      <c r="E263" s="98">
        <v>500</v>
      </c>
      <c r="F263" s="114">
        <v>600</v>
      </c>
      <c r="G263" s="98">
        <v>500</v>
      </c>
      <c r="H263" s="131">
        <v>2.2000000000000002</v>
      </c>
      <c r="I263" s="83">
        <v>1100</v>
      </c>
      <c r="J263" s="114">
        <v>600</v>
      </c>
      <c r="K263" s="198">
        <v>500</v>
      </c>
      <c r="L263" s="194"/>
      <c r="M263" s="83">
        <f t="shared" si="10"/>
        <v>-54.54545454545454</v>
      </c>
      <c r="N263" s="83">
        <f t="shared" si="11"/>
        <v>-16.666666666666664</v>
      </c>
      <c r="O263" s="540" t="s">
        <v>263</v>
      </c>
    </row>
    <row r="264" spans="1:17" s="191" customFormat="1" ht="18.75" x14ac:dyDescent="0.3">
      <c r="A264" s="539"/>
      <c r="B264" s="540"/>
      <c r="C264" s="540" t="s">
        <v>1591</v>
      </c>
      <c r="D264" s="540" t="s">
        <v>1592</v>
      </c>
      <c r="E264" s="98">
        <v>300</v>
      </c>
      <c r="F264" s="114">
        <v>500</v>
      </c>
      <c r="G264" s="98">
        <v>320</v>
      </c>
      <c r="H264" s="131">
        <v>3.2</v>
      </c>
      <c r="I264" s="83">
        <v>960</v>
      </c>
      <c r="J264" s="114">
        <v>500</v>
      </c>
      <c r="K264" s="198">
        <v>350</v>
      </c>
      <c r="L264" s="194"/>
      <c r="M264" s="83">
        <f t="shared" si="10"/>
        <v>-63.541666666666664</v>
      </c>
      <c r="N264" s="83">
        <f t="shared" si="11"/>
        <v>-30</v>
      </c>
      <c r="O264" s="540" t="s">
        <v>263</v>
      </c>
    </row>
    <row r="265" spans="1:17" s="191" customFormat="1" ht="18.75" x14ac:dyDescent="0.3">
      <c r="A265" s="539"/>
      <c r="B265" s="540"/>
      <c r="C265" s="540" t="s">
        <v>1593</v>
      </c>
      <c r="D265" s="540" t="s">
        <v>1594</v>
      </c>
      <c r="E265" s="98">
        <v>250</v>
      </c>
      <c r="F265" s="114">
        <v>500</v>
      </c>
      <c r="G265" s="98">
        <v>260</v>
      </c>
      <c r="H265" s="131">
        <v>3.6</v>
      </c>
      <c r="I265" s="83">
        <v>900</v>
      </c>
      <c r="J265" s="114">
        <v>500</v>
      </c>
      <c r="K265" s="198">
        <v>350</v>
      </c>
      <c r="L265" s="194"/>
      <c r="M265" s="83">
        <f t="shared" si="10"/>
        <v>-61.111111111111114</v>
      </c>
      <c r="N265" s="83">
        <f t="shared" si="11"/>
        <v>-30</v>
      </c>
      <c r="O265" s="540" t="s">
        <v>263</v>
      </c>
    </row>
    <row r="266" spans="1:17" s="191" customFormat="1" ht="18.75" customHeight="1" x14ac:dyDescent="0.3">
      <c r="A266" s="883">
        <v>5</v>
      </c>
      <c r="B266" s="880" t="s">
        <v>1595</v>
      </c>
      <c r="C266" s="540" t="s">
        <v>1596</v>
      </c>
      <c r="D266" s="540" t="s">
        <v>1597</v>
      </c>
      <c r="E266" s="98"/>
      <c r="F266" s="98">
        <v>300</v>
      </c>
      <c r="G266" s="98">
        <v>300</v>
      </c>
      <c r="H266" s="104"/>
      <c r="I266" s="104"/>
      <c r="J266" s="98">
        <v>300</v>
      </c>
      <c r="K266" s="198">
        <v>300</v>
      </c>
      <c r="L266" s="194"/>
      <c r="M266" s="83"/>
      <c r="N266" s="83">
        <f t="shared" si="11"/>
        <v>0</v>
      </c>
      <c r="O266" s="540" t="s">
        <v>131</v>
      </c>
    </row>
    <row r="267" spans="1:17" s="191" customFormat="1" ht="18.75" x14ac:dyDescent="0.3">
      <c r="A267" s="884"/>
      <c r="B267" s="881"/>
      <c r="C267" s="540" t="s">
        <v>1598</v>
      </c>
      <c r="D267" s="540" t="s">
        <v>1599</v>
      </c>
      <c r="E267" s="98"/>
      <c r="F267" s="98">
        <v>250</v>
      </c>
      <c r="G267" s="98">
        <v>250</v>
      </c>
      <c r="H267" s="104"/>
      <c r="I267" s="104"/>
      <c r="J267" s="98">
        <v>250</v>
      </c>
      <c r="K267" s="198">
        <v>250</v>
      </c>
      <c r="L267" s="194"/>
      <c r="M267" s="83"/>
      <c r="N267" s="83">
        <f t="shared" si="11"/>
        <v>0</v>
      </c>
      <c r="O267" s="540" t="s">
        <v>131</v>
      </c>
    </row>
    <row r="268" spans="1:17" s="191" customFormat="1" ht="18.75" x14ac:dyDescent="0.3">
      <c r="A268" s="884"/>
      <c r="B268" s="881"/>
      <c r="C268" s="540" t="s">
        <v>1600</v>
      </c>
      <c r="D268" s="540" t="s">
        <v>1444</v>
      </c>
      <c r="E268" s="98"/>
      <c r="F268" s="98">
        <v>250</v>
      </c>
      <c r="G268" s="98">
        <v>250</v>
      </c>
      <c r="H268" s="104"/>
      <c r="I268" s="104"/>
      <c r="J268" s="98">
        <v>250</v>
      </c>
      <c r="K268" s="198">
        <v>200</v>
      </c>
      <c r="L268" s="194"/>
      <c r="M268" s="83"/>
      <c r="N268" s="83">
        <f t="shared" si="11"/>
        <v>-20</v>
      </c>
      <c r="O268" s="540" t="s">
        <v>131</v>
      </c>
    </row>
    <row r="269" spans="1:17" s="191" customFormat="1" ht="36" customHeight="1" x14ac:dyDescent="0.3">
      <c r="A269" s="885"/>
      <c r="B269" s="882"/>
      <c r="C269" s="540" t="s">
        <v>1601</v>
      </c>
      <c r="D269" s="540" t="s">
        <v>1444</v>
      </c>
      <c r="E269" s="98"/>
      <c r="F269" s="98">
        <v>300</v>
      </c>
      <c r="G269" s="98">
        <v>300</v>
      </c>
      <c r="H269" s="104"/>
      <c r="I269" s="104"/>
      <c r="J269" s="98">
        <v>300</v>
      </c>
      <c r="K269" s="198">
        <v>250</v>
      </c>
      <c r="L269" s="194"/>
      <c r="M269" s="83"/>
      <c r="N269" s="83">
        <f t="shared" si="11"/>
        <v>-16.666666666666664</v>
      </c>
      <c r="O269" s="540" t="s">
        <v>131</v>
      </c>
      <c r="Q269" s="191">
        <f>COUNTIF(L252:L293,"=0")</f>
        <v>0</v>
      </c>
    </row>
    <row r="270" spans="1:17" s="191" customFormat="1" ht="56.25" x14ac:dyDescent="0.3">
      <c r="A270" s="539">
        <v>6</v>
      </c>
      <c r="B270" s="540" t="s">
        <v>1549</v>
      </c>
      <c r="C270" s="540" t="s">
        <v>1602</v>
      </c>
      <c r="D270" s="540" t="s">
        <v>1530</v>
      </c>
      <c r="E270" s="98">
        <v>300</v>
      </c>
      <c r="F270" s="98">
        <v>600</v>
      </c>
      <c r="G270" s="98">
        <v>300</v>
      </c>
      <c r="H270" s="131">
        <v>3</v>
      </c>
      <c r="I270" s="83">
        <v>900</v>
      </c>
      <c r="J270" s="98">
        <v>600</v>
      </c>
      <c r="K270" s="198">
        <v>500</v>
      </c>
      <c r="L270" s="194"/>
      <c r="M270" s="83">
        <f t="shared" si="10"/>
        <v>-44.444444444444443</v>
      </c>
      <c r="N270" s="83">
        <f t="shared" si="11"/>
        <v>-16.666666666666664</v>
      </c>
      <c r="O270" s="540" t="s">
        <v>263</v>
      </c>
    </row>
    <row r="271" spans="1:17" s="191" customFormat="1" ht="37.5" x14ac:dyDescent="0.3">
      <c r="A271" s="539">
        <v>7</v>
      </c>
      <c r="B271" s="540" t="s">
        <v>1603</v>
      </c>
      <c r="C271" s="540" t="s">
        <v>1604</v>
      </c>
      <c r="D271" s="540" t="s">
        <v>1605</v>
      </c>
      <c r="E271" s="98">
        <v>350</v>
      </c>
      <c r="F271" s="98">
        <v>700</v>
      </c>
      <c r="G271" s="98">
        <v>370</v>
      </c>
      <c r="H271" s="131">
        <v>2.9</v>
      </c>
      <c r="I271" s="83">
        <v>1015</v>
      </c>
      <c r="J271" s="98">
        <v>700</v>
      </c>
      <c r="K271" s="198">
        <v>550</v>
      </c>
      <c r="L271" s="194"/>
      <c r="M271" s="83">
        <f t="shared" si="10"/>
        <v>-45.812807881773395</v>
      </c>
      <c r="N271" s="83">
        <f t="shared" si="11"/>
        <v>-21.428571428571427</v>
      </c>
      <c r="O271" s="540" t="s">
        <v>263</v>
      </c>
    </row>
    <row r="272" spans="1:17" s="191" customFormat="1" ht="18.75" x14ac:dyDescent="0.3">
      <c r="A272" s="539"/>
      <c r="B272" s="540"/>
      <c r="C272" s="540" t="s">
        <v>1606</v>
      </c>
      <c r="D272" s="540" t="s">
        <v>1607</v>
      </c>
      <c r="E272" s="98">
        <v>300</v>
      </c>
      <c r="F272" s="98">
        <v>600</v>
      </c>
      <c r="G272" s="98">
        <v>310</v>
      </c>
      <c r="H272" s="131">
        <v>2.8</v>
      </c>
      <c r="I272" s="83">
        <v>840</v>
      </c>
      <c r="J272" s="98">
        <v>600</v>
      </c>
      <c r="K272" s="198">
        <v>400</v>
      </c>
      <c r="L272" s="194"/>
      <c r="M272" s="83">
        <f t="shared" si="10"/>
        <v>-52.380952380952387</v>
      </c>
      <c r="N272" s="83">
        <f t="shared" si="11"/>
        <v>-33.333333333333329</v>
      </c>
      <c r="O272" s="540" t="s">
        <v>263</v>
      </c>
    </row>
    <row r="273" spans="1:15" s="191" customFormat="1" ht="18.75" x14ac:dyDescent="0.3">
      <c r="A273" s="539">
        <v>8</v>
      </c>
      <c r="B273" s="540" t="s">
        <v>1608</v>
      </c>
      <c r="C273" s="540" t="s">
        <v>1609</v>
      </c>
      <c r="D273" s="540" t="s">
        <v>1610</v>
      </c>
      <c r="E273" s="98">
        <v>300</v>
      </c>
      <c r="F273" s="98">
        <v>450</v>
      </c>
      <c r="G273" s="98">
        <v>320</v>
      </c>
      <c r="H273" s="131">
        <v>2.2000000000000002</v>
      </c>
      <c r="I273" s="83">
        <v>660</v>
      </c>
      <c r="J273" s="98">
        <v>450</v>
      </c>
      <c r="K273" s="198">
        <v>350</v>
      </c>
      <c r="L273" s="194"/>
      <c r="M273" s="83">
        <f t="shared" si="10"/>
        <v>-46.969696969696969</v>
      </c>
      <c r="N273" s="83">
        <f t="shared" si="11"/>
        <v>-22.222222222222221</v>
      </c>
      <c r="O273" s="540" t="s">
        <v>263</v>
      </c>
    </row>
    <row r="274" spans="1:15" s="191" customFormat="1" ht="18.75" x14ac:dyDescent="0.3">
      <c r="A274" s="539">
        <v>9</v>
      </c>
      <c r="B274" s="540" t="s">
        <v>573</v>
      </c>
      <c r="C274" s="540" t="s">
        <v>9</v>
      </c>
      <c r="D274" s="540" t="s">
        <v>1611</v>
      </c>
      <c r="E274" s="98">
        <v>600</v>
      </c>
      <c r="F274" s="98">
        <v>750</v>
      </c>
      <c r="G274" s="98">
        <v>620</v>
      </c>
      <c r="H274" s="131">
        <v>1.6</v>
      </c>
      <c r="I274" s="83">
        <v>960</v>
      </c>
      <c r="J274" s="98">
        <v>750</v>
      </c>
      <c r="K274" s="198">
        <v>650</v>
      </c>
      <c r="L274" s="194"/>
      <c r="M274" s="83">
        <f t="shared" si="10"/>
        <v>-32.291666666666671</v>
      </c>
      <c r="N274" s="83">
        <f t="shared" si="11"/>
        <v>-13.333333333333334</v>
      </c>
      <c r="O274" s="540" t="s">
        <v>263</v>
      </c>
    </row>
    <row r="275" spans="1:15" s="191" customFormat="1" ht="18.75" x14ac:dyDescent="0.3">
      <c r="A275" s="539">
        <v>10</v>
      </c>
      <c r="B275" s="540" t="s">
        <v>725</v>
      </c>
      <c r="C275" s="540" t="s">
        <v>1530</v>
      </c>
      <c r="D275" s="540" t="s">
        <v>1612</v>
      </c>
      <c r="E275" s="98">
        <v>400</v>
      </c>
      <c r="F275" s="98">
        <v>600</v>
      </c>
      <c r="G275" s="98">
        <v>400</v>
      </c>
      <c r="H275" s="131">
        <v>3.1</v>
      </c>
      <c r="I275" s="83">
        <v>1240</v>
      </c>
      <c r="J275" s="98">
        <v>600</v>
      </c>
      <c r="K275" s="198">
        <v>500</v>
      </c>
      <c r="L275" s="194"/>
      <c r="M275" s="83">
        <f t="shared" si="10"/>
        <v>-59.677419354838712</v>
      </c>
      <c r="N275" s="83">
        <f t="shared" si="11"/>
        <v>-16.666666666666664</v>
      </c>
      <c r="O275" s="540" t="s">
        <v>263</v>
      </c>
    </row>
    <row r="276" spans="1:15" s="191" customFormat="1" ht="18.75" x14ac:dyDescent="0.3">
      <c r="A276" s="539"/>
      <c r="B276" s="540"/>
      <c r="C276" s="540" t="s">
        <v>1613</v>
      </c>
      <c r="D276" s="540" t="s">
        <v>1614</v>
      </c>
      <c r="E276" s="98">
        <v>250</v>
      </c>
      <c r="F276" s="98">
        <v>550</v>
      </c>
      <c r="G276" s="98">
        <v>270</v>
      </c>
      <c r="H276" s="131">
        <v>4.7</v>
      </c>
      <c r="I276" s="83">
        <v>1175</v>
      </c>
      <c r="J276" s="98">
        <v>550</v>
      </c>
      <c r="K276" s="198">
        <v>400</v>
      </c>
      <c r="L276" s="194"/>
      <c r="M276" s="83">
        <f t="shared" si="10"/>
        <v>-65.957446808510639</v>
      </c>
      <c r="N276" s="83">
        <f t="shared" si="11"/>
        <v>-27.27272727272727</v>
      </c>
      <c r="O276" s="540" t="s">
        <v>263</v>
      </c>
    </row>
    <row r="277" spans="1:15" s="191" customFormat="1" ht="37.5" x14ac:dyDescent="0.3">
      <c r="A277" s="539">
        <v>11</v>
      </c>
      <c r="B277" s="540" t="s">
        <v>1615</v>
      </c>
      <c r="C277" s="540" t="s">
        <v>1616</v>
      </c>
      <c r="D277" s="540" t="s">
        <v>1617</v>
      </c>
      <c r="E277" s="98">
        <v>350</v>
      </c>
      <c r="F277" s="98">
        <v>550</v>
      </c>
      <c r="G277" s="98">
        <v>360</v>
      </c>
      <c r="H277" s="131">
        <v>2.9</v>
      </c>
      <c r="I277" s="83">
        <v>1015</v>
      </c>
      <c r="J277" s="98">
        <v>550</v>
      </c>
      <c r="K277" s="198">
        <v>450</v>
      </c>
      <c r="L277" s="194"/>
      <c r="M277" s="83">
        <f t="shared" si="10"/>
        <v>-55.665024630541872</v>
      </c>
      <c r="N277" s="83">
        <f t="shared" si="11"/>
        <v>-18.181818181818183</v>
      </c>
      <c r="O277" s="540" t="s">
        <v>263</v>
      </c>
    </row>
    <row r="278" spans="1:15" s="191" customFormat="1" ht="37.5" x14ac:dyDescent="0.3">
      <c r="A278" s="539">
        <v>12</v>
      </c>
      <c r="B278" s="540" t="s">
        <v>1618</v>
      </c>
      <c r="C278" s="540" t="s">
        <v>1619</v>
      </c>
      <c r="D278" s="540" t="s">
        <v>1620</v>
      </c>
      <c r="E278" s="98">
        <v>300</v>
      </c>
      <c r="F278" s="98">
        <v>450</v>
      </c>
      <c r="G278" s="98">
        <v>330</v>
      </c>
      <c r="H278" s="131">
        <v>2.7</v>
      </c>
      <c r="I278" s="83">
        <v>810</v>
      </c>
      <c r="J278" s="98">
        <v>450</v>
      </c>
      <c r="K278" s="198">
        <v>400</v>
      </c>
      <c r="L278" s="194"/>
      <c r="M278" s="83">
        <f t="shared" si="10"/>
        <v>-50.617283950617285</v>
      </c>
      <c r="N278" s="83">
        <f t="shared" si="11"/>
        <v>-11.111111111111111</v>
      </c>
      <c r="O278" s="540" t="s">
        <v>263</v>
      </c>
    </row>
    <row r="279" spans="1:15" s="191" customFormat="1" ht="37.5" x14ac:dyDescent="0.3">
      <c r="A279" s="539">
        <v>13</v>
      </c>
      <c r="B279" s="540" t="s">
        <v>1621</v>
      </c>
      <c r="C279" s="540" t="s">
        <v>1622</v>
      </c>
      <c r="D279" s="540" t="s">
        <v>1623</v>
      </c>
      <c r="E279" s="98">
        <v>300</v>
      </c>
      <c r="F279" s="98">
        <v>600</v>
      </c>
      <c r="G279" s="98">
        <v>320</v>
      </c>
      <c r="H279" s="131">
        <v>3.4</v>
      </c>
      <c r="I279" s="83">
        <v>1020</v>
      </c>
      <c r="J279" s="98">
        <v>600</v>
      </c>
      <c r="K279" s="198">
        <v>500</v>
      </c>
      <c r="L279" s="194"/>
      <c r="M279" s="83">
        <f t="shared" si="10"/>
        <v>-50.980392156862742</v>
      </c>
      <c r="N279" s="83">
        <f t="shared" si="11"/>
        <v>-16.666666666666664</v>
      </c>
      <c r="O279" s="540" t="s">
        <v>263</v>
      </c>
    </row>
    <row r="280" spans="1:15" s="191" customFormat="1" ht="37.5" x14ac:dyDescent="0.3">
      <c r="A280" s="539">
        <v>14</v>
      </c>
      <c r="B280" s="540" t="s">
        <v>1624</v>
      </c>
      <c r="C280" s="540" t="s">
        <v>9</v>
      </c>
      <c r="D280" s="540" t="s">
        <v>1625</v>
      </c>
      <c r="E280" s="98">
        <v>300</v>
      </c>
      <c r="F280" s="98">
        <v>450</v>
      </c>
      <c r="G280" s="98">
        <v>320</v>
      </c>
      <c r="H280" s="131">
        <v>2.4</v>
      </c>
      <c r="I280" s="83">
        <v>720</v>
      </c>
      <c r="J280" s="98">
        <v>450</v>
      </c>
      <c r="K280" s="198">
        <v>350</v>
      </c>
      <c r="L280" s="194"/>
      <c r="M280" s="83">
        <f t="shared" si="10"/>
        <v>-51.388888888888886</v>
      </c>
      <c r="N280" s="83">
        <f t="shared" si="11"/>
        <v>-22.222222222222221</v>
      </c>
      <c r="O280" s="540" t="s">
        <v>263</v>
      </c>
    </row>
    <row r="281" spans="1:15" s="191" customFormat="1" ht="37.5" x14ac:dyDescent="0.3">
      <c r="A281" s="539">
        <v>15</v>
      </c>
      <c r="B281" s="540" t="s">
        <v>1626</v>
      </c>
      <c r="C281" s="540" t="s">
        <v>1627</v>
      </c>
      <c r="D281" s="540" t="s">
        <v>1628</v>
      </c>
      <c r="E281" s="98">
        <v>300</v>
      </c>
      <c r="F281" s="98">
        <v>500</v>
      </c>
      <c r="G281" s="98">
        <v>320</v>
      </c>
      <c r="H281" s="131">
        <v>2.7</v>
      </c>
      <c r="I281" s="83">
        <v>810</v>
      </c>
      <c r="J281" s="98">
        <v>500</v>
      </c>
      <c r="K281" s="198">
        <v>400</v>
      </c>
      <c r="L281" s="194"/>
      <c r="M281" s="83">
        <f t="shared" si="10"/>
        <v>-50.617283950617285</v>
      </c>
      <c r="N281" s="83">
        <f t="shared" si="11"/>
        <v>-20</v>
      </c>
      <c r="O281" s="540" t="s">
        <v>263</v>
      </c>
    </row>
    <row r="282" spans="1:15" s="191" customFormat="1" ht="37.5" x14ac:dyDescent="0.3">
      <c r="A282" s="539">
        <v>16</v>
      </c>
      <c r="B282" s="540" t="s">
        <v>1629</v>
      </c>
      <c r="C282" s="540" t="s">
        <v>1630</v>
      </c>
      <c r="D282" s="540" t="s">
        <v>1631</v>
      </c>
      <c r="E282" s="98">
        <v>300</v>
      </c>
      <c r="F282" s="98">
        <v>550</v>
      </c>
      <c r="G282" s="98">
        <v>320</v>
      </c>
      <c r="H282" s="131">
        <v>3.5</v>
      </c>
      <c r="I282" s="83">
        <v>1050</v>
      </c>
      <c r="J282" s="98">
        <v>550</v>
      </c>
      <c r="K282" s="198">
        <v>400</v>
      </c>
      <c r="L282" s="194"/>
      <c r="M282" s="83">
        <f t="shared" si="10"/>
        <v>-61.904761904761905</v>
      </c>
      <c r="N282" s="83">
        <f t="shared" si="11"/>
        <v>-27.27272727272727</v>
      </c>
      <c r="O282" s="540" t="s">
        <v>263</v>
      </c>
    </row>
    <row r="283" spans="1:15" s="191" customFormat="1" ht="37.5" x14ac:dyDescent="0.3">
      <c r="A283" s="539">
        <v>17</v>
      </c>
      <c r="B283" s="540" t="s">
        <v>1020</v>
      </c>
      <c r="C283" s="540" t="s">
        <v>1632</v>
      </c>
      <c r="D283" s="540" t="s">
        <v>1619</v>
      </c>
      <c r="E283" s="98">
        <v>570</v>
      </c>
      <c r="F283" s="98">
        <v>1250</v>
      </c>
      <c r="G283" s="98">
        <v>600</v>
      </c>
      <c r="H283" s="131">
        <v>4.2</v>
      </c>
      <c r="I283" s="83">
        <v>2394</v>
      </c>
      <c r="J283" s="98">
        <v>1250</v>
      </c>
      <c r="K283" s="198">
        <v>900</v>
      </c>
      <c r="L283" s="194"/>
      <c r="M283" s="83">
        <f t="shared" si="10"/>
        <v>-62.406015037593988</v>
      </c>
      <c r="N283" s="83">
        <f t="shared" si="11"/>
        <v>-28.000000000000004</v>
      </c>
      <c r="O283" s="540" t="s">
        <v>263</v>
      </c>
    </row>
    <row r="284" spans="1:15" s="191" customFormat="1" ht="18.75" x14ac:dyDescent="0.3">
      <c r="A284" s="539"/>
      <c r="B284" s="540"/>
      <c r="C284" s="540"/>
      <c r="D284" s="540" t="s">
        <v>1633</v>
      </c>
      <c r="E284" s="98">
        <v>500</v>
      </c>
      <c r="F284" s="98">
        <v>1000</v>
      </c>
      <c r="G284" s="98">
        <v>520</v>
      </c>
      <c r="H284" s="131">
        <v>3.9</v>
      </c>
      <c r="I284" s="83">
        <v>1950</v>
      </c>
      <c r="J284" s="98">
        <v>1000</v>
      </c>
      <c r="K284" s="198">
        <v>750</v>
      </c>
      <c r="L284" s="194"/>
      <c r="M284" s="83">
        <f t="shared" si="10"/>
        <v>-61.53846153846154</v>
      </c>
      <c r="N284" s="83">
        <f t="shared" si="11"/>
        <v>-25</v>
      </c>
      <c r="O284" s="540" t="s">
        <v>263</v>
      </c>
    </row>
    <row r="285" spans="1:15" s="191" customFormat="1" ht="37.5" x14ac:dyDescent="0.3">
      <c r="A285" s="539"/>
      <c r="B285" s="540"/>
      <c r="C285" s="540" t="s">
        <v>1634</v>
      </c>
      <c r="D285" s="540" t="s">
        <v>1635</v>
      </c>
      <c r="E285" s="98">
        <v>250</v>
      </c>
      <c r="F285" s="98">
        <v>500</v>
      </c>
      <c r="G285" s="98">
        <v>280</v>
      </c>
      <c r="H285" s="131">
        <v>3.9</v>
      </c>
      <c r="I285" s="83">
        <v>975</v>
      </c>
      <c r="J285" s="98">
        <v>500</v>
      </c>
      <c r="K285" s="198">
        <v>350</v>
      </c>
      <c r="L285" s="194"/>
      <c r="M285" s="83">
        <f t="shared" si="10"/>
        <v>-64.102564102564102</v>
      </c>
      <c r="N285" s="83">
        <f t="shared" si="11"/>
        <v>-30</v>
      </c>
      <c r="O285" s="540" t="s">
        <v>263</v>
      </c>
    </row>
    <row r="286" spans="1:15" s="191" customFormat="1" ht="18.75" x14ac:dyDescent="0.3">
      <c r="A286" s="539">
        <v>18</v>
      </c>
      <c r="B286" s="540" t="s">
        <v>1636</v>
      </c>
      <c r="C286" s="540" t="s">
        <v>1637</v>
      </c>
      <c r="D286" s="540" t="s">
        <v>1638</v>
      </c>
      <c r="E286" s="98">
        <v>200</v>
      </c>
      <c r="F286" s="98">
        <v>400</v>
      </c>
      <c r="G286" s="98">
        <v>220</v>
      </c>
      <c r="H286" s="131">
        <v>2.9</v>
      </c>
      <c r="I286" s="83">
        <v>580</v>
      </c>
      <c r="J286" s="98">
        <v>400</v>
      </c>
      <c r="K286" s="198">
        <v>300</v>
      </c>
      <c r="L286" s="194"/>
      <c r="M286" s="83">
        <f t="shared" si="10"/>
        <v>-48.275862068965516</v>
      </c>
      <c r="N286" s="83">
        <f t="shared" si="11"/>
        <v>-25</v>
      </c>
      <c r="O286" s="540" t="s">
        <v>263</v>
      </c>
    </row>
    <row r="287" spans="1:15" s="191" customFormat="1" ht="18.75" x14ac:dyDescent="0.3">
      <c r="A287" s="539">
        <v>19</v>
      </c>
      <c r="B287" s="540" t="s">
        <v>230</v>
      </c>
      <c r="C287" s="540" t="s">
        <v>1639</v>
      </c>
      <c r="D287" s="540" t="s">
        <v>931</v>
      </c>
      <c r="E287" s="98">
        <v>150</v>
      </c>
      <c r="F287" s="98">
        <v>150</v>
      </c>
      <c r="G287" s="98">
        <v>180</v>
      </c>
      <c r="H287" s="131">
        <v>1.4</v>
      </c>
      <c r="I287" s="83">
        <v>210</v>
      </c>
      <c r="J287" s="98">
        <v>150</v>
      </c>
      <c r="K287" s="198">
        <v>150</v>
      </c>
      <c r="L287" s="194"/>
      <c r="M287" s="83">
        <f t="shared" si="10"/>
        <v>-28.571428571428569</v>
      </c>
      <c r="N287" s="83">
        <f t="shared" si="11"/>
        <v>0</v>
      </c>
      <c r="O287" s="540" t="s">
        <v>263</v>
      </c>
    </row>
    <row r="288" spans="1:15" s="191" customFormat="1" ht="18.75" x14ac:dyDescent="0.3">
      <c r="A288" s="539"/>
      <c r="B288" s="540"/>
      <c r="C288" s="540" t="s">
        <v>1640</v>
      </c>
      <c r="D288" s="540" t="s">
        <v>1641</v>
      </c>
      <c r="E288" s="98">
        <v>150</v>
      </c>
      <c r="F288" s="98">
        <v>150</v>
      </c>
      <c r="G288" s="98">
        <v>170</v>
      </c>
      <c r="H288" s="131">
        <v>1.2</v>
      </c>
      <c r="I288" s="83">
        <v>180</v>
      </c>
      <c r="J288" s="98">
        <v>150</v>
      </c>
      <c r="K288" s="198">
        <v>150</v>
      </c>
      <c r="L288" s="194"/>
      <c r="M288" s="83">
        <f t="shared" si="10"/>
        <v>-16.666666666666664</v>
      </c>
      <c r="N288" s="83">
        <f t="shared" si="11"/>
        <v>0</v>
      </c>
      <c r="O288" s="540" t="s">
        <v>263</v>
      </c>
    </row>
    <row r="289" spans="1:17" s="191" customFormat="1" ht="18.75" x14ac:dyDescent="0.3">
      <c r="A289" s="539"/>
      <c r="B289" s="540"/>
      <c r="C289" s="540" t="s">
        <v>511</v>
      </c>
      <c r="D289" s="540" t="s">
        <v>1642</v>
      </c>
      <c r="E289" s="98">
        <v>150</v>
      </c>
      <c r="F289" s="98">
        <v>150</v>
      </c>
      <c r="G289" s="98">
        <v>160</v>
      </c>
      <c r="H289" s="131">
        <v>1.3</v>
      </c>
      <c r="I289" s="83">
        <v>195</v>
      </c>
      <c r="J289" s="98">
        <v>150</v>
      </c>
      <c r="K289" s="198">
        <v>150</v>
      </c>
      <c r="L289" s="194"/>
      <c r="M289" s="83">
        <f t="shared" si="10"/>
        <v>-23.076923076923077</v>
      </c>
      <c r="N289" s="83">
        <f t="shared" si="11"/>
        <v>0</v>
      </c>
      <c r="O289" s="540" t="s">
        <v>263</v>
      </c>
    </row>
    <row r="290" spans="1:17" s="191" customFormat="1" ht="18.75" x14ac:dyDescent="0.3">
      <c r="A290" s="539"/>
      <c r="B290" s="540"/>
      <c r="C290" s="540" t="s">
        <v>9</v>
      </c>
      <c r="D290" s="540" t="s">
        <v>1643</v>
      </c>
      <c r="E290" s="98">
        <v>150</v>
      </c>
      <c r="F290" s="98">
        <v>150</v>
      </c>
      <c r="G290" s="98">
        <v>170</v>
      </c>
      <c r="H290" s="131">
        <v>1.4</v>
      </c>
      <c r="I290" s="83">
        <v>210</v>
      </c>
      <c r="J290" s="98">
        <v>150</v>
      </c>
      <c r="K290" s="198">
        <v>150</v>
      </c>
      <c r="L290" s="194"/>
      <c r="M290" s="83">
        <f t="shared" si="10"/>
        <v>-28.571428571428569</v>
      </c>
      <c r="N290" s="83">
        <f t="shared" si="11"/>
        <v>0</v>
      </c>
      <c r="O290" s="540" t="s">
        <v>263</v>
      </c>
    </row>
    <row r="291" spans="1:17" s="191" customFormat="1" ht="18.75" customHeight="1" x14ac:dyDescent="0.3">
      <c r="A291" s="539">
        <v>20</v>
      </c>
      <c r="B291" s="540" t="s">
        <v>1644</v>
      </c>
      <c r="C291" s="540"/>
      <c r="D291" s="540"/>
      <c r="E291" s="98">
        <v>120</v>
      </c>
      <c r="F291" s="98">
        <v>120</v>
      </c>
      <c r="G291" s="98">
        <v>130</v>
      </c>
      <c r="H291" s="131">
        <v>1.7</v>
      </c>
      <c r="I291" s="83">
        <v>204</v>
      </c>
      <c r="J291" s="98">
        <v>120</v>
      </c>
      <c r="K291" s="198">
        <v>120</v>
      </c>
      <c r="L291" s="194"/>
      <c r="M291" s="83">
        <f t="shared" si="10"/>
        <v>-41.17647058823529</v>
      </c>
      <c r="N291" s="83">
        <f t="shared" si="11"/>
        <v>0</v>
      </c>
      <c r="O291" s="540" t="s">
        <v>263</v>
      </c>
    </row>
    <row r="292" spans="1:17" s="191" customFormat="1" ht="18.75" customHeight="1" x14ac:dyDescent="0.3">
      <c r="A292" s="539">
        <v>21</v>
      </c>
      <c r="B292" s="540" t="s">
        <v>1645</v>
      </c>
      <c r="C292" s="540"/>
      <c r="D292" s="540"/>
      <c r="E292" s="98">
        <v>150</v>
      </c>
      <c r="F292" s="98">
        <v>150</v>
      </c>
      <c r="G292" s="98">
        <v>160</v>
      </c>
      <c r="H292" s="131">
        <v>1.4</v>
      </c>
      <c r="I292" s="83">
        <v>210</v>
      </c>
      <c r="J292" s="98">
        <v>150</v>
      </c>
      <c r="K292" s="198">
        <v>150</v>
      </c>
      <c r="L292" s="194"/>
      <c r="M292" s="83">
        <f t="shared" si="10"/>
        <v>-28.571428571428569</v>
      </c>
      <c r="N292" s="83">
        <f t="shared" si="11"/>
        <v>0</v>
      </c>
      <c r="O292" s="540" t="s">
        <v>263</v>
      </c>
    </row>
    <row r="293" spans="1:17" s="191" customFormat="1" ht="37.5" x14ac:dyDescent="0.3">
      <c r="A293" s="539">
        <v>22</v>
      </c>
      <c r="B293" s="540" t="s">
        <v>1646</v>
      </c>
      <c r="C293" s="540" t="s">
        <v>1647</v>
      </c>
      <c r="D293" s="540" t="s">
        <v>1648</v>
      </c>
      <c r="E293" s="98">
        <v>150</v>
      </c>
      <c r="F293" s="98">
        <v>150</v>
      </c>
      <c r="G293" s="98">
        <v>160</v>
      </c>
      <c r="H293" s="131">
        <v>1.4</v>
      </c>
      <c r="I293" s="83">
        <v>210</v>
      </c>
      <c r="J293" s="98">
        <v>150</v>
      </c>
      <c r="K293" s="198">
        <v>150</v>
      </c>
      <c r="L293" s="194"/>
      <c r="M293" s="83">
        <f t="shared" si="10"/>
        <v>-28.571428571428569</v>
      </c>
      <c r="N293" s="83">
        <f t="shared" si="11"/>
        <v>0</v>
      </c>
      <c r="O293" s="540" t="s">
        <v>263</v>
      </c>
    </row>
    <row r="294" spans="1:17" s="191" customFormat="1" ht="18.75" x14ac:dyDescent="0.3">
      <c r="A294" s="108" t="s">
        <v>1649</v>
      </c>
      <c r="B294" s="548" t="s">
        <v>1650</v>
      </c>
      <c r="C294" s="548"/>
      <c r="D294" s="548"/>
      <c r="E294" s="110"/>
      <c r="F294" s="114"/>
      <c r="G294" s="110"/>
      <c r="H294" s="83"/>
      <c r="I294" s="83"/>
      <c r="J294" s="114"/>
      <c r="K294" s="114"/>
      <c r="L294" s="194"/>
      <c r="M294" s="83"/>
      <c r="N294" s="83"/>
      <c r="O294" s="548"/>
    </row>
    <row r="295" spans="1:17" s="191" customFormat="1" ht="37.5" customHeight="1" x14ac:dyDescent="0.3">
      <c r="A295" s="545">
        <v>1</v>
      </c>
      <c r="B295" s="544" t="s">
        <v>1651</v>
      </c>
      <c r="C295" s="544" t="s">
        <v>1652</v>
      </c>
      <c r="D295" s="544" t="s">
        <v>1653</v>
      </c>
      <c r="E295" s="98">
        <v>720</v>
      </c>
      <c r="F295" s="114">
        <v>2000</v>
      </c>
      <c r="G295" s="114">
        <v>3000</v>
      </c>
      <c r="H295" s="201">
        <v>3.5</v>
      </c>
      <c r="I295" s="116">
        <v>2520</v>
      </c>
      <c r="J295" s="114">
        <v>2000</v>
      </c>
      <c r="K295" s="198">
        <v>2000</v>
      </c>
      <c r="L295" s="194"/>
      <c r="M295" s="83">
        <f t="shared" si="10"/>
        <v>-20.634920634920633</v>
      </c>
      <c r="N295" s="83">
        <f t="shared" si="11"/>
        <v>0</v>
      </c>
      <c r="O295" s="544" t="s">
        <v>270</v>
      </c>
    </row>
    <row r="296" spans="1:17" s="191" customFormat="1" ht="37.5" x14ac:dyDescent="0.3">
      <c r="A296" s="545"/>
      <c r="B296" s="544"/>
      <c r="C296" s="544" t="s">
        <v>1654</v>
      </c>
      <c r="D296" s="544" t="s">
        <v>1655</v>
      </c>
      <c r="E296" s="98">
        <v>760</v>
      </c>
      <c r="F296" s="114">
        <v>2500</v>
      </c>
      <c r="G296" s="114">
        <v>4000</v>
      </c>
      <c r="H296" s="201">
        <v>4.2</v>
      </c>
      <c r="I296" s="116">
        <v>3192</v>
      </c>
      <c r="J296" s="114">
        <v>2500</v>
      </c>
      <c r="K296" s="198">
        <v>2200</v>
      </c>
      <c r="L296" s="194"/>
      <c r="M296" s="83">
        <f t="shared" si="10"/>
        <v>-31.077694235588972</v>
      </c>
      <c r="N296" s="83">
        <f t="shared" si="11"/>
        <v>-12</v>
      </c>
      <c r="O296" s="544" t="s">
        <v>270</v>
      </c>
    </row>
    <row r="297" spans="1:17" s="191" customFormat="1" ht="37.5" x14ac:dyDescent="0.3">
      <c r="A297" s="545"/>
      <c r="B297" s="544"/>
      <c r="C297" s="544" t="s">
        <v>1655</v>
      </c>
      <c r="D297" s="544" t="s">
        <v>1656</v>
      </c>
      <c r="E297" s="98">
        <v>700</v>
      </c>
      <c r="F297" s="114">
        <v>2000</v>
      </c>
      <c r="G297" s="114">
        <v>2600</v>
      </c>
      <c r="H297" s="201">
        <v>5.0999999999999996</v>
      </c>
      <c r="I297" s="116">
        <v>3569.9999999999995</v>
      </c>
      <c r="J297" s="114">
        <v>2000</v>
      </c>
      <c r="K297" s="198">
        <v>1500</v>
      </c>
      <c r="L297" s="194"/>
      <c r="M297" s="83">
        <f t="shared" si="10"/>
        <v>-57.983193277310917</v>
      </c>
      <c r="N297" s="83">
        <f t="shared" si="11"/>
        <v>-25</v>
      </c>
      <c r="O297" s="544" t="s">
        <v>270</v>
      </c>
    </row>
    <row r="298" spans="1:17" s="191" customFormat="1" ht="37.5" x14ac:dyDescent="0.3">
      <c r="A298" s="545"/>
      <c r="B298" s="544"/>
      <c r="C298" s="544" t="s">
        <v>1657</v>
      </c>
      <c r="D298" s="544" t="s">
        <v>1658</v>
      </c>
      <c r="E298" s="98">
        <v>740</v>
      </c>
      <c r="F298" s="114">
        <v>2100</v>
      </c>
      <c r="G298" s="114">
        <v>3000</v>
      </c>
      <c r="H298" s="201">
        <v>4</v>
      </c>
      <c r="I298" s="116">
        <v>2960</v>
      </c>
      <c r="J298" s="114">
        <v>2100</v>
      </c>
      <c r="K298" s="198">
        <v>1600</v>
      </c>
      <c r="L298" s="194"/>
      <c r="M298" s="83">
        <f t="shared" si="10"/>
        <v>-45.945945945945951</v>
      </c>
      <c r="N298" s="83">
        <f t="shared" si="11"/>
        <v>-23.809523809523807</v>
      </c>
      <c r="O298" s="544" t="s">
        <v>270</v>
      </c>
    </row>
    <row r="299" spans="1:17" s="191" customFormat="1" ht="18" customHeight="1" x14ac:dyDescent="0.3">
      <c r="A299" s="545">
        <v>2</v>
      </c>
      <c r="B299" s="544" t="s">
        <v>1659</v>
      </c>
      <c r="C299" s="544" t="s">
        <v>1660</v>
      </c>
      <c r="D299" s="544" t="s">
        <v>1661</v>
      </c>
      <c r="E299" s="98">
        <v>610</v>
      </c>
      <c r="F299" s="114">
        <v>3000</v>
      </c>
      <c r="G299" s="114">
        <v>3800</v>
      </c>
      <c r="H299" s="201">
        <v>5.0999999999999996</v>
      </c>
      <c r="I299" s="116">
        <v>3111</v>
      </c>
      <c r="J299" s="114">
        <v>3000</v>
      </c>
      <c r="K299" s="198">
        <v>2100</v>
      </c>
      <c r="L299" s="194"/>
      <c r="M299" s="83">
        <f t="shared" si="10"/>
        <v>-32.497589199614275</v>
      </c>
      <c r="N299" s="83">
        <f t="shared" si="11"/>
        <v>-30</v>
      </c>
      <c r="O299" s="544" t="s">
        <v>270</v>
      </c>
    </row>
    <row r="300" spans="1:17" s="191" customFormat="1" ht="18.75" x14ac:dyDescent="0.3">
      <c r="A300" s="545"/>
      <c r="B300" s="544"/>
      <c r="C300" s="544" t="s">
        <v>1661</v>
      </c>
      <c r="D300" s="544" t="s">
        <v>1662</v>
      </c>
      <c r="E300" s="98">
        <v>440</v>
      </c>
      <c r="F300" s="114">
        <v>2000</v>
      </c>
      <c r="G300" s="114">
        <v>2600</v>
      </c>
      <c r="H300" s="117">
        <v>7</v>
      </c>
      <c r="I300" s="116">
        <v>3080</v>
      </c>
      <c r="J300" s="114">
        <v>2000</v>
      </c>
      <c r="K300" s="198">
        <v>1500</v>
      </c>
      <c r="L300" s="194"/>
      <c r="M300" s="83">
        <f t="shared" si="10"/>
        <v>-51.298701298701296</v>
      </c>
      <c r="N300" s="83">
        <f t="shared" si="11"/>
        <v>-25</v>
      </c>
      <c r="O300" s="544" t="s">
        <v>263</v>
      </c>
    </row>
    <row r="301" spans="1:17" s="191" customFormat="1" ht="18" customHeight="1" x14ac:dyDescent="0.3">
      <c r="A301" s="545">
        <v>3</v>
      </c>
      <c r="B301" s="544" t="s">
        <v>1663</v>
      </c>
      <c r="C301" s="544" t="s">
        <v>1664</v>
      </c>
      <c r="D301" s="544" t="s">
        <v>1665</v>
      </c>
      <c r="E301" s="114">
        <v>680</v>
      </c>
      <c r="F301" s="114">
        <v>700</v>
      </c>
      <c r="G301" s="114">
        <v>700</v>
      </c>
      <c r="H301" s="201">
        <v>4.7</v>
      </c>
      <c r="I301" s="116">
        <v>3196</v>
      </c>
      <c r="J301" s="114">
        <v>700</v>
      </c>
      <c r="K301" s="198">
        <v>700</v>
      </c>
      <c r="L301" s="194"/>
      <c r="M301" s="83">
        <f t="shared" si="10"/>
        <v>-78.097622027534413</v>
      </c>
      <c r="N301" s="83">
        <f t="shared" si="11"/>
        <v>0</v>
      </c>
      <c r="O301" s="544" t="s">
        <v>270</v>
      </c>
    </row>
    <row r="302" spans="1:17" s="191" customFormat="1" ht="37.5" x14ac:dyDescent="0.3">
      <c r="A302" s="545"/>
      <c r="B302" s="544"/>
      <c r="C302" s="544" t="s">
        <v>1666</v>
      </c>
      <c r="D302" s="544" t="s">
        <v>1667</v>
      </c>
      <c r="E302" s="114">
        <v>250</v>
      </c>
      <c r="F302" s="114">
        <v>2400</v>
      </c>
      <c r="G302" s="114">
        <v>2400</v>
      </c>
      <c r="H302" s="201">
        <v>5.7</v>
      </c>
      <c r="I302" s="116">
        <v>1425</v>
      </c>
      <c r="J302" s="114">
        <v>2400</v>
      </c>
      <c r="K302" s="198">
        <v>1700</v>
      </c>
      <c r="L302" s="194"/>
      <c r="M302" s="83">
        <f t="shared" si="10"/>
        <v>19.298245614035086</v>
      </c>
      <c r="N302" s="83">
        <f t="shared" si="11"/>
        <v>-29.166666666666668</v>
      </c>
      <c r="O302" s="544" t="s">
        <v>270</v>
      </c>
    </row>
    <row r="303" spans="1:17" s="191" customFormat="1" ht="37.5" x14ac:dyDescent="0.3">
      <c r="A303" s="545"/>
      <c r="B303" s="544"/>
      <c r="C303" s="544" t="s">
        <v>1667</v>
      </c>
      <c r="D303" s="544" t="s">
        <v>1668</v>
      </c>
      <c r="E303" s="114">
        <v>150</v>
      </c>
      <c r="F303" s="114">
        <v>400</v>
      </c>
      <c r="G303" s="114">
        <v>400</v>
      </c>
      <c r="H303" s="201">
        <v>3.6</v>
      </c>
      <c r="I303" s="116">
        <v>540</v>
      </c>
      <c r="J303" s="114">
        <v>400</v>
      </c>
      <c r="K303" s="198">
        <v>300</v>
      </c>
      <c r="L303" s="194"/>
      <c r="M303" s="83">
        <f t="shared" si="10"/>
        <v>-44.444444444444443</v>
      </c>
      <c r="N303" s="83">
        <f t="shared" si="11"/>
        <v>-25</v>
      </c>
      <c r="O303" s="544" t="s">
        <v>270</v>
      </c>
    </row>
    <row r="304" spans="1:17" s="191" customFormat="1" ht="37.5" x14ac:dyDescent="0.3">
      <c r="A304" s="545"/>
      <c r="B304" s="544"/>
      <c r="C304" s="544" t="s">
        <v>1669</v>
      </c>
      <c r="D304" s="544" t="s">
        <v>1670</v>
      </c>
      <c r="E304" s="114">
        <v>300</v>
      </c>
      <c r="F304" s="114">
        <v>1200</v>
      </c>
      <c r="G304" s="114">
        <v>1200</v>
      </c>
      <c r="H304" s="201">
        <v>8</v>
      </c>
      <c r="I304" s="116">
        <v>2400</v>
      </c>
      <c r="J304" s="114">
        <v>1200</v>
      </c>
      <c r="K304" s="198">
        <v>800</v>
      </c>
      <c r="L304" s="194"/>
      <c r="M304" s="83">
        <f t="shared" si="10"/>
        <v>-66.666666666666657</v>
      </c>
      <c r="N304" s="83">
        <f t="shared" si="11"/>
        <v>-33.333333333333329</v>
      </c>
      <c r="O304" s="540" t="s">
        <v>270</v>
      </c>
      <c r="Q304" s="191">
        <f>COUNTIF(L295:L327,"=0")</f>
        <v>0</v>
      </c>
    </row>
    <row r="305" spans="1:15" s="191" customFormat="1" ht="18.75" customHeight="1" x14ac:dyDescent="0.3">
      <c r="A305" s="545">
        <v>4</v>
      </c>
      <c r="B305" s="544" t="s">
        <v>1671</v>
      </c>
      <c r="C305" s="544" t="s">
        <v>1672</v>
      </c>
      <c r="D305" s="544"/>
      <c r="E305" s="98"/>
      <c r="F305" s="114">
        <v>600</v>
      </c>
      <c r="G305" s="114">
        <v>600</v>
      </c>
      <c r="H305" s="83"/>
      <c r="I305" s="83"/>
      <c r="J305" s="114">
        <v>600</v>
      </c>
      <c r="K305" s="198">
        <v>400</v>
      </c>
      <c r="L305" s="194"/>
      <c r="M305" s="83"/>
      <c r="N305" s="83">
        <f t="shared" si="11"/>
        <v>-33.333333333333329</v>
      </c>
      <c r="O305" s="544" t="s">
        <v>131</v>
      </c>
    </row>
    <row r="306" spans="1:15" s="191" customFormat="1" ht="18.75" x14ac:dyDescent="0.3">
      <c r="A306" s="545"/>
      <c r="B306" s="544"/>
      <c r="C306" s="544" t="s">
        <v>1673</v>
      </c>
      <c r="D306" s="544"/>
      <c r="E306" s="98"/>
      <c r="F306" s="114">
        <v>600</v>
      </c>
      <c r="G306" s="114">
        <v>600</v>
      </c>
      <c r="H306" s="83"/>
      <c r="I306" s="83"/>
      <c r="J306" s="114">
        <v>600</v>
      </c>
      <c r="K306" s="198">
        <v>400</v>
      </c>
      <c r="L306" s="194"/>
      <c r="M306" s="83"/>
      <c r="N306" s="83">
        <f t="shared" si="11"/>
        <v>-33.333333333333329</v>
      </c>
      <c r="O306" s="544" t="s">
        <v>131</v>
      </c>
    </row>
    <row r="307" spans="1:15" s="191" customFormat="1" ht="18.75" x14ac:dyDescent="0.3">
      <c r="A307" s="545"/>
      <c r="B307" s="544"/>
      <c r="C307" s="544" t="s">
        <v>1674</v>
      </c>
      <c r="D307" s="544"/>
      <c r="E307" s="98"/>
      <c r="F307" s="114">
        <v>600</v>
      </c>
      <c r="G307" s="114">
        <v>600</v>
      </c>
      <c r="H307" s="83"/>
      <c r="I307" s="83"/>
      <c r="J307" s="114">
        <v>600</v>
      </c>
      <c r="K307" s="198">
        <v>400</v>
      </c>
      <c r="L307" s="194"/>
      <c r="M307" s="83"/>
      <c r="N307" s="83">
        <f t="shared" si="11"/>
        <v>-33.333333333333329</v>
      </c>
      <c r="O307" s="544" t="s">
        <v>131</v>
      </c>
    </row>
    <row r="308" spans="1:15" s="191" customFormat="1" ht="18.75" x14ac:dyDescent="0.3">
      <c r="A308" s="545"/>
      <c r="B308" s="544"/>
      <c r="C308" s="544" t="s">
        <v>1675</v>
      </c>
      <c r="D308" s="544"/>
      <c r="E308" s="98"/>
      <c r="F308" s="114">
        <v>600</v>
      </c>
      <c r="G308" s="114">
        <v>600</v>
      </c>
      <c r="H308" s="83"/>
      <c r="I308" s="83"/>
      <c r="J308" s="114">
        <v>600</v>
      </c>
      <c r="K308" s="198">
        <v>400</v>
      </c>
      <c r="L308" s="194"/>
      <c r="M308" s="83"/>
      <c r="N308" s="83">
        <f t="shared" si="11"/>
        <v>-33.333333333333329</v>
      </c>
      <c r="O308" s="544" t="s">
        <v>131</v>
      </c>
    </row>
    <row r="309" spans="1:15" s="191" customFormat="1" ht="18.75" x14ac:dyDescent="0.3">
      <c r="A309" s="545"/>
      <c r="B309" s="544"/>
      <c r="C309" s="544" t="s">
        <v>1676</v>
      </c>
      <c r="D309" s="544"/>
      <c r="E309" s="114"/>
      <c r="F309" s="114">
        <v>600</v>
      </c>
      <c r="G309" s="114">
        <v>600</v>
      </c>
      <c r="H309" s="83"/>
      <c r="I309" s="83"/>
      <c r="J309" s="114">
        <v>600</v>
      </c>
      <c r="K309" s="198">
        <v>400</v>
      </c>
      <c r="L309" s="194"/>
      <c r="M309" s="83"/>
      <c r="N309" s="83">
        <f t="shared" si="11"/>
        <v>-33.333333333333329</v>
      </c>
      <c r="O309" s="544" t="s">
        <v>131</v>
      </c>
    </row>
    <row r="310" spans="1:15" s="191" customFormat="1" ht="18.75" x14ac:dyDescent="0.3">
      <c r="A310" s="545"/>
      <c r="B310" s="544"/>
      <c r="C310" s="544" t="s">
        <v>1677</v>
      </c>
      <c r="D310" s="544"/>
      <c r="E310" s="114"/>
      <c r="F310" s="114">
        <v>600</v>
      </c>
      <c r="G310" s="114">
        <v>600</v>
      </c>
      <c r="H310" s="83"/>
      <c r="I310" s="83"/>
      <c r="J310" s="114">
        <v>600</v>
      </c>
      <c r="K310" s="198">
        <v>400</v>
      </c>
      <c r="L310" s="194"/>
      <c r="M310" s="83"/>
      <c r="N310" s="83">
        <f t="shared" ref="N310:N373" si="12">(K310-J310)/J310*100</f>
        <v>-33.333333333333329</v>
      </c>
      <c r="O310" s="544" t="s">
        <v>131</v>
      </c>
    </row>
    <row r="311" spans="1:15" s="191" customFormat="1" ht="18.75" customHeight="1" x14ac:dyDescent="0.3">
      <c r="A311" s="545">
        <v>5</v>
      </c>
      <c r="B311" s="544" t="s">
        <v>1678</v>
      </c>
      <c r="C311" s="544" t="s">
        <v>1672</v>
      </c>
      <c r="D311" s="544"/>
      <c r="E311" s="98"/>
      <c r="F311" s="114">
        <v>400</v>
      </c>
      <c r="G311" s="114">
        <v>400</v>
      </c>
      <c r="H311" s="83"/>
      <c r="I311" s="83"/>
      <c r="J311" s="114">
        <v>400</v>
      </c>
      <c r="K311" s="198">
        <v>300</v>
      </c>
      <c r="L311" s="194"/>
      <c r="M311" s="83"/>
      <c r="N311" s="83">
        <f t="shared" si="12"/>
        <v>-25</v>
      </c>
      <c r="O311" s="544" t="s">
        <v>131</v>
      </c>
    </row>
    <row r="312" spans="1:15" s="191" customFormat="1" ht="18.75" x14ac:dyDescent="0.3">
      <c r="A312" s="545"/>
      <c r="B312" s="544"/>
      <c r="C312" s="544" t="s">
        <v>1673</v>
      </c>
      <c r="D312" s="544"/>
      <c r="E312" s="114"/>
      <c r="F312" s="114">
        <v>400</v>
      </c>
      <c r="G312" s="114">
        <v>400</v>
      </c>
      <c r="H312" s="83"/>
      <c r="I312" s="83"/>
      <c r="J312" s="114">
        <v>400</v>
      </c>
      <c r="K312" s="198">
        <v>300</v>
      </c>
      <c r="L312" s="194"/>
      <c r="M312" s="83"/>
      <c r="N312" s="83">
        <f t="shared" si="12"/>
        <v>-25</v>
      </c>
      <c r="O312" s="544" t="s">
        <v>131</v>
      </c>
    </row>
    <row r="313" spans="1:15" s="191" customFormat="1" ht="18.75" x14ac:dyDescent="0.3">
      <c r="A313" s="545"/>
      <c r="B313" s="544"/>
      <c r="C313" s="544" t="s">
        <v>1674</v>
      </c>
      <c r="D313" s="544"/>
      <c r="E313" s="98"/>
      <c r="F313" s="114">
        <v>400</v>
      </c>
      <c r="G313" s="114">
        <v>400</v>
      </c>
      <c r="H313" s="83"/>
      <c r="I313" s="83"/>
      <c r="J313" s="114">
        <v>400</v>
      </c>
      <c r="K313" s="198">
        <v>300</v>
      </c>
      <c r="L313" s="194"/>
      <c r="M313" s="83"/>
      <c r="N313" s="83">
        <f t="shared" si="12"/>
        <v>-25</v>
      </c>
      <c r="O313" s="544" t="s">
        <v>131</v>
      </c>
    </row>
    <row r="314" spans="1:15" s="191" customFormat="1" ht="18.75" x14ac:dyDescent="0.3">
      <c r="A314" s="545"/>
      <c r="B314" s="544"/>
      <c r="C314" s="544" t="s">
        <v>1675</v>
      </c>
      <c r="D314" s="544"/>
      <c r="E314" s="98"/>
      <c r="F314" s="114">
        <v>400</v>
      </c>
      <c r="G314" s="114">
        <v>400</v>
      </c>
      <c r="H314" s="83"/>
      <c r="I314" s="83"/>
      <c r="J314" s="114">
        <v>400</v>
      </c>
      <c r="K314" s="198">
        <v>300</v>
      </c>
      <c r="L314" s="194"/>
      <c r="M314" s="83"/>
      <c r="N314" s="83">
        <f t="shared" si="12"/>
        <v>-25</v>
      </c>
      <c r="O314" s="544" t="s">
        <v>131</v>
      </c>
    </row>
    <row r="315" spans="1:15" s="191" customFormat="1" ht="18.75" x14ac:dyDescent="0.3">
      <c r="A315" s="545"/>
      <c r="B315" s="544"/>
      <c r="C315" s="544" t="s">
        <v>1676</v>
      </c>
      <c r="D315" s="544"/>
      <c r="E315" s="114"/>
      <c r="F315" s="114">
        <v>400</v>
      </c>
      <c r="G315" s="114">
        <v>400</v>
      </c>
      <c r="H315" s="83"/>
      <c r="I315" s="83"/>
      <c r="J315" s="114">
        <v>400</v>
      </c>
      <c r="K315" s="198">
        <v>300</v>
      </c>
      <c r="L315" s="194"/>
      <c r="M315" s="83"/>
      <c r="N315" s="83">
        <f t="shared" si="12"/>
        <v>-25</v>
      </c>
      <c r="O315" s="544" t="s">
        <v>131</v>
      </c>
    </row>
    <row r="316" spans="1:15" s="191" customFormat="1" ht="18.75" x14ac:dyDescent="0.3">
      <c r="A316" s="545"/>
      <c r="B316" s="544"/>
      <c r="C316" s="544" t="s">
        <v>1677</v>
      </c>
      <c r="D316" s="544"/>
      <c r="E316" s="98"/>
      <c r="F316" s="114">
        <v>400</v>
      </c>
      <c r="G316" s="114">
        <v>400</v>
      </c>
      <c r="H316" s="83"/>
      <c r="I316" s="83"/>
      <c r="J316" s="114">
        <v>400</v>
      </c>
      <c r="K316" s="198">
        <v>300</v>
      </c>
      <c r="L316" s="194"/>
      <c r="M316" s="83"/>
      <c r="N316" s="83">
        <f t="shared" si="12"/>
        <v>-25</v>
      </c>
      <c r="O316" s="544" t="s">
        <v>131</v>
      </c>
    </row>
    <row r="317" spans="1:15" s="191" customFormat="1" ht="18.75" customHeight="1" x14ac:dyDescent="0.3">
      <c r="A317" s="545">
        <v>6</v>
      </c>
      <c r="B317" s="544" t="s">
        <v>1679</v>
      </c>
      <c r="C317" s="544" t="s">
        <v>1680</v>
      </c>
      <c r="D317" s="544"/>
      <c r="E317" s="114"/>
      <c r="F317" s="114">
        <v>600</v>
      </c>
      <c r="G317" s="114">
        <v>600</v>
      </c>
      <c r="H317" s="83"/>
      <c r="I317" s="83"/>
      <c r="J317" s="114">
        <v>600</v>
      </c>
      <c r="K317" s="198">
        <v>400</v>
      </c>
      <c r="L317" s="194"/>
      <c r="M317" s="83"/>
      <c r="N317" s="83">
        <f t="shared" si="12"/>
        <v>-33.333333333333329</v>
      </c>
      <c r="O317" s="544" t="s">
        <v>131</v>
      </c>
    </row>
    <row r="318" spans="1:15" s="191" customFormat="1" ht="18.75" x14ac:dyDescent="0.3">
      <c r="A318" s="545"/>
      <c r="B318" s="544"/>
      <c r="C318" s="544" t="s">
        <v>1681</v>
      </c>
      <c r="D318" s="544"/>
      <c r="E318" s="114"/>
      <c r="F318" s="114">
        <v>600</v>
      </c>
      <c r="G318" s="114">
        <v>600</v>
      </c>
      <c r="H318" s="83"/>
      <c r="I318" s="83"/>
      <c r="J318" s="114">
        <v>600</v>
      </c>
      <c r="K318" s="198">
        <v>400</v>
      </c>
      <c r="L318" s="194"/>
      <c r="M318" s="83"/>
      <c r="N318" s="83">
        <f t="shared" si="12"/>
        <v>-33.333333333333329</v>
      </c>
      <c r="O318" s="544" t="s">
        <v>131</v>
      </c>
    </row>
    <row r="319" spans="1:15" s="191" customFormat="1" ht="18.75" x14ac:dyDescent="0.3">
      <c r="A319" s="545"/>
      <c r="B319" s="544"/>
      <c r="C319" s="544" t="s">
        <v>1682</v>
      </c>
      <c r="D319" s="544"/>
      <c r="E319" s="114"/>
      <c r="F319" s="114">
        <v>600</v>
      </c>
      <c r="G319" s="114">
        <v>600</v>
      </c>
      <c r="H319" s="83"/>
      <c r="I319" s="83"/>
      <c r="J319" s="114">
        <v>600</v>
      </c>
      <c r="K319" s="198">
        <v>400</v>
      </c>
      <c r="L319" s="194"/>
      <c r="M319" s="83"/>
      <c r="N319" s="83">
        <f t="shared" si="12"/>
        <v>-33.333333333333329</v>
      </c>
      <c r="O319" s="544" t="s">
        <v>131</v>
      </c>
    </row>
    <row r="320" spans="1:15" s="191" customFormat="1" ht="18.75" x14ac:dyDescent="0.3">
      <c r="A320" s="545"/>
      <c r="B320" s="544"/>
      <c r="C320" s="544" t="s">
        <v>1683</v>
      </c>
      <c r="D320" s="544"/>
      <c r="E320" s="114"/>
      <c r="F320" s="114">
        <v>600</v>
      </c>
      <c r="G320" s="114">
        <v>600</v>
      </c>
      <c r="H320" s="83"/>
      <c r="I320" s="83"/>
      <c r="J320" s="114">
        <v>600</v>
      </c>
      <c r="K320" s="198">
        <v>400</v>
      </c>
      <c r="L320" s="194"/>
      <c r="M320" s="83"/>
      <c r="N320" s="83">
        <f t="shared" si="12"/>
        <v>-33.333333333333329</v>
      </c>
      <c r="O320" s="544" t="s">
        <v>131</v>
      </c>
    </row>
    <row r="321" spans="1:15" s="191" customFormat="1" ht="18.75" customHeight="1" x14ac:dyDescent="0.3">
      <c r="A321" s="897">
        <v>7</v>
      </c>
      <c r="B321" s="894" t="s">
        <v>1684</v>
      </c>
      <c r="C321" s="544" t="s">
        <v>1680</v>
      </c>
      <c r="D321" s="544"/>
      <c r="E321" s="114"/>
      <c r="F321" s="114">
        <v>400</v>
      </c>
      <c r="G321" s="114">
        <v>400</v>
      </c>
      <c r="H321" s="83"/>
      <c r="I321" s="83"/>
      <c r="J321" s="114">
        <v>400</v>
      </c>
      <c r="K321" s="198">
        <v>300</v>
      </c>
      <c r="L321" s="194"/>
      <c r="M321" s="83"/>
      <c r="N321" s="83">
        <f t="shared" si="12"/>
        <v>-25</v>
      </c>
      <c r="O321" s="544" t="s">
        <v>131</v>
      </c>
    </row>
    <row r="322" spans="1:15" s="191" customFormat="1" ht="18.75" x14ac:dyDescent="0.3">
      <c r="A322" s="898"/>
      <c r="B322" s="895"/>
      <c r="C322" s="544" t="s">
        <v>1681</v>
      </c>
      <c r="D322" s="544"/>
      <c r="E322" s="114"/>
      <c r="F322" s="114">
        <v>400</v>
      </c>
      <c r="G322" s="114">
        <v>400</v>
      </c>
      <c r="H322" s="83"/>
      <c r="I322" s="83"/>
      <c r="J322" s="114">
        <v>400</v>
      </c>
      <c r="K322" s="198">
        <v>300</v>
      </c>
      <c r="L322" s="194"/>
      <c r="M322" s="83"/>
      <c r="N322" s="83">
        <f t="shared" si="12"/>
        <v>-25</v>
      </c>
      <c r="O322" s="544" t="s">
        <v>131</v>
      </c>
    </row>
    <row r="323" spans="1:15" s="191" customFormat="1" ht="18.75" x14ac:dyDescent="0.3">
      <c r="A323" s="898"/>
      <c r="B323" s="895"/>
      <c r="C323" s="544" t="s">
        <v>1682</v>
      </c>
      <c r="D323" s="544"/>
      <c r="E323" s="114"/>
      <c r="F323" s="114">
        <v>400</v>
      </c>
      <c r="G323" s="114">
        <v>400</v>
      </c>
      <c r="H323" s="83"/>
      <c r="I323" s="83"/>
      <c r="J323" s="114">
        <v>400</v>
      </c>
      <c r="K323" s="198">
        <v>300</v>
      </c>
      <c r="L323" s="194"/>
      <c r="M323" s="83"/>
      <c r="N323" s="83">
        <f t="shared" si="12"/>
        <v>-25</v>
      </c>
      <c r="O323" s="544" t="s">
        <v>131</v>
      </c>
    </row>
    <row r="324" spans="1:15" s="191" customFormat="1" ht="18.75" x14ac:dyDescent="0.3">
      <c r="A324" s="899"/>
      <c r="B324" s="896"/>
      <c r="C324" s="544" t="s">
        <v>1683</v>
      </c>
      <c r="D324" s="544"/>
      <c r="E324" s="114"/>
      <c r="F324" s="114">
        <v>400</v>
      </c>
      <c r="G324" s="114">
        <v>400</v>
      </c>
      <c r="H324" s="83"/>
      <c r="I324" s="83"/>
      <c r="J324" s="114">
        <v>400</v>
      </c>
      <c r="K324" s="198">
        <v>300</v>
      </c>
      <c r="L324" s="194"/>
      <c r="M324" s="83"/>
      <c r="N324" s="83">
        <f t="shared" si="12"/>
        <v>-25</v>
      </c>
      <c r="O324" s="544" t="s">
        <v>131</v>
      </c>
    </row>
    <row r="325" spans="1:15" s="191" customFormat="1" ht="56.25" x14ac:dyDescent="0.3">
      <c r="A325" s="545">
        <v>8</v>
      </c>
      <c r="B325" s="544" t="s">
        <v>1685</v>
      </c>
      <c r="C325" s="544" t="s">
        <v>1686</v>
      </c>
      <c r="D325" s="544"/>
      <c r="E325" s="114"/>
      <c r="F325" s="114">
        <v>500</v>
      </c>
      <c r="G325" s="114">
        <v>500</v>
      </c>
      <c r="H325" s="83"/>
      <c r="I325" s="83"/>
      <c r="J325" s="114">
        <v>500</v>
      </c>
      <c r="K325" s="198">
        <v>350</v>
      </c>
      <c r="L325" s="194"/>
      <c r="M325" s="83"/>
      <c r="N325" s="83">
        <f t="shared" si="12"/>
        <v>-30</v>
      </c>
      <c r="O325" s="544" t="s">
        <v>131</v>
      </c>
    </row>
    <row r="326" spans="1:15" s="191" customFormat="1" ht="56.25" x14ac:dyDescent="0.3">
      <c r="A326" s="545">
        <v>9</v>
      </c>
      <c r="B326" s="544" t="s">
        <v>1687</v>
      </c>
      <c r="C326" s="544" t="s">
        <v>1686</v>
      </c>
      <c r="D326" s="544"/>
      <c r="E326" s="114"/>
      <c r="F326" s="114">
        <v>400</v>
      </c>
      <c r="G326" s="114">
        <v>400</v>
      </c>
      <c r="H326" s="83"/>
      <c r="I326" s="83"/>
      <c r="J326" s="114">
        <v>400</v>
      </c>
      <c r="K326" s="198">
        <v>300</v>
      </c>
      <c r="L326" s="194"/>
      <c r="M326" s="83"/>
      <c r="N326" s="83">
        <f t="shared" si="12"/>
        <v>-25</v>
      </c>
      <c r="O326" s="544" t="s">
        <v>131</v>
      </c>
    </row>
    <row r="327" spans="1:15" s="191" customFormat="1" ht="18.75" customHeight="1" x14ac:dyDescent="0.3">
      <c r="A327" s="545">
        <v>10</v>
      </c>
      <c r="B327" s="891" t="s">
        <v>1688</v>
      </c>
      <c r="C327" s="892"/>
      <c r="D327" s="893"/>
      <c r="E327" s="98"/>
      <c r="F327" s="114">
        <v>200</v>
      </c>
      <c r="G327" s="114">
        <v>200</v>
      </c>
      <c r="H327" s="83"/>
      <c r="I327" s="83"/>
      <c r="J327" s="114">
        <v>200</v>
      </c>
      <c r="K327" s="198">
        <v>150</v>
      </c>
      <c r="L327" s="194"/>
      <c r="M327" s="83"/>
      <c r="N327" s="83">
        <f t="shared" si="12"/>
        <v>-25</v>
      </c>
      <c r="O327" s="544" t="s">
        <v>131</v>
      </c>
    </row>
    <row r="328" spans="1:15" s="191" customFormat="1" ht="18.75" x14ac:dyDescent="0.3">
      <c r="A328" s="533" t="s">
        <v>1689</v>
      </c>
      <c r="B328" s="546" t="s">
        <v>1690</v>
      </c>
      <c r="C328" s="540"/>
      <c r="D328" s="540"/>
      <c r="E328" s="98"/>
      <c r="F328" s="114"/>
      <c r="G328" s="98"/>
      <c r="H328" s="83"/>
      <c r="I328" s="83"/>
      <c r="J328" s="114"/>
      <c r="K328" s="114"/>
      <c r="L328" s="194"/>
      <c r="M328" s="83"/>
      <c r="N328" s="83"/>
      <c r="O328" s="540"/>
    </row>
    <row r="329" spans="1:15" s="191" customFormat="1" ht="18.75" x14ac:dyDescent="0.3">
      <c r="A329" s="539">
        <v>1</v>
      </c>
      <c r="B329" s="540" t="s">
        <v>1691</v>
      </c>
      <c r="C329" s="540" t="s">
        <v>1692</v>
      </c>
      <c r="D329" s="540" t="s">
        <v>1693</v>
      </c>
      <c r="E329" s="98">
        <v>120</v>
      </c>
      <c r="F329" s="98">
        <v>210</v>
      </c>
      <c r="G329" s="98">
        <v>220</v>
      </c>
      <c r="H329" s="131">
        <v>1.8</v>
      </c>
      <c r="I329" s="83">
        <v>216</v>
      </c>
      <c r="J329" s="98">
        <v>210</v>
      </c>
      <c r="K329" s="198">
        <v>150</v>
      </c>
      <c r="L329" s="194"/>
      <c r="M329" s="83">
        <f t="shared" ref="M329:M392" si="13">(K329-I329)/I329*100</f>
        <v>-30.555555555555557</v>
      </c>
      <c r="N329" s="83">
        <f t="shared" si="12"/>
        <v>-28.571428571428569</v>
      </c>
      <c r="O329" s="540" t="s">
        <v>263</v>
      </c>
    </row>
    <row r="330" spans="1:15" s="191" customFormat="1" ht="18.75" x14ac:dyDescent="0.3">
      <c r="A330" s="539"/>
      <c r="B330" s="540"/>
      <c r="C330" s="540" t="s">
        <v>1693</v>
      </c>
      <c r="D330" s="540" t="s">
        <v>1694</v>
      </c>
      <c r="E330" s="98">
        <v>150</v>
      </c>
      <c r="F330" s="98">
        <v>280</v>
      </c>
      <c r="G330" s="98">
        <v>300</v>
      </c>
      <c r="H330" s="131">
        <v>1.9</v>
      </c>
      <c r="I330" s="83">
        <v>285</v>
      </c>
      <c r="J330" s="98">
        <v>280</v>
      </c>
      <c r="K330" s="198">
        <v>200</v>
      </c>
      <c r="L330" s="194"/>
      <c r="M330" s="83">
        <f t="shared" si="13"/>
        <v>-29.82456140350877</v>
      </c>
      <c r="N330" s="83">
        <f t="shared" si="12"/>
        <v>-28.571428571428569</v>
      </c>
      <c r="O330" s="540" t="s">
        <v>263</v>
      </c>
    </row>
    <row r="331" spans="1:15" s="191" customFormat="1" ht="18.75" customHeight="1" x14ac:dyDescent="0.3">
      <c r="A331" s="539">
        <v>2</v>
      </c>
      <c r="B331" s="540" t="s">
        <v>1695</v>
      </c>
      <c r="C331" s="540"/>
      <c r="D331" s="540"/>
      <c r="E331" s="98"/>
      <c r="F331" s="98">
        <v>170</v>
      </c>
      <c r="G331" s="98">
        <v>200</v>
      </c>
      <c r="H331" s="131"/>
      <c r="I331" s="83"/>
      <c r="J331" s="98">
        <v>170</v>
      </c>
      <c r="K331" s="198">
        <v>150</v>
      </c>
      <c r="L331" s="194"/>
      <c r="M331" s="83"/>
      <c r="N331" s="83">
        <f t="shared" si="12"/>
        <v>-11.76470588235294</v>
      </c>
      <c r="O331" s="540" t="s">
        <v>131</v>
      </c>
    </row>
    <row r="332" spans="1:15" s="191" customFormat="1" ht="18.75" x14ac:dyDescent="0.3">
      <c r="A332" s="539">
        <v>3</v>
      </c>
      <c r="B332" s="540" t="s">
        <v>1696</v>
      </c>
      <c r="C332" s="540" t="s">
        <v>1697</v>
      </c>
      <c r="D332" s="540" t="s">
        <v>1698</v>
      </c>
      <c r="E332" s="98">
        <v>90</v>
      </c>
      <c r="F332" s="98">
        <v>210</v>
      </c>
      <c r="G332" s="98">
        <v>200</v>
      </c>
      <c r="H332" s="131">
        <v>2</v>
      </c>
      <c r="I332" s="83">
        <v>180</v>
      </c>
      <c r="J332" s="98">
        <v>210</v>
      </c>
      <c r="K332" s="198">
        <v>150</v>
      </c>
      <c r="L332" s="194"/>
      <c r="M332" s="83">
        <f t="shared" si="13"/>
        <v>-16.666666666666664</v>
      </c>
      <c r="N332" s="83">
        <f t="shared" si="12"/>
        <v>-28.571428571428569</v>
      </c>
      <c r="O332" s="540" t="s">
        <v>263</v>
      </c>
    </row>
    <row r="333" spans="1:15" s="191" customFormat="1" ht="18.75" x14ac:dyDescent="0.3">
      <c r="A333" s="539">
        <v>4</v>
      </c>
      <c r="B333" s="540" t="s">
        <v>1566</v>
      </c>
      <c r="C333" s="540"/>
      <c r="D333" s="540"/>
      <c r="E333" s="98">
        <v>80</v>
      </c>
      <c r="F333" s="98">
        <v>110</v>
      </c>
      <c r="G333" s="98">
        <v>180</v>
      </c>
      <c r="H333" s="131">
        <v>2.6</v>
      </c>
      <c r="I333" s="83">
        <v>208</v>
      </c>
      <c r="J333" s="98">
        <v>110</v>
      </c>
      <c r="K333" s="198">
        <v>90</v>
      </c>
      <c r="L333" s="194"/>
      <c r="M333" s="83">
        <f t="shared" si="13"/>
        <v>-56.730769230769226</v>
      </c>
      <c r="N333" s="83">
        <f t="shared" si="12"/>
        <v>-18.181818181818183</v>
      </c>
      <c r="O333" s="540" t="s">
        <v>263</v>
      </c>
    </row>
    <row r="334" spans="1:15" s="191" customFormat="1" ht="18.75" x14ac:dyDescent="0.3">
      <c r="A334" s="533" t="s">
        <v>1699</v>
      </c>
      <c r="B334" s="546" t="s">
        <v>1700</v>
      </c>
      <c r="C334" s="540"/>
      <c r="D334" s="540"/>
      <c r="E334" s="98"/>
      <c r="F334" s="114"/>
      <c r="G334" s="98"/>
      <c r="H334" s="131"/>
      <c r="I334" s="83"/>
      <c r="J334" s="114"/>
      <c r="K334" s="114"/>
      <c r="L334" s="194"/>
      <c r="M334" s="83"/>
      <c r="N334" s="83"/>
      <c r="O334" s="540"/>
    </row>
    <row r="335" spans="1:15" s="191" customFormat="1" ht="18.75" x14ac:dyDescent="0.3">
      <c r="A335" s="539">
        <v>1</v>
      </c>
      <c r="B335" s="540" t="s">
        <v>1456</v>
      </c>
      <c r="C335" s="540" t="s">
        <v>1701</v>
      </c>
      <c r="D335" s="540" t="s">
        <v>1661</v>
      </c>
      <c r="E335" s="98">
        <v>610</v>
      </c>
      <c r="F335" s="114">
        <v>3000</v>
      </c>
      <c r="G335" s="98">
        <v>10000</v>
      </c>
      <c r="H335" s="131">
        <v>1.7</v>
      </c>
      <c r="I335" s="83">
        <v>1037</v>
      </c>
      <c r="J335" s="114">
        <v>6000</v>
      </c>
      <c r="K335" s="198">
        <v>4200</v>
      </c>
      <c r="L335" s="194"/>
      <c r="M335" s="83">
        <f t="shared" si="13"/>
        <v>305.01446480231436</v>
      </c>
      <c r="N335" s="83">
        <f t="shared" si="12"/>
        <v>-30</v>
      </c>
      <c r="O335" s="540" t="s">
        <v>263</v>
      </c>
    </row>
    <row r="336" spans="1:15" s="191" customFormat="1" ht="18.75" x14ac:dyDescent="0.3">
      <c r="A336" s="539"/>
      <c r="B336" s="540"/>
      <c r="C336" s="540" t="s">
        <v>1661</v>
      </c>
      <c r="D336" s="540" t="s">
        <v>1702</v>
      </c>
      <c r="E336" s="98">
        <v>440</v>
      </c>
      <c r="F336" s="114">
        <v>2000</v>
      </c>
      <c r="G336" s="98">
        <v>1500</v>
      </c>
      <c r="H336" s="131">
        <v>1.5</v>
      </c>
      <c r="I336" s="83">
        <v>660</v>
      </c>
      <c r="J336" s="114">
        <v>2000</v>
      </c>
      <c r="K336" s="198">
        <v>1400</v>
      </c>
      <c r="L336" s="194"/>
      <c r="M336" s="83">
        <f t="shared" si="13"/>
        <v>112.12121212121211</v>
      </c>
      <c r="N336" s="83">
        <f t="shared" si="12"/>
        <v>-30</v>
      </c>
      <c r="O336" s="540" t="s">
        <v>263</v>
      </c>
    </row>
    <row r="337" spans="1:15" s="191" customFormat="1" ht="37.5" x14ac:dyDescent="0.3">
      <c r="A337" s="539">
        <v>2</v>
      </c>
      <c r="B337" s="540" t="s">
        <v>1703</v>
      </c>
      <c r="C337" s="540" t="s">
        <v>1704</v>
      </c>
      <c r="D337" s="540" t="s">
        <v>1705</v>
      </c>
      <c r="E337" s="98">
        <v>480</v>
      </c>
      <c r="F337" s="114">
        <v>2700</v>
      </c>
      <c r="G337" s="98">
        <v>3000</v>
      </c>
      <c r="H337" s="131">
        <v>1.5</v>
      </c>
      <c r="I337" s="83">
        <v>720</v>
      </c>
      <c r="J337" s="114">
        <v>2700</v>
      </c>
      <c r="K337" s="198">
        <v>2700</v>
      </c>
      <c r="L337" s="194"/>
      <c r="M337" s="83">
        <f t="shared" si="13"/>
        <v>275</v>
      </c>
      <c r="N337" s="83">
        <f t="shared" si="12"/>
        <v>0</v>
      </c>
      <c r="O337" s="540" t="s">
        <v>263</v>
      </c>
    </row>
    <row r="338" spans="1:15" s="191" customFormat="1" ht="37.5" x14ac:dyDescent="0.3">
      <c r="A338" s="539"/>
      <c r="B338" s="540"/>
      <c r="C338" s="540" t="s">
        <v>1705</v>
      </c>
      <c r="D338" s="540" t="s">
        <v>1706</v>
      </c>
      <c r="E338" s="98">
        <v>430</v>
      </c>
      <c r="F338" s="114">
        <v>900</v>
      </c>
      <c r="G338" s="98">
        <v>1200</v>
      </c>
      <c r="H338" s="131">
        <v>2</v>
      </c>
      <c r="I338" s="83">
        <v>860</v>
      </c>
      <c r="J338" s="114">
        <v>900</v>
      </c>
      <c r="K338" s="198">
        <v>700</v>
      </c>
      <c r="L338" s="194"/>
      <c r="M338" s="83">
        <f t="shared" si="13"/>
        <v>-18.604651162790699</v>
      </c>
      <c r="N338" s="83">
        <f t="shared" si="12"/>
        <v>-22.222222222222221</v>
      </c>
      <c r="O338" s="540" t="s">
        <v>263</v>
      </c>
    </row>
    <row r="339" spans="1:15" s="191" customFormat="1" ht="18.75" x14ac:dyDescent="0.3">
      <c r="A339" s="539"/>
      <c r="B339" s="540"/>
      <c r="C339" s="540" t="s">
        <v>1707</v>
      </c>
      <c r="D339" s="540" t="s">
        <v>1708</v>
      </c>
      <c r="E339" s="98">
        <v>410</v>
      </c>
      <c r="F339" s="114">
        <v>700</v>
      </c>
      <c r="G339" s="98">
        <v>1500</v>
      </c>
      <c r="H339" s="131">
        <v>1.7</v>
      </c>
      <c r="I339" s="83">
        <v>697</v>
      </c>
      <c r="J339" s="114">
        <v>900</v>
      </c>
      <c r="K339" s="198">
        <v>500</v>
      </c>
      <c r="L339" s="194"/>
      <c r="M339" s="83">
        <f t="shared" si="13"/>
        <v>-28.263988522238165</v>
      </c>
      <c r="N339" s="83">
        <f t="shared" si="12"/>
        <v>-44.444444444444443</v>
      </c>
      <c r="O339" s="540" t="s">
        <v>263</v>
      </c>
    </row>
    <row r="340" spans="1:15" s="191" customFormat="1" ht="37.5" x14ac:dyDescent="0.3">
      <c r="A340" s="539"/>
      <c r="B340" s="540"/>
      <c r="C340" s="540" t="s">
        <v>1708</v>
      </c>
      <c r="D340" s="540" t="s">
        <v>1709</v>
      </c>
      <c r="E340" s="98">
        <v>350</v>
      </c>
      <c r="F340" s="114">
        <v>600</v>
      </c>
      <c r="G340" s="98">
        <v>1000</v>
      </c>
      <c r="H340" s="131">
        <v>1.8</v>
      </c>
      <c r="I340" s="83">
        <v>630</v>
      </c>
      <c r="J340" s="114">
        <v>600</v>
      </c>
      <c r="K340" s="198">
        <v>400</v>
      </c>
      <c r="L340" s="194"/>
      <c r="M340" s="83">
        <f t="shared" si="13"/>
        <v>-36.507936507936506</v>
      </c>
      <c r="N340" s="83">
        <f t="shared" si="12"/>
        <v>-33.333333333333329</v>
      </c>
      <c r="O340" s="540" t="s">
        <v>263</v>
      </c>
    </row>
    <row r="341" spans="1:15" s="191" customFormat="1" ht="37.5" x14ac:dyDescent="0.3">
      <c r="A341" s="539"/>
      <c r="B341" s="540"/>
      <c r="C341" s="540" t="s">
        <v>1710</v>
      </c>
      <c r="D341" s="540" t="s">
        <v>1711</v>
      </c>
      <c r="E341" s="98">
        <v>280</v>
      </c>
      <c r="F341" s="114">
        <v>500</v>
      </c>
      <c r="G341" s="98">
        <v>800</v>
      </c>
      <c r="H341" s="131">
        <v>1.7</v>
      </c>
      <c r="I341" s="83">
        <v>476</v>
      </c>
      <c r="J341" s="114">
        <v>500</v>
      </c>
      <c r="K341" s="198">
        <v>300</v>
      </c>
      <c r="L341" s="194"/>
      <c r="M341" s="83">
        <f t="shared" si="13"/>
        <v>-36.97478991596639</v>
      </c>
      <c r="N341" s="83">
        <f t="shared" si="12"/>
        <v>-40</v>
      </c>
      <c r="O341" s="540" t="s">
        <v>263</v>
      </c>
    </row>
    <row r="342" spans="1:15" s="191" customFormat="1" ht="18.75" x14ac:dyDescent="0.3">
      <c r="A342" s="539">
        <v>3</v>
      </c>
      <c r="B342" s="540" t="s">
        <v>1712</v>
      </c>
      <c r="C342" s="540" t="s">
        <v>1713</v>
      </c>
      <c r="D342" s="540" t="s">
        <v>1714</v>
      </c>
      <c r="E342" s="98">
        <v>260</v>
      </c>
      <c r="F342" s="114">
        <v>350</v>
      </c>
      <c r="G342" s="98">
        <v>700</v>
      </c>
      <c r="H342" s="131">
        <v>1.6</v>
      </c>
      <c r="I342" s="83">
        <v>416</v>
      </c>
      <c r="J342" s="114">
        <v>420</v>
      </c>
      <c r="K342" s="198">
        <v>300</v>
      </c>
      <c r="L342" s="194"/>
      <c r="M342" s="83">
        <f t="shared" si="13"/>
        <v>-27.884615384615387</v>
      </c>
      <c r="N342" s="83">
        <f t="shared" si="12"/>
        <v>-28.571428571428569</v>
      </c>
      <c r="O342" s="540" t="s">
        <v>263</v>
      </c>
    </row>
    <row r="343" spans="1:15" s="191" customFormat="1" ht="18.75" x14ac:dyDescent="0.3">
      <c r="A343" s="539"/>
      <c r="B343" s="540"/>
      <c r="C343" s="540" t="s">
        <v>1715</v>
      </c>
      <c r="D343" s="540" t="s">
        <v>1716</v>
      </c>
      <c r="E343" s="98">
        <v>230</v>
      </c>
      <c r="F343" s="114">
        <v>350</v>
      </c>
      <c r="G343" s="98">
        <v>700</v>
      </c>
      <c r="H343" s="131">
        <v>1.5</v>
      </c>
      <c r="I343" s="83">
        <v>345</v>
      </c>
      <c r="J343" s="114">
        <v>420</v>
      </c>
      <c r="K343" s="198">
        <v>300</v>
      </c>
      <c r="L343" s="194"/>
      <c r="M343" s="83">
        <f t="shared" si="13"/>
        <v>-13.043478260869565</v>
      </c>
      <c r="N343" s="83">
        <f t="shared" si="12"/>
        <v>-28.571428571428569</v>
      </c>
      <c r="O343" s="540" t="s">
        <v>263</v>
      </c>
    </row>
    <row r="344" spans="1:15" s="191" customFormat="1" ht="37.5" x14ac:dyDescent="0.3">
      <c r="A344" s="539"/>
      <c r="B344" s="540"/>
      <c r="C344" s="540" t="s">
        <v>1715</v>
      </c>
      <c r="D344" s="540" t="s">
        <v>1717</v>
      </c>
      <c r="E344" s="98">
        <v>190</v>
      </c>
      <c r="F344" s="114">
        <v>330</v>
      </c>
      <c r="G344" s="98">
        <v>650</v>
      </c>
      <c r="H344" s="131">
        <v>1.5</v>
      </c>
      <c r="I344" s="83">
        <v>285</v>
      </c>
      <c r="J344" s="114">
        <v>390</v>
      </c>
      <c r="K344" s="198">
        <v>250</v>
      </c>
      <c r="L344" s="194"/>
      <c r="M344" s="83">
        <f t="shared" si="13"/>
        <v>-12.280701754385964</v>
      </c>
      <c r="N344" s="83">
        <f t="shared" si="12"/>
        <v>-35.897435897435898</v>
      </c>
      <c r="O344" s="540" t="s">
        <v>263</v>
      </c>
    </row>
    <row r="345" spans="1:15" s="191" customFormat="1" ht="18.75" x14ac:dyDescent="0.3">
      <c r="A345" s="539">
        <v>4</v>
      </c>
      <c r="B345" s="540" t="s">
        <v>1718</v>
      </c>
      <c r="C345" s="540" t="s">
        <v>1697</v>
      </c>
      <c r="D345" s="540" t="s">
        <v>1719</v>
      </c>
      <c r="E345" s="98">
        <v>200</v>
      </c>
      <c r="F345" s="114">
        <v>380</v>
      </c>
      <c r="G345" s="98">
        <v>750</v>
      </c>
      <c r="H345" s="131">
        <v>1.5</v>
      </c>
      <c r="I345" s="83">
        <v>300</v>
      </c>
      <c r="J345" s="114">
        <v>450</v>
      </c>
      <c r="K345" s="198">
        <v>350</v>
      </c>
      <c r="L345" s="194"/>
      <c r="M345" s="83">
        <f t="shared" si="13"/>
        <v>16.666666666666664</v>
      </c>
      <c r="N345" s="83">
        <f t="shared" si="12"/>
        <v>-22.222222222222221</v>
      </c>
      <c r="O345" s="540" t="s">
        <v>263</v>
      </c>
    </row>
    <row r="346" spans="1:15" s="191" customFormat="1" ht="37.5" x14ac:dyDescent="0.3">
      <c r="A346" s="539">
        <v>5</v>
      </c>
      <c r="B346" s="540" t="s">
        <v>1720</v>
      </c>
      <c r="C346" s="540" t="s">
        <v>1456</v>
      </c>
      <c r="D346" s="540" t="s">
        <v>1721</v>
      </c>
      <c r="E346" s="98">
        <v>260</v>
      </c>
      <c r="F346" s="114">
        <v>380</v>
      </c>
      <c r="G346" s="98">
        <v>750</v>
      </c>
      <c r="H346" s="131">
        <v>1.5</v>
      </c>
      <c r="I346" s="83">
        <v>390</v>
      </c>
      <c r="J346" s="114">
        <v>450</v>
      </c>
      <c r="K346" s="198">
        <v>300</v>
      </c>
      <c r="L346" s="194"/>
      <c r="M346" s="83">
        <f t="shared" si="13"/>
        <v>-23.076923076923077</v>
      </c>
      <c r="N346" s="83">
        <f t="shared" si="12"/>
        <v>-33.333333333333329</v>
      </c>
      <c r="O346" s="540" t="s">
        <v>263</v>
      </c>
    </row>
    <row r="347" spans="1:15" s="191" customFormat="1" ht="37.5" x14ac:dyDescent="0.3">
      <c r="A347" s="539">
        <v>6</v>
      </c>
      <c r="B347" s="540" t="s">
        <v>227</v>
      </c>
      <c r="C347" s="540" t="s">
        <v>1722</v>
      </c>
      <c r="D347" s="540" t="s">
        <v>1723</v>
      </c>
      <c r="E347" s="98">
        <v>240</v>
      </c>
      <c r="F347" s="114">
        <v>300</v>
      </c>
      <c r="G347" s="98">
        <v>600</v>
      </c>
      <c r="H347" s="131">
        <v>1.5</v>
      </c>
      <c r="I347" s="83">
        <v>360</v>
      </c>
      <c r="J347" s="114">
        <v>360</v>
      </c>
      <c r="K347" s="198">
        <v>280</v>
      </c>
      <c r="L347" s="194"/>
      <c r="M347" s="83">
        <f t="shared" si="13"/>
        <v>-22.222222222222221</v>
      </c>
      <c r="N347" s="83">
        <f t="shared" si="12"/>
        <v>-22.222222222222221</v>
      </c>
      <c r="O347" s="540" t="s">
        <v>263</v>
      </c>
    </row>
    <row r="348" spans="1:15" s="191" customFormat="1" ht="37.5" x14ac:dyDescent="0.3">
      <c r="A348" s="539"/>
      <c r="B348" s="540"/>
      <c r="C348" s="540" t="s">
        <v>1724</v>
      </c>
      <c r="D348" s="540" t="s">
        <v>1725</v>
      </c>
      <c r="E348" s="98">
        <v>200</v>
      </c>
      <c r="F348" s="114">
        <v>250</v>
      </c>
      <c r="G348" s="98">
        <v>500</v>
      </c>
      <c r="H348" s="131">
        <v>1.6</v>
      </c>
      <c r="I348" s="83">
        <v>320</v>
      </c>
      <c r="J348" s="114">
        <v>300</v>
      </c>
      <c r="K348" s="198">
        <v>250</v>
      </c>
      <c r="L348" s="194"/>
      <c r="M348" s="83">
        <f t="shared" si="13"/>
        <v>-21.875</v>
      </c>
      <c r="N348" s="83">
        <f t="shared" si="12"/>
        <v>-16.666666666666664</v>
      </c>
      <c r="O348" s="540" t="s">
        <v>263</v>
      </c>
    </row>
    <row r="349" spans="1:15" s="191" customFormat="1" ht="37.5" x14ac:dyDescent="0.3">
      <c r="A349" s="539"/>
      <c r="B349" s="540"/>
      <c r="C349" s="540" t="s">
        <v>1725</v>
      </c>
      <c r="D349" s="540" t="s">
        <v>1726</v>
      </c>
      <c r="E349" s="98">
        <v>170</v>
      </c>
      <c r="F349" s="114">
        <v>200</v>
      </c>
      <c r="G349" s="98">
        <v>400</v>
      </c>
      <c r="H349" s="131">
        <v>1.3</v>
      </c>
      <c r="I349" s="83">
        <v>221</v>
      </c>
      <c r="J349" s="114">
        <v>240</v>
      </c>
      <c r="K349" s="198">
        <v>200</v>
      </c>
      <c r="L349" s="194"/>
      <c r="M349" s="83">
        <f t="shared" si="13"/>
        <v>-9.502262443438914</v>
      </c>
      <c r="N349" s="83">
        <f t="shared" si="12"/>
        <v>-16.666666666666664</v>
      </c>
      <c r="O349" s="540" t="s">
        <v>263</v>
      </c>
    </row>
    <row r="350" spans="1:15" s="191" customFormat="1" ht="18.75" x14ac:dyDescent="0.3">
      <c r="A350" s="539"/>
      <c r="B350" s="540"/>
      <c r="C350" s="540" t="s">
        <v>1727</v>
      </c>
      <c r="D350" s="540" t="s">
        <v>1728</v>
      </c>
      <c r="E350" s="98">
        <v>190</v>
      </c>
      <c r="F350" s="114">
        <v>200</v>
      </c>
      <c r="G350" s="98">
        <v>400</v>
      </c>
      <c r="H350" s="131">
        <v>1.2</v>
      </c>
      <c r="I350" s="83">
        <v>228</v>
      </c>
      <c r="J350" s="114">
        <v>240</v>
      </c>
      <c r="K350" s="198">
        <v>220</v>
      </c>
      <c r="L350" s="194"/>
      <c r="M350" s="83">
        <f t="shared" si="13"/>
        <v>-3.5087719298245612</v>
      </c>
      <c r="N350" s="83">
        <f t="shared" si="12"/>
        <v>-8.3333333333333321</v>
      </c>
      <c r="O350" s="540" t="s">
        <v>263</v>
      </c>
    </row>
    <row r="351" spans="1:15" s="191" customFormat="1" ht="18.75" x14ac:dyDescent="0.3">
      <c r="A351" s="539"/>
      <c r="B351" s="540"/>
      <c r="C351" s="540" t="s">
        <v>1729</v>
      </c>
      <c r="D351" s="540" t="s">
        <v>1730</v>
      </c>
      <c r="E351" s="98">
        <v>150</v>
      </c>
      <c r="F351" s="114">
        <v>180</v>
      </c>
      <c r="G351" s="98">
        <v>350</v>
      </c>
      <c r="H351" s="131">
        <v>1.8</v>
      </c>
      <c r="I351" s="83">
        <v>270</v>
      </c>
      <c r="J351" s="114">
        <v>210</v>
      </c>
      <c r="K351" s="198">
        <v>180</v>
      </c>
      <c r="L351" s="194"/>
      <c r="M351" s="83">
        <f t="shared" si="13"/>
        <v>-33.333333333333329</v>
      </c>
      <c r="N351" s="83">
        <f t="shared" si="12"/>
        <v>-14.285714285714285</v>
      </c>
      <c r="O351" s="540" t="s">
        <v>263</v>
      </c>
    </row>
    <row r="352" spans="1:15" s="191" customFormat="1" ht="18.75" customHeight="1" x14ac:dyDescent="0.3">
      <c r="A352" s="539">
        <v>7</v>
      </c>
      <c r="B352" s="886" t="s">
        <v>1731</v>
      </c>
      <c r="C352" s="890"/>
      <c r="D352" s="887"/>
      <c r="E352" s="98">
        <v>200</v>
      </c>
      <c r="F352" s="114">
        <v>230</v>
      </c>
      <c r="G352" s="98">
        <v>450</v>
      </c>
      <c r="H352" s="131">
        <v>1.5</v>
      </c>
      <c r="I352" s="83">
        <v>300</v>
      </c>
      <c r="J352" s="114">
        <v>270</v>
      </c>
      <c r="K352" s="198">
        <v>220</v>
      </c>
      <c r="L352" s="194"/>
      <c r="M352" s="83">
        <f t="shared" si="13"/>
        <v>-26.666666666666668</v>
      </c>
      <c r="N352" s="83">
        <f t="shared" si="12"/>
        <v>-18.518518518518519</v>
      </c>
      <c r="O352" s="540" t="s">
        <v>263</v>
      </c>
    </row>
    <row r="353" spans="1:17" s="191" customFormat="1" ht="18.75" customHeight="1" x14ac:dyDescent="0.3">
      <c r="A353" s="539">
        <v>8</v>
      </c>
      <c r="B353" s="886" t="s">
        <v>1732</v>
      </c>
      <c r="C353" s="890"/>
      <c r="D353" s="887"/>
      <c r="E353" s="98">
        <v>210</v>
      </c>
      <c r="F353" s="114">
        <v>230</v>
      </c>
      <c r="G353" s="98">
        <v>450</v>
      </c>
      <c r="H353" s="131">
        <v>1.7</v>
      </c>
      <c r="I353" s="83">
        <v>357</v>
      </c>
      <c r="J353" s="114">
        <v>270</v>
      </c>
      <c r="K353" s="198">
        <v>220</v>
      </c>
      <c r="L353" s="194"/>
      <c r="M353" s="83">
        <f t="shared" si="13"/>
        <v>-38.375350140056028</v>
      </c>
      <c r="N353" s="83">
        <f t="shared" si="12"/>
        <v>-18.518518518518519</v>
      </c>
      <c r="O353" s="540" t="s">
        <v>263</v>
      </c>
    </row>
    <row r="354" spans="1:17" s="191" customFormat="1" ht="18.75" x14ac:dyDescent="0.3">
      <c r="A354" s="539">
        <v>9</v>
      </c>
      <c r="B354" s="540" t="s">
        <v>1566</v>
      </c>
      <c r="C354" s="540"/>
      <c r="D354" s="540"/>
      <c r="E354" s="98">
        <v>120</v>
      </c>
      <c r="F354" s="114">
        <v>200</v>
      </c>
      <c r="G354" s="98">
        <v>400</v>
      </c>
      <c r="H354" s="131">
        <v>1.5</v>
      </c>
      <c r="I354" s="83">
        <v>180</v>
      </c>
      <c r="J354" s="114">
        <v>240</v>
      </c>
      <c r="K354" s="198">
        <v>150</v>
      </c>
      <c r="L354" s="194"/>
      <c r="M354" s="83">
        <f t="shared" si="13"/>
        <v>-16.666666666666664</v>
      </c>
      <c r="N354" s="83">
        <f t="shared" si="12"/>
        <v>-37.5</v>
      </c>
      <c r="O354" s="540" t="s">
        <v>263</v>
      </c>
    </row>
    <row r="355" spans="1:17" s="191" customFormat="1" ht="18.75" x14ac:dyDescent="0.3">
      <c r="A355" s="533" t="s">
        <v>1733</v>
      </c>
      <c r="B355" s="546" t="s">
        <v>1734</v>
      </c>
      <c r="C355" s="540"/>
      <c r="D355" s="540"/>
      <c r="E355" s="98"/>
      <c r="F355" s="114"/>
      <c r="G355" s="98"/>
      <c r="H355" s="135"/>
      <c r="I355" s="135"/>
      <c r="J355" s="114"/>
      <c r="K355" s="114"/>
      <c r="L355" s="194"/>
      <c r="M355" s="83"/>
      <c r="N355" s="83"/>
      <c r="O355" s="540"/>
    </row>
    <row r="356" spans="1:17" s="191" customFormat="1" ht="37.5" x14ac:dyDescent="0.3">
      <c r="A356" s="539">
        <v>1</v>
      </c>
      <c r="B356" s="540" t="s">
        <v>9</v>
      </c>
      <c r="C356" s="540" t="s">
        <v>1735</v>
      </c>
      <c r="D356" s="540" t="s">
        <v>1736</v>
      </c>
      <c r="E356" s="83">
        <v>180</v>
      </c>
      <c r="F356" s="98">
        <v>250</v>
      </c>
      <c r="G356" s="98">
        <v>700</v>
      </c>
      <c r="H356" s="131">
        <v>2.2999999999999998</v>
      </c>
      <c r="I356" s="83">
        <v>345</v>
      </c>
      <c r="J356" s="114">
        <v>420</v>
      </c>
      <c r="K356" s="198">
        <v>300</v>
      </c>
      <c r="L356" s="194"/>
      <c r="M356" s="83">
        <f t="shared" si="13"/>
        <v>-13.043478260869565</v>
      </c>
      <c r="N356" s="83">
        <f t="shared" si="12"/>
        <v>-28.571428571428569</v>
      </c>
      <c r="O356" s="540" t="s">
        <v>270</v>
      </c>
    </row>
    <row r="357" spans="1:17" s="191" customFormat="1" ht="37.5" x14ac:dyDescent="0.3">
      <c r="A357" s="539"/>
      <c r="B357" s="540"/>
      <c r="C357" s="540" t="s">
        <v>1737</v>
      </c>
      <c r="D357" s="540" t="s">
        <v>1738</v>
      </c>
      <c r="E357" s="83">
        <v>180</v>
      </c>
      <c r="F357" s="98">
        <v>350</v>
      </c>
      <c r="G357" s="98">
        <v>600</v>
      </c>
      <c r="H357" s="131">
        <v>2.2999999999999998</v>
      </c>
      <c r="I357" s="83">
        <v>345</v>
      </c>
      <c r="J357" s="114">
        <v>360</v>
      </c>
      <c r="K357" s="198">
        <v>250</v>
      </c>
      <c r="L357" s="194"/>
      <c r="M357" s="83">
        <f t="shared" si="13"/>
        <v>-27.536231884057973</v>
      </c>
      <c r="N357" s="83">
        <f t="shared" si="12"/>
        <v>-30.555555555555557</v>
      </c>
      <c r="O357" s="540" t="s">
        <v>270</v>
      </c>
    </row>
    <row r="358" spans="1:17" s="191" customFormat="1" ht="37.5" x14ac:dyDescent="0.3">
      <c r="A358" s="539"/>
      <c r="B358" s="540"/>
      <c r="C358" s="540" t="s">
        <v>1738</v>
      </c>
      <c r="D358" s="540" t="s">
        <v>1739</v>
      </c>
      <c r="E358" s="83">
        <v>180</v>
      </c>
      <c r="F358" s="83">
        <v>300</v>
      </c>
      <c r="G358" s="83">
        <v>550</v>
      </c>
      <c r="H358" s="131">
        <v>2.2999999999999998</v>
      </c>
      <c r="I358" s="83">
        <v>345</v>
      </c>
      <c r="J358" s="114">
        <v>330</v>
      </c>
      <c r="K358" s="198">
        <v>230</v>
      </c>
      <c r="L358" s="194"/>
      <c r="M358" s="83">
        <f t="shared" si="13"/>
        <v>-33.333333333333329</v>
      </c>
      <c r="N358" s="83">
        <f t="shared" si="12"/>
        <v>-30.303030303030305</v>
      </c>
      <c r="O358" s="540" t="s">
        <v>270</v>
      </c>
    </row>
    <row r="359" spans="1:17" s="191" customFormat="1" ht="37.5" x14ac:dyDescent="0.3">
      <c r="A359" s="539"/>
      <c r="B359" s="540"/>
      <c r="C359" s="540" t="s">
        <v>1740</v>
      </c>
      <c r="D359" s="540" t="s">
        <v>1516</v>
      </c>
      <c r="E359" s="98">
        <v>190</v>
      </c>
      <c r="F359" s="98">
        <v>350</v>
      </c>
      <c r="G359" s="98">
        <v>600</v>
      </c>
      <c r="H359" s="131">
        <v>2</v>
      </c>
      <c r="I359" s="83">
        <v>340</v>
      </c>
      <c r="J359" s="114">
        <v>360</v>
      </c>
      <c r="K359" s="198">
        <v>250</v>
      </c>
      <c r="L359" s="194"/>
      <c r="M359" s="83">
        <f t="shared" si="13"/>
        <v>-26.47058823529412</v>
      </c>
      <c r="N359" s="83">
        <f t="shared" si="12"/>
        <v>-30.555555555555557</v>
      </c>
      <c r="O359" s="540" t="s">
        <v>263</v>
      </c>
    </row>
    <row r="360" spans="1:17" s="191" customFormat="1" ht="18.75" x14ac:dyDescent="0.3">
      <c r="A360" s="539"/>
      <c r="B360" s="540"/>
      <c r="C360" s="540" t="s">
        <v>1516</v>
      </c>
      <c r="D360" s="540" t="s">
        <v>1741</v>
      </c>
      <c r="E360" s="98">
        <v>250</v>
      </c>
      <c r="F360" s="98">
        <v>500</v>
      </c>
      <c r="G360" s="98">
        <v>800</v>
      </c>
      <c r="H360" s="131">
        <v>1.8</v>
      </c>
      <c r="I360" s="83">
        <v>360</v>
      </c>
      <c r="J360" s="114">
        <v>500</v>
      </c>
      <c r="K360" s="198">
        <v>350</v>
      </c>
      <c r="L360" s="194"/>
      <c r="M360" s="83">
        <f t="shared" si="13"/>
        <v>-2.7777777777777777</v>
      </c>
      <c r="N360" s="83">
        <f t="shared" si="12"/>
        <v>-30</v>
      </c>
      <c r="O360" s="540" t="s">
        <v>263</v>
      </c>
    </row>
    <row r="361" spans="1:17" s="191" customFormat="1" ht="18.75" x14ac:dyDescent="0.3">
      <c r="A361" s="539"/>
      <c r="B361" s="540"/>
      <c r="C361" s="540" t="s">
        <v>1742</v>
      </c>
      <c r="D361" s="540" t="s">
        <v>1743</v>
      </c>
      <c r="E361" s="98">
        <v>210</v>
      </c>
      <c r="F361" s="98">
        <v>450</v>
      </c>
      <c r="G361" s="98">
        <v>750</v>
      </c>
      <c r="H361" s="131">
        <v>1.5</v>
      </c>
      <c r="I361" s="83">
        <v>285</v>
      </c>
      <c r="J361" s="114">
        <v>450</v>
      </c>
      <c r="K361" s="198">
        <v>300</v>
      </c>
      <c r="L361" s="194"/>
      <c r="M361" s="83">
        <f t="shared" si="13"/>
        <v>5.2631578947368416</v>
      </c>
      <c r="N361" s="83">
        <f t="shared" si="12"/>
        <v>-33.333333333333329</v>
      </c>
      <c r="O361" s="540" t="s">
        <v>263</v>
      </c>
    </row>
    <row r="362" spans="1:17" s="191" customFormat="1" ht="18" customHeight="1" x14ac:dyDescent="0.3">
      <c r="A362" s="539"/>
      <c r="B362" s="540"/>
      <c r="C362" s="540" t="s">
        <v>1744</v>
      </c>
      <c r="D362" s="540" t="s">
        <v>1745</v>
      </c>
      <c r="E362" s="98">
        <v>220</v>
      </c>
      <c r="F362" s="98">
        <v>400</v>
      </c>
      <c r="G362" s="98">
        <v>700</v>
      </c>
      <c r="H362" s="131">
        <v>2.2000000000000002</v>
      </c>
      <c r="I362" s="83">
        <v>374.00000000000006</v>
      </c>
      <c r="J362" s="114">
        <v>420</v>
      </c>
      <c r="K362" s="198">
        <v>300</v>
      </c>
      <c r="L362" s="194"/>
      <c r="M362" s="83">
        <f t="shared" si="13"/>
        <v>-19.786096256684505</v>
      </c>
      <c r="N362" s="83">
        <f t="shared" si="12"/>
        <v>-28.571428571428569</v>
      </c>
      <c r="O362" s="540" t="s">
        <v>263</v>
      </c>
    </row>
    <row r="363" spans="1:17" s="191" customFormat="1" ht="37.5" x14ac:dyDescent="0.3">
      <c r="A363" s="539">
        <v>2</v>
      </c>
      <c r="B363" s="540" t="s">
        <v>1746</v>
      </c>
      <c r="C363" s="540" t="s">
        <v>1747</v>
      </c>
      <c r="D363" s="540" t="s">
        <v>1748</v>
      </c>
      <c r="E363" s="98">
        <v>120</v>
      </c>
      <c r="F363" s="98">
        <v>200</v>
      </c>
      <c r="G363" s="98">
        <v>350</v>
      </c>
      <c r="H363" s="131">
        <v>1.6</v>
      </c>
      <c r="I363" s="83">
        <v>160</v>
      </c>
      <c r="J363" s="114">
        <v>210</v>
      </c>
      <c r="K363" s="198">
        <v>150</v>
      </c>
      <c r="L363" s="194"/>
      <c r="M363" s="83">
        <f t="shared" si="13"/>
        <v>-6.25</v>
      </c>
      <c r="N363" s="83">
        <f t="shared" si="12"/>
        <v>-28.571428571428569</v>
      </c>
      <c r="O363" s="540" t="s">
        <v>270</v>
      </c>
    </row>
    <row r="364" spans="1:17" s="191" customFormat="1" ht="37.5" x14ac:dyDescent="0.3">
      <c r="A364" s="539"/>
      <c r="B364" s="540"/>
      <c r="C364" s="540" t="s">
        <v>1749</v>
      </c>
      <c r="D364" s="540" t="s">
        <v>1750</v>
      </c>
      <c r="E364" s="98">
        <v>120</v>
      </c>
      <c r="F364" s="98">
        <v>150</v>
      </c>
      <c r="G364" s="98">
        <v>200</v>
      </c>
      <c r="H364" s="131">
        <v>1.6</v>
      </c>
      <c r="I364" s="83">
        <v>160</v>
      </c>
      <c r="J364" s="98">
        <v>150</v>
      </c>
      <c r="K364" s="198">
        <v>130</v>
      </c>
      <c r="L364" s="194"/>
      <c r="M364" s="83">
        <f t="shared" si="13"/>
        <v>-18.75</v>
      </c>
      <c r="N364" s="83">
        <f t="shared" si="12"/>
        <v>-13.333333333333334</v>
      </c>
      <c r="O364" s="540" t="s">
        <v>270</v>
      </c>
    </row>
    <row r="365" spans="1:17" s="191" customFormat="1" ht="37.5" x14ac:dyDescent="0.3">
      <c r="A365" s="539"/>
      <c r="B365" s="540"/>
      <c r="C365" s="540" t="s">
        <v>1751</v>
      </c>
      <c r="D365" s="540" t="s">
        <v>1748</v>
      </c>
      <c r="E365" s="98">
        <v>130</v>
      </c>
      <c r="F365" s="98">
        <v>200</v>
      </c>
      <c r="G365" s="98">
        <v>250</v>
      </c>
      <c r="H365" s="131">
        <v>1.9</v>
      </c>
      <c r="I365" s="83">
        <v>171</v>
      </c>
      <c r="J365" s="98">
        <v>200</v>
      </c>
      <c r="K365" s="198">
        <v>150</v>
      </c>
      <c r="L365" s="194"/>
      <c r="M365" s="83">
        <f t="shared" si="13"/>
        <v>-12.280701754385964</v>
      </c>
      <c r="N365" s="83">
        <f t="shared" si="12"/>
        <v>-25</v>
      </c>
      <c r="O365" s="540" t="s">
        <v>270</v>
      </c>
    </row>
    <row r="366" spans="1:17" s="191" customFormat="1" ht="37.5" x14ac:dyDescent="0.3">
      <c r="A366" s="539"/>
      <c r="B366" s="540"/>
      <c r="C366" s="540" t="s">
        <v>1749</v>
      </c>
      <c r="D366" s="540" t="s">
        <v>1752</v>
      </c>
      <c r="E366" s="98">
        <v>130</v>
      </c>
      <c r="F366" s="98">
        <v>150</v>
      </c>
      <c r="G366" s="98">
        <v>200</v>
      </c>
      <c r="H366" s="131">
        <v>1.9</v>
      </c>
      <c r="I366" s="83">
        <v>171</v>
      </c>
      <c r="J366" s="98">
        <v>150</v>
      </c>
      <c r="K366" s="198">
        <v>140</v>
      </c>
      <c r="L366" s="194"/>
      <c r="M366" s="83">
        <f t="shared" si="13"/>
        <v>-18.128654970760234</v>
      </c>
      <c r="N366" s="83">
        <f t="shared" si="12"/>
        <v>-6.666666666666667</v>
      </c>
      <c r="O366" s="540" t="s">
        <v>270</v>
      </c>
    </row>
    <row r="367" spans="1:17" s="191" customFormat="1" ht="37.5" x14ac:dyDescent="0.3">
      <c r="A367" s="539"/>
      <c r="B367" s="540"/>
      <c r="C367" s="540" t="s">
        <v>1753</v>
      </c>
      <c r="D367" s="540" t="s">
        <v>1748</v>
      </c>
      <c r="E367" s="98">
        <v>140</v>
      </c>
      <c r="F367" s="98">
        <v>200</v>
      </c>
      <c r="G367" s="98">
        <v>300</v>
      </c>
      <c r="H367" s="131">
        <v>2.4</v>
      </c>
      <c r="I367" s="83">
        <v>216</v>
      </c>
      <c r="J367" s="98">
        <v>200</v>
      </c>
      <c r="K367" s="198">
        <v>150</v>
      </c>
      <c r="L367" s="194"/>
      <c r="M367" s="83">
        <f t="shared" si="13"/>
        <v>-30.555555555555557</v>
      </c>
      <c r="N367" s="83">
        <f t="shared" si="12"/>
        <v>-25</v>
      </c>
      <c r="O367" s="540" t="s">
        <v>270</v>
      </c>
      <c r="Q367" s="191">
        <f>COUNTIF(L356:L386,"=0")</f>
        <v>0</v>
      </c>
    </row>
    <row r="368" spans="1:17" s="191" customFormat="1" ht="37.5" x14ac:dyDescent="0.3">
      <c r="A368" s="539"/>
      <c r="B368" s="540"/>
      <c r="C368" s="540" t="s">
        <v>1749</v>
      </c>
      <c r="D368" s="540" t="s">
        <v>1754</v>
      </c>
      <c r="E368" s="98">
        <v>140</v>
      </c>
      <c r="F368" s="98">
        <v>150</v>
      </c>
      <c r="G368" s="98">
        <v>300</v>
      </c>
      <c r="H368" s="131">
        <v>2.4</v>
      </c>
      <c r="I368" s="83">
        <v>216</v>
      </c>
      <c r="J368" s="114">
        <v>180</v>
      </c>
      <c r="K368" s="198">
        <v>150</v>
      </c>
      <c r="L368" s="194"/>
      <c r="M368" s="83">
        <f t="shared" si="13"/>
        <v>-30.555555555555557</v>
      </c>
      <c r="N368" s="83">
        <f t="shared" si="12"/>
        <v>-16.666666666666664</v>
      </c>
      <c r="O368" s="540" t="s">
        <v>270</v>
      </c>
    </row>
    <row r="369" spans="1:15" s="191" customFormat="1" ht="18.75" customHeight="1" x14ac:dyDescent="0.3">
      <c r="A369" s="539"/>
      <c r="B369" s="540"/>
      <c r="C369" s="540" t="s">
        <v>1755</v>
      </c>
      <c r="D369" s="540"/>
      <c r="E369" s="98">
        <v>140</v>
      </c>
      <c r="F369" s="98">
        <v>140</v>
      </c>
      <c r="G369" s="98">
        <v>300</v>
      </c>
      <c r="H369" s="131">
        <v>2.6</v>
      </c>
      <c r="I369" s="83">
        <v>234</v>
      </c>
      <c r="J369" s="114">
        <v>180</v>
      </c>
      <c r="K369" s="198">
        <v>150</v>
      </c>
      <c r="L369" s="194"/>
      <c r="M369" s="83">
        <f t="shared" si="13"/>
        <v>-35.897435897435898</v>
      </c>
      <c r="N369" s="83">
        <f t="shared" si="12"/>
        <v>-16.666666666666664</v>
      </c>
      <c r="O369" s="540"/>
    </row>
    <row r="370" spans="1:15" s="191" customFormat="1" ht="37.5" x14ac:dyDescent="0.3">
      <c r="A370" s="539">
        <v>3</v>
      </c>
      <c r="B370" s="540" t="s">
        <v>1756</v>
      </c>
      <c r="C370" s="540" t="s">
        <v>1757</v>
      </c>
      <c r="D370" s="540" t="s">
        <v>1748</v>
      </c>
      <c r="E370" s="98">
        <v>140</v>
      </c>
      <c r="F370" s="98">
        <v>250</v>
      </c>
      <c r="G370" s="98">
        <v>400</v>
      </c>
      <c r="H370" s="131">
        <v>1.8</v>
      </c>
      <c r="I370" s="83">
        <v>180</v>
      </c>
      <c r="J370" s="98">
        <v>250</v>
      </c>
      <c r="K370" s="198">
        <v>200</v>
      </c>
      <c r="L370" s="194"/>
      <c r="M370" s="83">
        <f t="shared" si="13"/>
        <v>11.111111111111111</v>
      </c>
      <c r="N370" s="83">
        <f t="shared" si="12"/>
        <v>-20</v>
      </c>
      <c r="O370" s="540" t="s">
        <v>270</v>
      </c>
    </row>
    <row r="371" spans="1:15" s="191" customFormat="1" ht="37.5" x14ac:dyDescent="0.3">
      <c r="A371" s="539"/>
      <c r="B371" s="540"/>
      <c r="C371" s="540" t="s">
        <v>1749</v>
      </c>
      <c r="D371" s="540" t="s">
        <v>1750</v>
      </c>
      <c r="E371" s="98">
        <v>140</v>
      </c>
      <c r="F371" s="98">
        <v>200</v>
      </c>
      <c r="G371" s="98">
        <v>300</v>
      </c>
      <c r="H371" s="131">
        <v>1.8</v>
      </c>
      <c r="I371" s="83">
        <v>180</v>
      </c>
      <c r="J371" s="98">
        <v>200</v>
      </c>
      <c r="K371" s="198">
        <v>150</v>
      </c>
      <c r="L371" s="194"/>
      <c r="M371" s="83">
        <f t="shared" si="13"/>
        <v>-16.666666666666664</v>
      </c>
      <c r="N371" s="83">
        <f t="shared" si="12"/>
        <v>-25</v>
      </c>
      <c r="O371" s="540" t="s">
        <v>270</v>
      </c>
    </row>
    <row r="372" spans="1:15" s="191" customFormat="1" ht="37.5" x14ac:dyDescent="0.3">
      <c r="A372" s="539"/>
      <c r="B372" s="540"/>
      <c r="C372" s="540" t="s">
        <v>1758</v>
      </c>
      <c r="D372" s="540" t="s">
        <v>1759</v>
      </c>
      <c r="E372" s="98">
        <v>140</v>
      </c>
      <c r="F372" s="98">
        <v>150</v>
      </c>
      <c r="G372" s="98">
        <v>200</v>
      </c>
      <c r="H372" s="131">
        <v>1.8</v>
      </c>
      <c r="I372" s="83">
        <v>180</v>
      </c>
      <c r="J372" s="98">
        <v>150</v>
      </c>
      <c r="K372" s="198">
        <v>150</v>
      </c>
      <c r="L372" s="194"/>
      <c r="M372" s="83">
        <f t="shared" si="13"/>
        <v>-16.666666666666664</v>
      </c>
      <c r="N372" s="83">
        <f t="shared" si="12"/>
        <v>0</v>
      </c>
      <c r="O372" s="540" t="s">
        <v>270</v>
      </c>
    </row>
    <row r="373" spans="1:15" s="191" customFormat="1" ht="37.5" x14ac:dyDescent="0.3">
      <c r="A373" s="539"/>
      <c r="B373" s="540"/>
      <c r="C373" s="540" t="s">
        <v>1760</v>
      </c>
      <c r="D373" s="540" t="s">
        <v>1761</v>
      </c>
      <c r="E373" s="98">
        <v>130</v>
      </c>
      <c r="F373" s="98">
        <v>160</v>
      </c>
      <c r="G373" s="98">
        <v>220</v>
      </c>
      <c r="H373" s="131">
        <v>1.8</v>
      </c>
      <c r="I373" s="83">
        <v>162</v>
      </c>
      <c r="J373" s="98">
        <v>160</v>
      </c>
      <c r="K373" s="198">
        <v>140</v>
      </c>
      <c r="L373" s="194"/>
      <c r="M373" s="83">
        <f t="shared" si="13"/>
        <v>-13.580246913580247</v>
      </c>
      <c r="N373" s="83">
        <f t="shared" si="12"/>
        <v>-12.5</v>
      </c>
      <c r="O373" s="540" t="s">
        <v>270</v>
      </c>
    </row>
    <row r="374" spans="1:15" s="191" customFormat="1" ht="37.5" x14ac:dyDescent="0.3">
      <c r="A374" s="539"/>
      <c r="B374" s="540"/>
      <c r="C374" s="540" t="s">
        <v>1762</v>
      </c>
      <c r="D374" s="540" t="s">
        <v>246</v>
      </c>
      <c r="E374" s="98">
        <v>130</v>
      </c>
      <c r="F374" s="98">
        <v>120</v>
      </c>
      <c r="G374" s="98">
        <v>200</v>
      </c>
      <c r="H374" s="131">
        <v>1.8</v>
      </c>
      <c r="I374" s="83">
        <v>162</v>
      </c>
      <c r="J374" s="114">
        <v>120</v>
      </c>
      <c r="K374" s="198">
        <v>120</v>
      </c>
      <c r="L374" s="194"/>
      <c r="M374" s="83">
        <f t="shared" si="13"/>
        <v>-25.925925925925924</v>
      </c>
      <c r="N374" s="83">
        <f t="shared" ref="N374:N409" si="14">(K374-J374)/J374*100</f>
        <v>0</v>
      </c>
      <c r="O374" s="540" t="s">
        <v>270</v>
      </c>
    </row>
    <row r="375" spans="1:15" s="191" customFormat="1" ht="37.5" x14ac:dyDescent="0.3">
      <c r="A375" s="539"/>
      <c r="B375" s="540"/>
      <c r="C375" s="540" t="s">
        <v>1763</v>
      </c>
      <c r="D375" s="540" t="s">
        <v>1764</v>
      </c>
      <c r="E375" s="98">
        <v>130</v>
      </c>
      <c r="F375" s="98">
        <v>250</v>
      </c>
      <c r="G375" s="98">
        <v>350</v>
      </c>
      <c r="H375" s="131">
        <v>2</v>
      </c>
      <c r="I375" s="83">
        <v>180</v>
      </c>
      <c r="J375" s="98">
        <v>250</v>
      </c>
      <c r="K375" s="198">
        <v>200</v>
      </c>
      <c r="L375" s="194"/>
      <c r="M375" s="83">
        <f t="shared" si="13"/>
        <v>11.111111111111111</v>
      </c>
      <c r="N375" s="83">
        <f t="shared" si="14"/>
        <v>-20</v>
      </c>
      <c r="O375" s="540" t="s">
        <v>270</v>
      </c>
    </row>
    <row r="376" spans="1:15" s="191" customFormat="1" ht="37.5" x14ac:dyDescent="0.3">
      <c r="A376" s="539"/>
      <c r="B376" s="540"/>
      <c r="C376" s="540" t="s">
        <v>1764</v>
      </c>
      <c r="D376" s="540" t="s">
        <v>1765</v>
      </c>
      <c r="E376" s="98">
        <v>130</v>
      </c>
      <c r="F376" s="98">
        <v>150</v>
      </c>
      <c r="G376" s="98">
        <v>220</v>
      </c>
      <c r="H376" s="131">
        <v>2</v>
      </c>
      <c r="I376" s="83">
        <v>180</v>
      </c>
      <c r="J376" s="98">
        <v>150</v>
      </c>
      <c r="K376" s="198">
        <v>140</v>
      </c>
      <c r="L376" s="194"/>
      <c r="M376" s="83">
        <f t="shared" si="13"/>
        <v>-22.222222222222221</v>
      </c>
      <c r="N376" s="83">
        <f t="shared" si="14"/>
        <v>-6.666666666666667</v>
      </c>
      <c r="O376" s="540" t="s">
        <v>270</v>
      </c>
    </row>
    <row r="377" spans="1:15" s="191" customFormat="1" ht="18.75" x14ac:dyDescent="0.3">
      <c r="A377" s="539">
        <v>4</v>
      </c>
      <c r="B377" s="540" t="s">
        <v>1766</v>
      </c>
      <c r="C377" s="540"/>
      <c r="D377" s="540"/>
      <c r="E377" s="98">
        <v>210</v>
      </c>
      <c r="F377" s="98">
        <v>210</v>
      </c>
      <c r="G377" s="98">
        <v>300</v>
      </c>
      <c r="H377" s="131">
        <v>1.9</v>
      </c>
      <c r="I377" s="83">
        <v>285</v>
      </c>
      <c r="J377" s="98">
        <v>210</v>
      </c>
      <c r="K377" s="198">
        <v>210</v>
      </c>
      <c r="L377" s="194"/>
      <c r="M377" s="83">
        <f t="shared" si="13"/>
        <v>-26.315789473684209</v>
      </c>
      <c r="N377" s="83">
        <f t="shared" si="14"/>
        <v>0</v>
      </c>
      <c r="O377" s="540"/>
    </row>
    <row r="378" spans="1:15" s="191" customFormat="1" ht="18.75" customHeight="1" x14ac:dyDescent="0.3">
      <c r="A378" s="883">
        <v>5</v>
      </c>
      <c r="B378" s="880" t="s">
        <v>1767</v>
      </c>
      <c r="C378" s="540" t="s">
        <v>1768</v>
      </c>
      <c r="D378" s="540" t="s">
        <v>1748</v>
      </c>
      <c r="E378" s="98">
        <v>170</v>
      </c>
      <c r="F378" s="98">
        <v>250</v>
      </c>
      <c r="G378" s="98">
        <v>600</v>
      </c>
      <c r="H378" s="131">
        <v>3</v>
      </c>
      <c r="I378" s="83">
        <v>510</v>
      </c>
      <c r="J378" s="114">
        <v>360</v>
      </c>
      <c r="K378" s="198">
        <v>250</v>
      </c>
      <c r="L378" s="194"/>
      <c r="M378" s="83">
        <f t="shared" si="13"/>
        <v>-50.980392156862742</v>
      </c>
      <c r="N378" s="83">
        <f t="shared" si="14"/>
        <v>-30.555555555555557</v>
      </c>
      <c r="O378" s="540" t="s">
        <v>270</v>
      </c>
    </row>
    <row r="379" spans="1:15" s="191" customFormat="1" ht="37.5" x14ac:dyDescent="0.3">
      <c r="A379" s="884"/>
      <c r="B379" s="881"/>
      <c r="C379" s="540" t="s">
        <v>1769</v>
      </c>
      <c r="D379" s="540" t="s">
        <v>1750</v>
      </c>
      <c r="E379" s="98">
        <v>170</v>
      </c>
      <c r="F379" s="98">
        <v>200</v>
      </c>
      <c r="G379" s="98">
        <v>550</v>
      </c>
      <c r="H379" s="131">
        <v>3</v>
      </c>
      <c r="I379" s="83">
        <v>510</v>
      </c>
      <c r="J379" s="114">
        <v>330</v>
      </c>
      <c r="K379" s="198">
        <v>250</v>
      </c>
      <c r="L379" s="194"/>
      <c r="M379" s="83">
        <f t="shared" si="13"/>
        <v>-50.980392156862742</v>
      </c>
      <c r="N379" s="83">
        <f t="shared" si="14"/>
        <v>-24.242424242424242</v>
      </c>
      <c r="O379" s="540" t="s">
        <v>270</v>
      </c>
    </row>
    <row r="380" spans="1:15" s="191" customFormat="1" ht="37.5" x14ac:dyDescent="0.3">
      <c r="A380" s="884"/>
      <c r="B380" s="881"/>
      <c r="C380" s="540" t="s">
        <v>1770</v>
      </c>
      <c r="D380" s="540" t="s">
        <v>1748</v>
      </c>
      <c r="E380" s="98">
        <v>170</v>
      </c>
      <c r="F380" s="98">
        <v>250</v>
      </c>
      <c r="G380" s="98">
        <v>650</v>
      </c>
      <c r="H380" s="131">
        <v>3</v>
      </c>
      <c r="I380" s="83">
        <v>510</v>
      </c>
      <c r="J380" s="114">
        <v>390</v>
      </c>
      <c r="K380" s="198">
        <v>300</v>
      </c>
      <c r="L380" s="194"/>
      <c r="M380" s="83">
        <f t="shared" si="13"/>
        <v>-41.17647058823529</v>
      </c>
      <c r="N380" s="83">
        <f t="shared" si="14"/>
        <v>-23.076923076923077</v>
      </c>
      <c r="O380" s="540" t="s">
        <v>270</v>
      </c>
    </row>
    <row r="381" spans="1:15" s="191" customFormat="1" ht="37.5" x14ac:dyDescent="0.3">
      <c r="A381" s="885"/>
      <c r="B381" s="882"/>
      <c r="C381" s="540" t="s">
        <v>1769</v>
      </c>
      <c r="D381" s="540" t="s">
        <v>1750</v>
      </c>
      <c r="E381" s="98">
        <v>170</v>
      </c>
      <c r="F381" s="98">
        <v>200</v>
      </c>
      <c r="G381" s="98">
        <v>550</v>
      </c>
      <c r="H381" s="131">
        <v>3</v>
      </c>
      <c r="I381" s="83">
        <v>510</v>
      </c>
      <c r="J381" s="114">
        <v>330</v>
      </c>
      <c r="K381" s="198">
        <v>250</v>
      </c>
      <c r="L381" s="194"/>
      <c r="M381" s="83">
        <f t="shared" si="13"/>
        <v>-50.980392156862742</v>
      </c>
      <c r="N381" s="83">
        <f t="shared" si="14"/>
        <v>-24.242424242424242</v>
      </c>
      <c r="O381" s="540" t="s">
        <v>270</v>
      </c>
    </row>
    <row r="382" spans="1:15" s="191" customFormat="1" ht="18.75" customHeight="1" x14ac:dyDescent="0.3">
      <c r="A382" s="883">
        <v>6</v>
      </c>
      <c r="B382" s="880" t="s">
        <v>1771</v>
      </c>
      <c r="C382" s="540" t="s">
        <v>222</v>
      </c>
      <c r="D382" s="540"/>
      <c r="E382" s="98">
        <v>160</v>
      </c>
      <c r="F382" s="98">
        <v>180</v>
      </c>
      <c r="G382" s="98">
        <v>400</v>
      </c>
      <c r="H382" s="131">
        <v>2.2999999999999998</v>
      </c>
      <c r="I382" s="83">
        <v>229.99999999999997</v>
      </c>
      <c r="J382" s="114">
        <v>240</v>
      </c>
      <c r="K382" s="198">
        <v>200</v>
      </c>
      <c r="L382" s="194"/>
      <c r="M382" s="83">
        <f t="shared" si="13"/>
        <v>-13.043478260869554</v>
      </c>
      <c r="N382" s="83">
        <f t="shared" si="14"/>
        <v>-16.666666666666664</v>
      </c>
      <c r="O382" s="540" t="s">
        <v>270</v>
      </c>
    </row>
    <row r="383" spans="1:15" s="191" customFormat="1" ht="37.5" x14ac:dyDescent="0.3">
      <c r="A383" s="884"/>
      <c r="B383" s="881"/>
      <c r="C383" s="540" t="s">
        <v>1772</v>
      </c>
      <c r="D383" s="540"/>
      <c r="E383" s="98">
        <v>160</v>
      </c>
      <c r="F383" s="98">
        <v>160</v>
      </c>
      <c r="G383" s="98">
        <v>400</v>
      </c>
      <c r="H383" s="131">
        <v>2.2999999999999998</v>
      </c>
      <c r="I383" s="83">
        <v>229.99999999999997</v>
      </c>
      <c r="J383" s="114">
        <v>240</v>
      </c>
      <c r="K383" s="198">
        <v>200</v>
      </c>
      <c r="L383" s="194"/>
      <c r="M383" s="83">
        <f t="shared" si="13"/>
        <v>-13.043478260869554</v>
      </c>
      <c r="N383" s="83">
        <f t="shared" si="14"/>
        <v>-16.666666666666664</v>
      </c>
      <c r="O383" s="540" t="s">
        <v>270</v>
      </c>
    </row>
    <row r="384" spans="1:15" s="191" customFormat="1" ht="37.5" x14ac:dyDescent="0.3">
      <c r="A384" s="885"/>
      <c r="B384" s="882"/>
      <c r="C384" s="540" t="s">
        <v>1773</v>
      </c>
      <c r="D384" s="540"/>
      <c r="E384" s="98">
        <v>160</v>
      </c>
      <c r="F384" s="98">
        <v>130</v>
      </c>
      <c r="G384" s="98">
        <v>350</v>
      </c>
      <c r="H384" s="131">
        <v>2.2999999999999998</v>
      </c>
      <c r="I384" s="83">
        <v>229.99999999999997</v>
      </c>
      <c r="J384" s="114">
        <v>210</v>
      </c>
      <c r="K384" s="198">
        <v>200</v>
      </c>
      <c r="L384" s="194"/>
      <c r="M384" s="83">
        <f t="shared" si="13"/>
        <v>-13.043478260869554</v>
      </c>
      <c r="N384" s="83">
        <f t="shared" si="14"/>
        <v>-4.7619047619047619</v>
      </c>
      <c r="O384" s="540" t="s">
        <v>270</v>
      </c>
    </row>
    <row r="385" spans="1:15" s="191" customFormat="1" ht="37.5" x14ac:dyDescent="0.3">
      <c r="A385" s="539">
        <v>7</v>
      </c>
      <c r="B385" s="540" t="s">
        <v>1774</v>
      </c>
      <c r="C385" s="540"/>
      <c r="D385" s="540"/>
      <c r="E385" s="98">
        <v>140</v>
      </c>
      <c r="F385" s="98">
        <v>150</v>
      </c>
      <c r="G385" s="98">
        <v>450</v>
      </c>
      <c r="H385" s="131">
        <v>1.8</v>
      </c>
      <c r="I385" s="83">
        <v>180</v>
      </c>
      <c r="J385" s="114">
        <v>270</v>
      </c>
      <c r="K385" s="198">
        <v>200</v>
      </c>
      <c r="L385" s="194"/>
      <c r="M385" s="83">
        <f t="shared" si="13"/>
        <v>11.111111111111111</v>
      </c>
      <c r="N385" s="83">
        <f t="shared" si="14"/>
        <v>-25.925925925925924</v>
      </c>
      <c r="O385" s="540" t="s">
        <v>263</v>
      </c>
    </row>
    <row r="386" spans="1:15" s="191" customFormat="1" ht="37.5" x14ac:dyDescent="0.3">
      <c r="A386" s="539">
        <v>8</v>
      </c>
      <c r="B386" s="540" t="s">
        <v>45</v>
      </c>
      <c r="C386" s="540"/>
      <c r="D386" s="540"/>
      <c r="E386" s="98">
        <v>100</v>
      </c>
      <c r="F386" s="98">
        <v>100</v>
      </c>
      <c r="G386" s="98">
        <v>200</v>
      </c>
      <c r="H386" s="131">
        <v>2.2999999999999998</v>
      </c>
      <c r="I386" s="83">
        <v>184</v>
      </c>
      <c r="J386" s="114">
        <v>120</v>
      </c>
      <c r="K386" s="198">
        <v>100</v>
      </c>
      <c r="L386" s="194"/>
      <c r="M386" s="83">
        <f t="shared" si="13"/>
        <v>-45.652173913043477</v>
      </c>
      <c r="N386" s="83">
        <f t="shared" si="14"/>
        <v>-16.666666666666664</v>
      </c>
      <c r="O386" s="540" t="s">
        <v>263</v>
      </c>
    </row>
    <row r="387" spans="1:15" s="191" customFormat="1" ht="18.75" x14ac:dyDescent="0.3">
      <c r="A387" s="533" t="s">
        <v>1775</v>
      </c>
      <c r="B387" s="546" t="s">
        <v>1776</v>
      </c>
      <c r="C387" s="546"/>
      <c r="D387" s="546"/>
      <c r="E387" s="192"/>
      <c r="F387" s="114"/>
      <c r="G387" s="192"/>
      <c r="H387" s="83"/>
      <c r="I387" s="83"/>
      <c r="J387" s="114"/>
      <c r="K387" s="114"/>
      <c r="L387" s="194"/>
      <c r="M387" s="83"/>
      <c r="N387" s="83"/>
      <c r="O387" s="546"/>
    </row>
    <row r="388" spans="1:15" s="191" customFormat="1" ht="37.5" x14ac:dyDescent="0.3">
      <c r="A388" s="539">
        <v>1</v>
      </c>
      <c r="B388" s="540" t="s">
        <v>9</v>
      </c>
      <c r="C388" s="540" t="s">
        <v>1777</v>
      </c>
      <c r="D388" s="540" t="s">
        <v>1778</v>
      </c>
      <c r="E388" s="98">
        <v>450</v>
      </c>
      <c r="F388" s="114">
        <v>880</v>
      </c>
      <c r="G388" s="98">
        <v>2000</v>
      </c>
      <c r="H388" s="131">
        <v>1.1000000000000001</v>
      </c>
      <c r="I388" s="83">
        <v>495.00000000000006</v>
      </c>
      <c r="J388" s="114">
        <v>1200</v>
      </c>
      <c r="K388" s="198">
        <v>900</v>
      </c>
      <c r="L388" s="194"/>
      <c r="M388" s="83">
        <f t="shared" si="13"/>
        <v>81.818181818181799</v>
      </c>
      <c r="N388" s="83">
        <f t="shared" si="14"/>
        <v>-25</v>
      </c>
      <c r="O388" s="540" t="s">
        <v>263</v>
      </c>
    </row>
    <row r="389" spans="1:15" s="191" customFormat="1" ht="37.5" x14ac:dyDescent="0.3">
      <c r="A389" s="539"/>
      <c r="B389" s="540"/>
      <c r="C389" s="540" t="s">
        <v>1778</v>
      </c>
      <c r="D389" s="540" t="s">
        <v>1779</v>
      </c>
      <c r="E389" s="98">
        <v>300</v>
      </c>
      <c r="F389" s="114">
        <v>500</v>
      </c>
      <c r="G389" s="98">
        <v>1200</v>
      </c>
      <c r="H389" s="131">
        <v>2.2000000000000002</v>
      </c>
      <c r="I389" s="83">
        <v>660</v>
      </c>
      <c r="J389" s="114">
        <v>720</v>
      </c>
      <c r="K389" s="198">
        <v>500</v>
      </c>
      <c r="L389" s="194"/>
      <c r="M389" s="83">
        <f t="shared" si="13"/>
        <v>-24.242424242424242</v>
      </c>
      <c r="N389" s="83">
        <f t="shared" si="14"/>
        <v>-30.555555555555557</v>
      </c>
      <c r="O389" s="540" t="s">
        <v>263</v>
      </c>
    </row>
    <row r="390" spans="1:15" s="191" customFormat="1" ht="37.5" x14ac:dyDescent="0.3">
      <c r="A390" s="539"/>
      <c r="B390" s="540"/>
      <c r="C390" s="540" t="s">
        <v>1780</v>
      </c>
      <c r="D390" s="540" t="s">
        <v>1781</v>
      </c>
      <c r="E390" s="98">
        <v>180</v>
      </c>
      <c r="F390" s="98">
        <v>250</v>
      </c>
      <c r="G390" s="98">
        <v>600</v>
      </c>
      <c r="H390" s="131">
        <v>1.1000000000000001</v>
      </c>
      <c r="I390" s="83">
        <v>198.00000000000003</v>
      </c>
      <c r="J390" s="114">
        <v>360</v>
      </c>
      <c r="K390" s="198">
        <v>250</v>
      </c>
      <c r="L390" s="194"/>
      <c r="M390" s="83">
        <f t="shared" si="13"/>
        <v>26.262626262626242</v>
      </c>
      <c r="N390" s="83">
        <f t="shared" si="14"/>
        <v>-30.555555555555557</v>
      </c>
      <c r="O390" s="540" t="s">
        <v>263</v>
      </c>
    </row>
    <row r="391" spans="1:15" s="191" customFormat="1" ht="18.75" customHeight="1" x14ac:dyDescent="0.3">
      <c r="A391" s="539">
        <v>2</v>
      </c>
      <c r="B391" s="540" t="s">
        <v>1782</v>
      </c>
      <c r="C391" s="540" t="s">
        <v>1783</v>
      </c>
      <c r="D391" s="540" t="s">
        <v>1784</v>
      </c>
      <c r="E391" s="98">
        <v>140</v>
      </c>
      <c r="F391" s="98">
        <v>250</v>
      </c>
      <c r="G391" s="98">
        <v>400</v>
      </c>
      <c r="H391" s="131">
        <v>1.8</v>
      </c>
      <c r="I391" s="83">
        <v>252</v>
      </c>
      <c r="J391" s="114">
        <v>250</v>
      </c>
      <c r="K391" s="198">
        <v>200</v>
      </c>
      <c r="L391" s="194"/>
      <c r="M391" s="83">
        <f t="shared" si="13"/>
        <v>-20.634920634920633</v>
      </c>
      <c r="N391" s="83">
        <f t="shared" si="14"/>
        <v>-20</v>
      </c>
      <c r="O391" s="540" t="s">
        <v>263</v>
      </c>
    </row>
    <row r="392" spans="1:15" s="191" customFormat="1" ht="37.5" x14ac:dyDescent="0.3">
      <c r="A392" s="539"/>
      <c r="B392" s="540"/>
      <c r="C392" s="540" t="s">
        <v>1784</v>
      </c>
      <c r="D392" s="540" t="s">
        <v>1785</v>
      </c>
      <c r="E392" s="98">
        <v>150</v>
      </c>
      <c r="F392" s="98">
        <v>200</v>
      </c>
      <c r="G392" s="98">
        <v>350</v>
      </c>
      <c r="H392" s="131">
        <v>1.5</v>
      </c>
      <c r="I392" s="83">
        <v>225</v>
      </c>
      <c r="J392" s="114">
        <v>210</v>
      </c>
      <c r="K392" s="198">
        <v>180</v>
      </c>
      <c r="L392" s="194"/>
      <c r="M392" s="83">
        <f t="shared" si="13"/>
        <v>-20</v>
      </c>
      <c r="N392" s="83">
        <f t="shared" si="14"/>
        <v>-14.285714285714285</v>
      </c>
      <c r="O392" s="540" t="s">
        <v>263</v>
      </c>
    </row>
    <row r="393" spans="1:15" s="191" customFormat="1" ht="37.5" customHeight="1" x14ac:dyDescent="0.3">
      <c r="A393" s="539">
        <v>3</v>
      </c>
      <c r="B393" s="540" t="s">
        <v>1786</v>
      </c>
      <c r="C393" s="540" t="s">
        <v>9</v>
      </c>
      <c r="D393" s="540" t="s">
        <v>1787</v>
      </c>
      <c r="E393" s="98">
        <v>230</v>
      </c>
      <c r="F393" s="98">
        <v>250</v>
      </c>
      <c r="G393" s="98">
        <v>900</v>
      </c>
      <c r="H393" s="131">
        <v>2.6</v>
      </c>
      <c r="I393" s="83">
        <v>598</v>
      </c>
      <c r="J393" s="114">
        <v>250</v>
      </c>
      <c r="K393" s="198">
        <v>240</v>
      </c>
      <c r="L393" s="194"/>
      <c r="M393" s="83">
        <f t="shared" ref="M393:M409" si="15">(K393-I393)/I393*100</f>
        <v>-59.866220735785959</v>
      </c>
      <c r="N393" s="83">
        <f t="shared" si="14"/>
        <v>-4</v>
      </c>
      <c r="O393" s="540" t="s">
        <v>263</v>
      </c>
    </row>
    <row r="394" spans="1:15" s="191" customFormat="1" ht="37.5" x14ac:dyDescent="0.3">
      <c r="A394" s="539"/>
      <c r="B394" s="540"/>
      <c r="C394" s="540" t="s">
        <v>1788</v>
      </c>
      <c r="D394" s="540" t="s">
        <v>1789</v>
      </c>
      <c r="E394" s="98">
        <v>200</v>
      </c>
      <c r="F394" s="114">
        <v>200</v>
      </c>
      <c r="G394" s="98">
        <v>700</v>
      </c>
      <c r="H394" s="131">
        <v>2.2999999999999998</v>
      </c>
      <c r="I394" s="83">
        <v>459.99999999999994</v>
      </c>
      <c r="J394" s="114">
        <v>420</v>
      </c>
      <c r="K394" s="198">
        <v>300</v>
      </c>
      <c r="L394" s="194"/>
      <c r="M394" s="83">
        <f t="shared" si="15"/>
        <v>-34.782608695652165</v>
      </c>
      <c r="N394" s="83">
        <f t="shared" si="14"/>
        <v>-28.571428571428569</v>
      </c>
      <c r="O394" s="540" t="s">
        <v>263</v>
      </c>
    </row>
    <row r="395" spans="1:15" s="191" customFormat="1" ht="37.5" x14ac:dyDescent="0.3">
      <c r="A395" s="539"/>
      <c r="B395" s="540"/>
      <c r="C395" s="540" t="s">
        <v>1789</v>
      </c>
      <c r="D395" s="540" t="s">
        <v>1790</v>
      </c>
      <c r="E395" s="98">
        <v>350</v>
      </c>
      <c r="F395" s="114">
        <v>350</v>
      </c>
      <c r="G395" s="98">
        <v>1200</v>
      </c>
      <c r="H395" s="131">
        <v>2.4</v>
      </c>
      <c r="I395" s="83">
        <v>840</v>
      </c>
      <c r="J395" s="114">
        <v>720</v>
      </c>
      <c r="K395" s="198">
        <v>500</v>
      </c>
      <c r="L395" s="194"/>
      <c r="M395" s="83">
        <f t="shared" si="15"/>
        <v>-40.476190476190474</v>
      </c>
      <c r="N395" s="83">
        <f t="shared" si="14"/>
        <v>-30.555555555555557</v>
      </c>
      <c r="O395" s="540" t="s">
        <v>270</v>
      </c>
    </row>
    <row r="396" spans="1:15" s="191" customFormat="1" ht="37.5" x14ac:dyDescent="0.3">
      <c r="A396" s="539"/>
      <c r="B396" s="540"/>
      <c r="C396" s="540" t="s">
        <v>1789</v>
      </c>
      <c r="D396" s="540" t="s">
        <v>1791</v>
      </c>
      <c r="E396" s="98">
        <v>170</v>
      </c>
      <c r="F396" s="98">
        <v>200</v>
      </c>
      <c r="G396" s="98">
        <v>400</v>
      </c>
      <c r="H396" s="131">
        <v>1.6</v>
      </c>
      <c r="I396" s="83">
        <v>272</v>
      </c>
      <c r="J396" s="114">
        <v>240</v>
      </c>
      <c r="K396" s="198">
        <v>200</v>
      </c>
      <c r="L396" s="194"/>
      <c r="M396" s="83">
        <f t="shared" si="15"/>
        <v>-26.47058823529412</v>
      </c>
      <c r="N396" s="83">
        <f t="shared" si="14"/>
        <v>-16.666666666666664</v>
      </c>
      <c r="O396" s="540" t="s">
        <v>270</v>
      </c>
    </row>
    <row r="397" spans="1:15" s="191" customFormat="1" ht="18.75" x14ac:dyDescent="0.3">
      <c r="A397" s="539">
        <v>4</v>
      </c>
      <c r="B397" s="540" t="s">
        <v>1792</v>
      </c>
      <c r="C397" s="540" t="s">
        <v>1793</v>
      </c>
      <c r="D397" s="540" t="s">
        <v>1794</v>
      </c>
      <c r="E397" s="98">
        <v>150</v>
      </c>
      <c r="F397" s="98">
        <v>200</v>
      </c>
      <c r="G397" s="98">
        <v>500</v>
      </c>
      <c r="H397" s="131">
        <v>2.4</v>
      </c>
      <c r="I397" s="83">
        <v>360</v>
      </c>
      <c r="J397" s="114">
        <v>300</v>
      </c>
      <c r="K397" s="198">
        <v>220</v>
      </c>
      <c r="L397" s="194"/>
      <c r="M397" s="83">
        <f t="shared" si="15"/>
        <v>-38.888888888888893</v>
      </c>
      <c r="N397" s="83">
        <f t="shared" si="14"/>
        <v>-26.666666666666668</v>
      </c>
      <c r="O397" s="540" t="s">
        <v>263</v>
      </c>
    </row>
    <row r="398" spans="1:15" s="191" customFormat="1" ht="18.75" x14ac:dyDescent="0.3">
      <c r="A398" s="539"/>
      <c r="B398" s="540"/>
      <c r="C398" s="540" t="s">
        <v>1794</v>
      </c>
      <c r="D398" s="540" t="s">
        <v>1795</v>
      </c>
      <c r="E398" s="98">
        <v>160</v>
      </c>
      <c r="F398" s="98">
        <v>180</v>
      </c>
      <c r="G398" s="98">
        <v>400</v>
      </c>
      <c r="H398" s="131">
        <v>1.9</v>
      </c>
      <c r="I398" s="83">
        <v>304</v>
      </c>
      <c r="J398" s="114">
        <v>240</v>
      </c>
      <c r="K398" s="198">
        <v>200</v>
      </c>
      <c r="L398" s="194"/>
      <c r="M398" s="83">
        <f t="shared" si="15"/>
        <v>-34.210526315789473</v>
      </c>
      <c r="N398" s="83">
        <f t="shared" si="14"/>
        <v>-16.666666666666664</v>
      </c>
      <c r="O398" s="540" t="s">
        <v>263</v>
      </c>
    </row>
    <row r="399" spans="1:15" s="191" customFormat="1" ht="18.75" customHeight="1" x14ac:dyDescent="0.3">
      <c r="A399" s="539">
        <v>5</v>
      </c>
      <c r="B399" s="540" t="s">
        <v>1796</v>
      </c>
      <c r="C399" s="540" t="s">
        <v>496</v>
      </c>
      <c r="D399" s="540" t="s">
        <v>1797</v>
      </c>
      <c r="E399" s="98">
        <v>210</v>
      </c>
      <c r="F399" s="114">
        <v>250</v>
      </c>
      <c r="G399" s="98">
        <v>450</v>
      </c>
      <c r="H399" s="131">
        <v>1.7</v>
      </c>
      <c r="I399" s="83">
        <v>357</v>
      </c>
      <c r="J399" s="114">
        <v>270</v>
      </c>
      <c r="K399" s="198">
        <v>220</v>
      </c>
      <c r="L399" s="194"/>
      <c r="M399" s="83">
        <f t="shared" si="15"/>
        <v>-38.375350140056028</v>
      </c>
      <c r="N399" s="83">
        <f t="shared" si="14"/>
        <v>-18.518518518518519</v>
      </c>
      <c r="O399" s="540" t="s">
        <v>263</v>
      </c>
    </row>
    <row r="400" spans="1:15" s="191" customFormat="1" ht="37.5" x14ac:dyDescent="0.3">
      <c r="A400" s="539"/>
      <c r="B400" s="540"/>
      <c r="C400" s="540" t="s">
        <v>1798</v>
      </c>
      <c r="D400" s="540" t="s">
        <v>1799</v>
      </c>
      <c r="E400" s="98">
        <v>150</v>
      </c>
      <c r="F400" s="114">
        <v>200</v>
      </c>
      <c r="G400" s="98">
        <v>300</v>
      </c>
      <c r="H400" s="131">
        <v>1</v>
      </c>
      <c r="I400" s="83">
        <v>150</v>
      </c>
      <c r="J400" s="114">
        <v>200</v>
      </c>
      <c r="K400" s="198">
        <v>180</v>
      </c>
      <c r="L400" s="194"/>
      <c r="M400" s="83">
        <f t="shared" si="15"/>
        <v>20</v>
      </c>
      <c r="N400" s="83">
        <f t="shared" si="14"/>
        <v>-10</v>
      </c>
      <c r="O400" s="540" t="s">
        <v>263</v>
      </c>
    </row>
    <row r="401" spans="1:15" s="191" customFormat="1" ht="18.75" customHeight="1" x14ac:dyDescent="0.3">
      <c r="A401" s="539">
        <v>6</v>
      </c>
      <c r="B401" s="540" t="s">
        <v>1800</v>
      </c>
      <c r="C401" s="540" t="s">
        <v>1801</v>
      </c>
      <c r="D401" s="540" t="s">
        <v>1802</v>
      </c>
      <c r="E401" s="98">
        <v>170</v>
      </c>
      <c r="F401" s="98">
        <v>180</v>
      </c>
      <c r="G401" s="98">
        <v>750</v>
      </c>
      <c r="H401" s="131">
        <v>2.6</v>
      </c>
      <c r="I401" s="83">
        <v>442</v>
      </c>
      <c r="J401" s="114">
        <v>450</v>
      </c>
      <c r="K401" s="198">
        <v>300</v>
      </c>
      <c r="L401" s="194"/>
      <c r="M401" s="83">
        <f t="shared" si="15"/>
        <v>-32.126696832579185</v>
      </c>
      <c r="N401" s="83">
        <f t="shared" si="14"/>
        <v>-33.333333333333329</v>
      </c>
      <c r="O401" s="540" t="s">
        <v>263</v>
      </c>
    </row>
    <row r="402" spans="1:15" s="191" customFormat="1" ht="37.5" x14ac:dyDescent="0.3">
      <c r="A402" s="539"/>
      <c r="B402" s="540"/>
      <c r="C402" s="540" t="s">
        <v>1803</v>
      </c>
      <c r="D402" s="540" t="s">
        <v>1804</v>
      </c>
      <c r="E402" s="98">
        <v>130</v>
      </c>
      <c r="F402" s="98">
        <v>200</v>
      </c>
      <c r="G402" s="98">
        <v>300</v>
      </c>
      <c r="H402" s="131">
        <v>1.5</v>
      </c>
      <c r="I402" s="83">
        <v>195</v>
      </c>
      <c r="J402" s="114">
        <v>200</v>
      </c>
      <c r="K402" s="198">
        <v>150</v>
      </c>
      <c r="L402" s="194"/>
      <c r="M402" s="83">
        <f t="shared" si="15"/>
        <v>-23.076923076923077</v>
      </c>
      <c r="N402" s="83">
        <f t="shared" si="14"/>
        <v>-25</v>
      </c>
      <c r="O402" s="540" t="s">
        <v>263</v>
      </c>
    </row>
    <row r="403" spans="1:15" s="191" customFormat="1" ht="18.75" customHeight="1" x14ac:dyDescent="0.3">
      <c r="A403" s="539">
        <v>7</v>
      </c>
      <c r="B403" s="540" t="s">
        <v>1805</v>
      </c>
      <c r="C403" s="540" t="s">
        <v>1806</v>
      </c>
      <c r="D403" s="540" t="s">
        <v>1807</v>
      </c>
      <c r="E403" s="98">
        <v>150</v>
      </c>
      <c r="F403" s="98">
        <v>200</v>
      </c>
      <c r="G403" s="98">
        <v>600</v>
      </c>
      <c r="H403" s="131">
        <v>2.2000000000000002</v>
      </c>
      <c r="I403" s="83">
        <v>330</v>
      </c>
      <c r="J403" s="114">
        <v>360</v>
      </c>
      <c r="K403" s="198">
        <v>250</v>
      </c>
      <c r="L403" s="194"/>
      <c r="M403" s="83">
        <f t="shared" si="15"/>
        <v>-24.242424242424242</v>
      </c>
      <c r="N403" s="83">
        <f t="shared" si="14"/>
        <v>-30.555555555555557</v>
      </c>
      <c r="O403" s="540" t="s">
        <v>263</v>
      </c>
    </row>
    <row r="404" spans="1:15" s="191" customFormat="1" ht="18.75" x14ac:dyDescent="0.3">
      <c r="A404" s="539"/>
      <c r="B404" s="540"/>
      <c r="C404" s="540" t="s">
        <v>1807</v>
      </c>
      <c r="D404" s="540" t="s">
        <v>1808</v>
      </c>
      <c r="E404" s="98">
        <v>200</v>
      </c>
      <c r="F404" s="98">
        <v>250</v>
      </c>
      <c r="G404" s="98">
        <v>550</v>
      </c>
      <c r="H404" s="131">
        <v>1.6</v>
      </c>
      <c r="I404" s="83">
        <v>320</v>
      </c>
      <c r="J404" s="114">
        <v>330</v>
      </c>
      <c r="K404" s="198">
        <v>230</v>
      </c>
      <c r="L404" s="194"/>
      <c r="M404" s="83">
        <f t="shared" si="15"/>
        <v>-28.125</v>
      </c>
      <c r="N404" s="83">
        <f t="shared" si="14"/>
        <v>-30.303030303030305</v>
      </c>
      <c r="O404" s="540" t="s">
        <v>263</v>
      </c>
    </row>
    <row r="405" spans="1:15" s="191" customFormat="1" ht="37.5" x14ac:dyDescent="0.3">
      <c r="A405" s="539">
        <v>8</v>
      </c>
      <c r="B405" s="540" t="s">
        <v>1809</v>
      </c>
      <c r="C405" s="540" t="s">
        <v>1810</v>
      </c>
      <c r="D405" s="540" t="s">
        <v>1811</v>
      </c>
      <c r="E405" s="98">
        <v>150</v>
      </c>
      <c r="F405" s="98">
        <v>200</v>
      </c>
      <c r="G405" s="98">
        <v>500</v>
      </c>
      <c r="H405" s="131">
        <v>2.1</v>
      </c>
      <c r="I405" s="83">
        <v>315</v>
      </c>
      <c r="J405" s="114">
        <v>300</v>
      </c>
      <c r="K405" s="198">
        <v>220</v>
      </c>
      <c r="L405" s="194"/>
      <c r="M405" s="83">
        <f t="shared" si="15"/>
        <v>-30.158730158730158</v>
      </c>
      <c r="N405" s="83">
        <f t="shared" si="14"/>
        <v>-26.666666666666668</v>
      </c>
      <c r="O405" s="540" t="s">
        <v>263</v>
      </c>
    </row>
    <row r="406" spans="1:15" s="191" customFormat="1" ht="37.5" x14ac:dyDescent="0.3">
      <c r="A406" s="539">
        <v>9</v>
      </c>
      <c r="B406" s="540" t="s">
        <v>1812</v>
      </c>
      <c r="C406" s="540" t="s">
        <v>1813</v>
      </c>
      <c r="D406" s="540" t="s">
        <v>1814</v>
      </c>
      <c r="E406" s="98">
        <v>200</v>
      </c>
      <c r="F406" s="98">
        <v>250</v>
      </c>
      <c r="G406" s="98">
        <v>350</v>
      </c>
      <c r="H406" s="131">
        <v>1.3</v>
      </c>
      <c r="I406" s="83">
        <v>260</v>
      </c>
      <c r="J406" s="114">
        <v>250</v>
      </c>
      <c r="K406" s="198">
        <v>220</v>
      </c>
      <c r="L406" s="194"/>
      <c r="M406" s="83">
        <f t="shared" si="15"/>
        <v>-15.384615384615385</v>
      </c>
      <c r="N406" s="83">
        <f t="shared" si="14"/>
        <v>-12</v>
      </c>
      <c r="O406" s="540" t="s">
        <v>263</v>
      </c>
    </row>
    <row r="407" spans="1:15" s="191" customFormat="1" ht="37.5" x14ac:dyDescent="0.3">
      <c r="A407" s="539">
        <v>10</v>
      </c>
      <c r="B407" s="540" t="s">
        <v>1815</v>
      </c>
      <c r="C407" s="540" t="s">
        <v>1816</v>
      </c>
      <c r="D407" s="540" t="s">
        <v>1817</v>
      </c>
      <c r="E407" s="98">
        <v>150</v>
      </c>
      <c r="F407" s="98">
        <v>200</v>
      </c>
      <c r="G407" s="98">
        <v>450</v>
      </c>
      <c r="H407" s="131">
        <v>1.9</v>
      </c>
      <c r="I407" s="83">
        <v>285</v>
      </c>
      <c r="J407" s="114">
        <v>270</v>
      </c>
      <c r="K407" s="198">
        <v>200</v>
      </c>
      <c r="L407" s="194"/>
      <c r="M407" s="83">
        <f t="shared" si="15"/>
        <v>-29.82456140350877</v>
      </c>
      <c r="N407" s="83">
        <f t="shared" si="14"/>
        <v>-25.925925925925924</v>
      </c>
      <c r="O407" s="540" t="s">
        <v>263</v>
      </c>
    </row>
    <row r="408" spans="1:15" s="191" customFormat="1" ht="37.5" x14ac:dyDescent="0.3">
      <c r="A408" s="539">
        <v>11</v>
      </c>
      <c r="B408" s="540" t="s">
        <v>1818</v>
      </c>
      <c r="C408" s="540" t="s">
        <v>1819</v>
      </c>
      <c r="D408" s="540" t="s">
        <v>1820</v>
      </c>
      <c r="E408" s="98">
        <v>160</v>
      </c>
      <c r="F408" s="98">
        <v>250</v>
      </c>
      <c r="G408" s="98">
        <v>550</v>
      </c>
      <c r="H408" s="131">
        <v>2.2999999999999998</v>
      </c>
      <c r="I408" s="83">
        <v>368</v>
      </c>
      <c r="J408" s="114">
        <v>330</v>
      </c>
      <c r="K408" s="198">
        <v>230</v>
      </c>
      <c r="L408" s="194"/>
      <c r="M408" s="83">
        <f t="shared" si="15"/>
        <v>-37.5</v>
      </c>
      <c r="N408" s="83">
        <f t="shared" si="14"/>
        <v>-30.303030303030305</v>
      </c>
      <c r="O408" s="540" t="s">
        <v>270</v>
      </c>
    </row>
    <row r="409" spans="1:15" s="191" customFormat="1" ht="37.5" x14ac:dyDescent="0.3">
      <c r="A409" s="539">
        <v>12</v>
      </c>
      <c r="B409" s="540" t="s">
        <v>45</v>
      </c>
      <c r="C409" s="540"/>
      <c r="D409" s="540"/>
      <c r="E409" s="98">
        <v>100</v>
      </c>
      <c r="F409" s="98">
        <v>120</v>
      </c>
      <c r="G409" s="98">
        <v>370</v>
      </c>
      <c r="H409" s="131">
        <v>2.7</v>
      </c>
      <c r="I409" s="83">
        <v>270</v>
      </c>
      <c r="J409" s="114">
        <v>220</v>
      </c>
      <c r="K409" s="198">
        <v>120</v>
      </c>
      <c r="L409" s="194"/>
      <c r="M409" s="83">
        <f t="shared" si="15"/>
        <v>-55.555555555555557</v>
      </c>
      <c r="N409" s="83">
        <f t="shared" si="14"/>
        <v>-45.454545454545453</v>
      </c>
      <c r="O409" s="540" t="s">
        <v>263</v>
      </c>
    </row>
  </sheetData>
  <autoFilter ref="A6:O409"/>
  <mergeCells count="98">
    <mergeCell ref="A382:A384"/>
    <mergeCell ref="B382:B384"/>
    <mergeCell ref="L5:L6"/>
    <mergeCell ref="M5:M6"/>
    <mergeCell ref="B352:D352"/>
    <mergeCell ref="B353:D353"/>
    <mergeCell ref="A378:A381"/>
    <mergeCell ref="B378:B381"/>
    <mergeCell ref="A20:A22"/>
    <mergeCell ref="B20:B22"/>
    <mergeCell ref="A23:A27"/>
    <mergeCell ref="B23:B27"/>
    <mergeCell ref="A28:A30"/>
    <mergeCell ref="B28:B30"/>
    <mergeCell ref="A10:A12"/>
    <mergeCell ref="B10:B12"/>
    <mergeCell ref="A1:O1"/>
    <mergeCell ref="A2:O2"/>
    <mergeCell ref="E3:O3"/>
    <mergeCell ref="A4:A6"/>
    <mergeCell ref="B4:O4"/>
    <mergeCell ref="B5:B6"/>
    <mergeCell ref="C5:D5"/>
    <mergeCell ref="E5:E6"/>
    <mergeCell ref="F5:F6"/>
    <mergeCell ref="G5:G6"/>
    <mergeCell ref="N5:N6"/>
    <mergeCell ref="O5:O6"/>
    <mergeCell ref="H5:H6"/>
    <mergeCell ref="I5:I6"/>
    <mergeCell ref="J5:J6"/>
    <mergeCell ref="K5:K6"/>
    <mergeCell ref="A13:A16"/>
    <mergeCell ref="B13:B16"/>
    <mergeCell ref="A17:A19"/>
    <mergeCell ref="B17:B19"/>
    <mergeCell ref="A33:A36"/>
    <mergeCell ref="B33:B36"/>
    <mergeCell ref="A37:A39"/>
    <mergeCell ref="B37:B39"/>
    <mergeCell ref="B40:D40"/>
    <mergeCell ref="B41:D41"/>
    <mergeCell ref="B84:D84"/>
    <mergeCell ref="A42:A48"/>
    <mergeCell ref="B42:B48"/>
    <mergeCell ref="A59:A60"/>
    <mergeCell ref="B59:B60"/>
    <mergeCell ref="A63:A64"/>
    <mergeCell ref="B63:B64"/>
    <mergeCell ref="B96:D96"/>
    <mergeCell ref="A101:A104"/>
    <mergeCell ref="B101:B104"/>
    <mergeCell ref="A70:A71"/>
    <mergeCell ref="B70:B71"/>
    <mergeCell ref="A72:A73"/>
    <mergeCell ref="B72:B73"/>
    <mergeCell ref="B81:B83"/>
    <mergeCell ref="A93:A94"/>
    <mergeCell ref="B93:B94"/>
    <mergeCell ref="B95:D95"/>
    <mergeCell ref="C123:D123"/>
    <mergeCell ref="C126:D126"/>
    <mergeCell ref="C129:D129"/>
    <mergeCell ref="A132:A133"/>
    <mergeCell ref="B132:B133"/>
    <mergeCell ref="B107:D107"/>
    <mergeCell ref="B108:D108"/>
    <mergeCell ref="A113:A115"/>
    <mergeCell ref="B113:B115"/>
    <mergeCell ref="A121:A122"/>
    <mergeCell ref="B121:B122"/>
    <mergeCell ref="B120:D120"/>
    <mergeCell ref="C159:D159"/>
    <mergeCell ref="C162:D162"/>
    <mergeCell ref="A155:A156"/>
    <mergeCell ref="B155:B156"/>
    <mergeCell ref="A157:A158"/>
    <mergeCell ref="B157:B158"/>
    <mergeCell ref="B147:D147"/>
    <mergeCell ref="B148:D148"/>
    <mergeCell ref="A149:A150"/>
    <mergeCell ref="B149:B150"/>
    <mergeCell ref="C149:D149"/>
    <mergeCell ref="A321:A324"/>
    <mergeCell ref="B321:B324"/>
    <mergeCell ref="B327:D327"/>
    <mergeCell ref="C198:D198"/>
    <mergeCell ref="C199:D199"/>
    <mergeCell ref="C200:D200"/>
    <mergeCell ref="A266:A269"/>
    <mergeCell ref="B266:B269"/>
    <mergeCell ref="B213:B218"/>
    <mergeCell ref="A213:A218"/>
    <mergeCell ref="B165:D165"/>
    <mergeCell ref="B166:D166"/>
    <mergeCell ref="B167:D167"/>
    <mergeCell ref="B181:B183"/>
    <mergeCell ref="A181:A183"/>
  </mergeCells>
  <conditionalFormatting sqref="E8:F8 H10:I25 H39:I43 H107:I109 H148:I151 E9:E25 G23:G25 E28:E34 G28:I34 E46 G46:I46 G49:I50 E49:E50 E53 G53:I53 G56:I60 E56:E60 E86:E87 G86:I87 G90:I90 E90 E93:E109 G93:G109 H93:I105 E112:E116 G112:I116 E119:E123 G119:I123 E126 G126:I126 E129 G129:I129 G132:G151 H132:I146 E132:E151 E154:E163 G154:I163 E63:E84 G63:I84 O50:O52 O60:O62 O77:O80 O87:O92 O109:O111 O124:O131 K143 J144:K163 O8:O9 H37:I37 E37:E43 G37:G43 O25:O27 O34:O36 O44:O48 O65:O75 O94 O134:O146 O151:O153 O159:O162 J65:K142 G168:K168 E168">
    <cfRule type="containsText" dxfId="328" priority="123" operator="containsText" text="Hủy bỏ">
      <formula>NOT(ISERROR(SEARCH("Hủy bỏ",E8)))</formula>
    </cfRule>
  </conditionalFormatting>
  <conditionalFormatting sqref="F29">
    <cfRule type="containsText" dxfId="327" priority="122" operator="containsText" text="Hủy bỏ">
      <formula>NOT(ISERROR(SEARCH("Hủy bỏ",F29)))</formula>
    </cfRule>
  </conditionalFormatting>
  <conditionalFormatting sqref="G8:G21">
    <cfRule type="containsText" dxfId="326" priority="121" operator="containsText" text="Hủy bỏ">
      <formula>NOT(ISERROR(SEARCH("Hủy bỏ",G8)))</formula>
    </cfRule>
  </conditionalFormatting>
  <conditionalFormatting sqref="G22">
    <cfRule type="containsText" dxfId="325" priority="120" operator="containsText" text="Hủy bỏ">
      <formula>NOT(ISERROR(SEARCH("Hủy bỏ",G22)))</formula>
    </cfRule>
  </conditionalFormatting>
  <conditionalFormatting sqref="H38:I38">
    <cfRule type="containsText" dxfId="324" priority="119" operator="containsText" text="Hủy bỏ">
      <formula>NOT(ISERROR(SEARCH("Hủy bỏ",H38)))</formula>
    </cfRule>
  </conditionalFormatting>
  <conditionalFormatting sqref="H106:I106">
    <cfRule type="containsText" dxfId="323" priority="118" operator="containsText" text="Hủy bỏ">
      <formula>NOT(ISERROR(SEARCH("Hủy bỏ",H106)))</formula>
    </cfRule>
  </conditionalFormatting>
  <conditionalFormatting sqref="H147:I147">
    <cfRule type="containsText" dxfId="322" priority="117" operator="containsText" text="Hủy bỏ">
      <formula>NOT(ISERROR(SEARCH("Hủy bỏ",H147)))</formula>
    </cfRule>
  </conditionalFormatting>
  <conditionalFormatting sqref="J10:K34 K35:K36 J37:K62">
    <cfRule type="containsText" dxfId="321" priority="116" operator="containsText" text="Hủy bỏ">
      <formula>NOT(ISERROR(SEARCH("Hủy bỏ",J10)))</formula>
    </cfRule>
  </conditionalFormatting>
  <conditionalFormatting sqref="G26:I27 E26:E27">
    <cfRule type="containsText" dxfId="320" priority="115" operator="containsText" text="Hủy bỏ">
      <formula>NOT(ISERROR(SEARCH("Hủy bỏ",E26)))</formula>
    </cfRule>
  </conditionalFormatting>
  <conditionalFormatting sqref="G44:I45 E44:E45">
    <cfRule type="containsText" dxfId="319" priority="114" operator="containsText" text="Hủy bỏ">
      <formula>NOT(ISERROR(SEARCH("Hủy bỏ",E44)))</formula>
    </cfRule>
  </conditionalFormatting>
  <conditionalFormatting sqref="E47:E48 G47:I48">
    <cfRule type="containsText" dxfId="318" priority="113" operator="containsText" text="Hủy bỏ">
      <formula>NOT(ISERROR(SEARCH("Hủy bỏ",E47)))</formula>
    </cfRule>
  </conditionalFormatting>
  <conditionalFormatting sqref="G51:I52 E51:E52">
    <cfRule type="containsText" dxfId="317" priority="112" operator="containsText" text="Hủy bỏ">
      <formula>NOT(ISERROR(SEARCH("Hủy bỏ",E51)))</formula>
    </cfRule>
  </conditionalFormatting>
  <conditionalFormatting sqref="E54:E55 G54:I55">
    <cfRule type="containsText" dxfId="316" priority="111" operator="containsText" text="Hủy bỏ">
      <formula>NOT(ISERROR(SEARCH("Hủy bỏ",E54)))</formula>
    </cfRule>
  </conditionalFormatting>
  <conditionalFormatting sqref="G85:I85 E85">
    <cfRule type="containsText" dxfId="315" priority="110" operator="containsText" text="Hủy bỏ">
      <formula>NOT(ISERROR(SEARCH("Hủy bỏ",E85)))</formula>
    </cfRule>
  </conditionalFormatting>
  <conditionalFormatting sqref="E88:E89 G88:I89">
    <cfRule type="containsText" dxfId="314" priority="109" operator="containsText" text="Hủy bỏ">
      <formula>NOT(ISERROR(SEARCH("Hủy bỏ",E88)))</formula>
    </cfRule>
  </conditionalFormatting>
  <conditionalFormatting sqref="G91:I92 E91:E92">
    <cfRule type="containsText" dxfId="313" priority="108" operator="containsText" text="Hủy bỏ">
      <formula>NOT(ISERROR(SEARCH("Hủy bỏ",E91)))</formula>
    </cfRule>
  </conditionalFormatting>
  <conditionalFormatting sqref="G110:I111 E110:E111">
    <cfRule type="containsText" dxfId="312" priority="107" operator="containsText" text="Hủy bỏ">
      <formula>NOT(ISERROR(SEARCH("Hủy bỏ",E110)))</formula>
    </cfRule>
  </conditionalFormatting>
  <conditionalFormatting sqref="E117:E118 G117:I118">
    <cfRule type="containsText" dxfId="311" priority="106" operator="containsText" text="Hủy bỏ">
      <formula>NOT(ISERROR(SEARCH("Hủy bỏ",E117)))</formula>
    </cfRule>
  </conditionalFormatting>
  <conditionalFormatting sqref="E124:E125 G124:I125">
    <cfRule type="containsText" dxfId="310" priority="105" operator="containsText" text="Hủy bỏ">
      <formula>NOT(ISERROR(SEARCH("Hủy bỏ",E124)))</formula>
    </cfRule>
  </conditionalFormatting>
  <conditionalFormatting sqref="E127:E128 G127:I128">
    <cfRule type="containsText" dxfId="309" priority="104" operator="containsText" text="Hủy bỏ">
      <formula>NOT(ISERROR(SEARCH("Hủy bỏ",E127)))</formula>
    </cfRule>
  </conditionalFormatting>
  <conditionalFormatting sqref="E130:E131 G130:I131">
    <cfRule type="containsText" dxfId="308" priority="103" operator="containsText" text="Hủy bỏ">
      <formula>NOT(ISERROR(SEARCH("Hủy bỏ",E130)))</formula>
    </cfRule>
  </conditionalFormatting>
  <conditionalFormatting sqref="G152:I153 E152:E153">
    <cfRule type="containsText" dxfId="307" priority="102" operator="containsText" text="Hủy bỏ">
      <formula>NOT(ISERROR(SEARCH("Hủy bỏ",E152)))</formula>
    </cfRule>
  </conditionalFormatting>
  <conditionalFormatting sqref="G61:I62 E61:E62">
    <cfRule type="containsText" dxfId="306" priority="101" operator="containsText" text="Hủy bỏ">
      <formula>NOT(ISERROR(SEARCH("Hủy bỏ",E61)))</formula>
    </cfRule>
  </conditionalFormatting>
  <conditionalFormatting sqref="O54:O55">
    <cfRule type="containsText" dxfId="305" priority="100" operator="containsText" text="Hủy bỏ">
      <formula>NOT(ISERROR(SEARCH("Hủy bỏ",O54)))</formula>
    </cfRule>
  </conditionalFormatting>
  <conditionalFormatting sqref="O117:O118">
    <cfRule type="containsText" dxfId="304" priority="99" operator="containsText" text="Hủy bỏ">
      <formula>NOT(ISERROR(SEARCH("Hủy bỏ",O117)))</formula>
    </cfRule>
  </conditionalFormatting>
  <conditionalFormatting sqref="L10:L409">
    <cfRule type="containsText" dxfId="303" priority="97" operator="containsText" text="Hủy bỏ">
      <formula>NOT(ISERROR(SEARCH("Hủy bỏ",L10)))</formula>
    </cfRule>
  </conditionalFormatting>
  <conditionalFormatting sqref="E35:E36 G35:I36">
    <cfRule type="containsText" dxfId="302" priority="96" operator="containsText" text="Hủy bỏ">
      <formula>NOT(ISERROR(SEARCH("Hủy bỏ",E35)))</formula>
    </cfRule>
  </conditionalFormatting>
  <conditionalFormatting sqref="J35:J36">
    <cfRule type="containsText" dxfId="301" priority="95" operator="containsText" text="Hủy bỏ">
      <formula>NOT(ISERROR(SEARCH("Hủy bỏ",J35)))</formula>
    </cfRule>
  </conditionalFormatting>
  <conditionalFormatting sqref="G176:G194 E176:E194 O171:O179 O202:O229">
    <cfRule type="containsText" dxfId="300" priority="94" operator="containsText" text="Hủy bỏ">
      <formula>NOT(ISERROR(SEARCH("Hủy bỏ",E171)))</formula>
    </cfRule>
  </conditionalFormatting>
  <conditionalFormatting sqref="E356:E357">
    <cfRule type="containsText" dxfId="299" priority="82" operator="containsText" text="Hủy bỏ">
      <formula>NOT(ISERROR(SEARCH("Hủy bỏ",E356)))</formula>
    </cfRule>
  </conditionalFormatting>
  <conditionalFormatting sqref="E355 E358:E374 E376:E386 O369 O385:O386 O377">
    <cfRule type="containsText" dxfId="298" priority="83" operator="containsText" text="Hủy bỏ">
      <formula>NOT(ISERROR(SEARCH("Hủy bỏ",E355)))</formula>
    </cfRule>
  </conditionalFormatting>
  <conditionalFormatting sqref="E169:F169 O169 O251 O201 O230 O328 O387 O355 O294:O295 E334:E350 G334:G350 F356:F386 E396:E399 G399">
    <cfRule type="containsText" dxfId="297" priority="93" operator="containsText" text="Hủy bỏ">
      <formula>NOT(ISERROR(SEARCH("Hủy bỏ",E169)))</formula>
    </cfRule>
  </conditionalFormatting>
  <conditionalFormatting sqref="E327">
    <cfRule type="containsText" dxfId="296" priority="75" operator="containsText" text="Hủy bỏ">
      <formula>NOT(ISERROR(SEARCH("Hủy bỏ",E327)))</formula>
    </cfRule>
  </conditionalFormatting>
  <conditionalFormatting sqref="E305">
    <cfRule type="containsText" dxfId="295" priority="74" operator="containsText" text="Hủy bỏ">
      <formula>NOT(ISERROR(SEARCH("Hủy bỏ",E305)))</formula>
    </cfRule>
  </conditionalFormatting>
  <conditionalFormatting sqref="E311">
    <cfRule type="containsText" dxfId="294" priority="72" operator="containsText" text="Hủy bỏ">
      <formula>NOT(ISERROR(SEARCH("Hủy bỏ",E311)))</formula>
    </cfRule>
  </conditionalFormatting>
  <conditionalFormatting sqref="E313">
    <cfRule type="containsText" dxfId="293" priority="71" operator="containsText" text="Hủy bỏ">
      <formula>NOT(ISERROR(SEARCH("Hủy bỏ",E313)))</formula>
    </cfRule>
  </conditionalFormatting>
  <conditionalFormatting sqref="E314">
    <cfRule type="containsText" dxfId="292" priority="70" operator="containsText" text="Hủy bỏ">
      <formula>NOT(ISERROR(SEARCH("Hủy bỏ",E314)))</formula>
    </cfRule>
  </conditionalFormatting>
  <conditionalFormatting sqref="E316">
    <cfRule type="containsText" dxfId="291" priority="69" operator="containsText" text="Hủy bỏ">
      <formula>NOT(ISERROR(SEARCH("Hủy bỏ",E316)))</formula>
    </cfRule>
  </conditionalFormatting>
  <conditionalFormatting sqref="O180">
    <cfRule type="containsText" dxfId="290" priority="68" operator="containsText" text="Hủy bỏ">
      <formula>NOT(ISERROR(SEARCH("Hủy bỏ",O180)))</formula>
    </cfRule>
  </conditionalFormatting>
  <conditionalFormatting sqref="O196:O197">
    <cfRule type="containsText" dxfId="289" priority="67" operator="containsText" text="Hủy bỏ">
      <formula>NOT(ISERROR(SEARCH("Hủy bỏ",O196)))</formula>
    </cfRule>
  </conditionalFormatting>
  <conditionalFormatting sqref="O231">
    <cfRule type="containsText" dxfId="288" priority="66" operator="containsText" text="Hủy bỏ">
      <formula>NOT(ISERROR(SEARCH("Hủy bỏ",O231)))</formula>
    </cfRule>
  </conditionalFormatting>
  <conditionalFormatting sqref="O388">
    <cfRule type="containsText" dxfId="287" priority="65" operator="containsText" text="Hủy bỏ">
      <formula>NOT(ISERROR(SEARCH("Hủy bỏ",O388)))</formula>
    </cfRule>
  </conditionalFormatting>
  <conditionalFormatting sqref="O389:O393">
    <cfRule type="containsText" dxfId="286" priority="64" operator="containsText" text="Hủy bỏ">
      <formula>NOT(ISERROR(SEARCH("Hủy bỏ",O389)))</formula>
    </cfRule>
  </conditionalFormatting>
  <conditionalFormatting sqref="O397:O398">
    <cfRule type="containsText" dxfId="285" priority="63" operator="containsText" text="Hủy bỏ">
      <formula>NOT(ISERROR(SEARCH("Hủy bỏ",O397)))</formula>
    </cfRule>
  </conditionalFormatting>
  <conditionalFormatting sqref="O399:O407">
    <cfRule type="containsText" dxfId="284" priority="62" operator="containsText" text="Hủy bỏ">
      <formula>NOT(ISERROR(SEARCH("Hủy bỏ",O399)))</formula>
    </cfRule>
  </conditionalFormatting>
  <conditionalFormatting sqref="O409">
    <cfRule type="containsText" dxfId="283" priority="61" operator="containsText" text="Hủy bỏ">
      <formula>NOT(ISERROR(SEARCH("Hủy bỏ",O409)))</formula>
    </cfRule>
  </conditionalFormatting>
  <conditionalFormatting sqref="O252:O262 O264:O265">
    <cfRule type="containsText" dxfId="282" priority="57" operator="containsText" text="Hủy bỏ">
      <formula>NOT(ISERROR(SEARCH("Hủy bỏ",O252)))</formula>
    </cfRule>
  </conditionalFormatting>
  <conditionalFormatting sqref="O342:O352">
    <cfRule type="containsText" dxfId="281" priority="60" operator="containsText" text="Hủy bỏ">
      <formula>NOT(ISERROR(SEARCH("Hủy bỏ",O342)))</formula>
    </cfRule>
  </conditionalFormatting>
  <conditionalFormatting sqref="O286:O293">
    <cfRule type="containsText" dxfId="280" priority="59" operator="containsText" text="Hủy bỏ">
      <formula>NOT(ISERROR(SEARCH("Hủy bỏ",O286)))</formula>
    </cfRule>
  </conditionalFormatting>
  <conditionalFormatting sqref="O335:O338">
    <cfRule type="containsText" dxfId="279" priority="58" operator="containsText" text="Hủy bỏ">
      <formula>NOT(ISERROR(SEARCH("Hủy bỏ",O335)))</formula>
    </cfRule>
  </conditionalFormatting>
  <conditionalFormatting sqref="O184">
    <cfRule type="containsText" dxfId="278" priority="56" operator="containsText" text="Hủy bỏ">
      <formula>NOT(ISERROR(SEARCH("Hủy bỏ",O184)))</formula>
    </cfRule>
  </conditionalFormatting>
  <conditionalFormatting sqref="E251 O359:O362 O296:O299">
    <cfRule type="containsText" dxfId="277" priority="87" operator="containsText" text="Hủy bỏ">
      <formula>NOT(ISERROR(SEARCH("Hủy bỏ",E251)))</formula>
    </cfRule>
  </conditionalFormatting>
  <conditionalFormatting sqref="E196:E197 E171:E173 O181:O183 O191:O194">
    <cfRule type="containsText" dxfId="276" priority="92" operator="containsText" text="Hủy bỏ">
      <formula>NOT(ISERROR(SEARCH("Hủy bỏ",E171)))</formula>
    </cfRule>
  </conditionalFormatting>
  <conditionalFormatting sqref="E217:E229 E201:E202 E205:E207 E210 E213:E215">
    <cfRule type="containsText" dxfId="275" priority="91" operator="containsText" text="Hủy bỏ">
      <formula>NOT(ISERROR(SEARCH("Hủy bỏ",E201)))</formula>
    </cfRule>
  </conditionalFormatting>
  <conditionalFormatting sqref="E230 E232:E250 O233:O244 O246:O250">
    <cfRule type="containsText" dxfId="274" priority="90" operator="containsText" text="Hủy bỏ">
      <formula>NOT(ISERROR(SEARCH("Hủy bỏ",E230)))</formula>
    </cfRule>
  </conditionalFormatting>
  <conditionalFormatting sqref="E231">
    <cfRule type="containsText" dxfId="273" priority="89" operator="containsText" text="Hủy bỏ">
      <formula>NOT(ISERROR(SEARCH("Hủy bỏ",E231)))</formula>
    </cfRule>
  </conditionalFormatting>
  <conditionalFormatting sqref="E292:E293 E270:E290 E252:E264 O270:O285">
    <cfRule type="containsText" dxfId="272" priority="88" operator="containsText" text="Hủy bỏ">
      <formula>NOT(ISERROR(SEARCH("Hủy bỏ",E252)))</formula>
    </cfRule>
  </conditionalFormatting>
  <conditionalFormatting sqref="E328:E331 O329:O331">
    <cfRule type="containsText" dxfId="271" priority="86" operator="containsText" text="Hủy bỏ">
      <formula>NOT(ISERROR(SEARCH("Hủy bỏ",E328)))</formula>
    </cfRule>
  </conditionalFormatting>
  <conditionalFormatting sqref="E352:E354 O334 O353:O354 O339:O341">
    <cfRule type="containsText" dxfId="270" priority="85" operator="containsText" text="Hủy bỏ">
      <formula>NOT(ISERROR(SEARCH("Hủy bỏ",E334)))</formula>
    </cfRule>
  </conditionalFormatting>
  <conditionalFormatting sqref="E390:E394 E387 E401:E409 O394">
    <cfRule type="containsText" dxfId="269" priority="84" operator="containsText" text="Hủy bỏ">
      <formula>NOT(ISERROR(SEARCH("Hủy bỏ",E387)))</formula>
    </cfRule>
  </conditionalFormatting>
  <conditionalFormatting sqref="E375">
    <cfRule type="containsText" dxfId="268" priority="81" operator="containsText" text="Hủy bỏ">
      <formula>NOT(ISERROR(SEARCH("Hủy bỏ",E375)))</formula>
    </cfRule>
  </conditionalFormatting>
  <conditionalFormatting sqref="O198:O200">
    <cfRule type="containsText" dxfId="267" priority="80" operator="containsText" text="Hủy bỏ">
      <formula>NOT(ISERROR(SEARCH("Hủy bỏ",O198)))</formula>
    </cfRule>
  </conditionalFormatting>
  <conditionalFormatting sqref="O185:O190">
    <cfRule type="containsText" dxfId="266" priority="79" operator="containsText" text="Hủy bỏ">
      <formula>NOT(ISERROR(SEARCH("Hủy bỏ",O185)))</formula>
    </cfRule>
  </conditionalFormatting>
  <conditionalFormatting sqref="E294 E309:E310 E315 E317:E326 E301:E304 O300:O303 O305:O327">
    <cfRule type="containsText" dxfId="265" priority="78" operator="containsText" text="Hủy bỏ">
      <formula>NOT(ISERROR(SEARCH("Hủy bỏ",E294)))</formula>
    </cfRule>
  </conditionalFormatting>
  <conditionalFormatting sqref="E295:E298">
    <cfRule type="containsText" dxfId="264" priority="77" operator="containsText" text="Hủy bỏ">
      <formula>NOT(ISERROR(SEARCH("Hủy bỏ",E295)))</formula>
    </cfRule>
  </conditionalFormatting>
  <conditionalFormatting sqref="E299">
    <cfRule type="containsText" dxfId="263" priority="76" operator="containsText" text="Hủy bỏ">
      <formula>NOT(ISERROR(SEARCH("Hủy bỏ",E299)))</formula>
    </cfRule>
  </conditionalFormatting>
  <conditionalFormatting sqref="E306:E308">
    <cfRule type="containsText" dxfId="262" priority="73" operator="containsText" text="Hủy bỏ">
      <formula>NOT(ISERROR(SEARCH("Hủy bỏ",E306)))</formula>
    </cfRule>
  </conditionalFormatting>
  <conditionalFormatting sqref="F224:F229">
    <cfRule type="containsText" dxfId="261" priority="54" operator="containsText" text="Hủy bỏ">
      <formula>NOT(ISERROR(SEARCH("Hủy bỏ",F224)))</formula>
    </cfRule>
  </conditionalFormatting>
  <conditionalFormatting sqref="O263">
    <cfRule type="containsText" dxfId="260" priority="55" operator="containsText" text="Hủy bỏ">
      <formula>NOT(ISERROR(SEARCH("Hủy bỏ",O263)))</formula>
    </cfRule>
  </conditionalFormatting>
  <conditionalFormatting sqref="F266:F269">
    <cfRule type="containsText" dxfId="259" priority="53" operator="containsText" text="Hủy bỏ">
      <formula>NOT(ISERROR(SEARCH("Hủy bỏ",F266)))</formula>
    </cfRule>
  </conditionalFormatting>
  <conditionalFormatting sqref="F292:F293 F270:F290">
    <cfRule type="containsText" dxfId="258" priority="52" operator="containsText" text="Hủy bỏ">
      <formula>NOT(ISERROR(SEARCH("Hủy bỏ",F270)))</formula>
    </cfRule>
  </conditionalFormatting>
  <conditionalFormatting sqref="F329:F331">
    <cfRule type="containsText" dxfId="257" priority="51" operator="containsText" text="Hủy bỏ">
      <formula>NOT(ISERROR(SEARCH("Hủy bỏ",F329)))</formula>
    </cfRule>
  </conditionalFormatting>
  <conditionalFormatting sqref="F390:F393">
    <cfRule type="containsText" dxfId="256" priority="50" operator="containsText" text="Hủy bỏ">
      <formula>NOT(ISERROR(SEARCH("Hủy bỏ",F390)))</formula>
    </cfRule>
  </conditionalFormatting>
  <conditionalFormatting sqref="F317 F311 F321 F325:F327 F301:F305 F295:F299">
    <cfRule type="containsText" dxfId="255" priority="49" operator="containsText" text="Hủy bỏ">
      <formula>NOT(ISERROR(SEARCH("Hủy bỏ",F295)))</formula>
    </cfRule>
  </conditionalFormatting>
  <conditionalFormatting sqref="F396">
    <cfRule type="containsText" dxfId="254" priority="48" operator="containsText" text="Hủy bỏ">
      <formula>NOT(ISERROR(SEARCH("Hủy bỏ",F396)))</formula>
    </cfRule>
  </conditionalFormatting>
  <conditionalFormatting sqref="F401:F409">
    <cfRule type="containsText" dxfId="253" priority="46" operator="containsText" text="Hủy bỏ">
      <formula>NOT(ISERROR(SEARCH("Hủy bỏ",F401)))</formula>
    </cfRule>
  </conditionalFormatting>
  <conditionalFormatting sqref="F306:F310">
    <cfRule type="containsText" dxfId="252" priority="45" operator="containsText" text="Hủy bỏ">
      <formula>NOT(ISERROR(SEARCH("Hủy bỏ",F306)))</formula>
    </cfRule>
  </conditionalFormatting>
  <conditionalFormatting sqref="F312:F316">
    <cfRule type="containsText" dxfId="251" priority="44" operator="containsText" text="Hủy bỏ">
      <formula>NOT(ISERROR(SEARCH("Hủy bỏ",F312)))</formula>
    </cfRule>
  </conditionalFormatting>
  <conditionalFormatting sqref="F318:F320">
    <cfRule type="containsText" dxfId="250" priority="43" operator="containsText" text="Hủy bỏ">
      <formula>NOT(ISERROR(SEARCH("Hủy bỏ",F318)))</formula>
    </cfRule>
  </conditionalFormatting>
  <conditionalFormatting sqref="F322:F324">
    <cfRule type="containsText" dxfId="249" priority="42" operator="containsText" text="Hủy bỏ">
      <formula>NOT(ISERROR(SEARCH("Hủy bỏ",F322)))</formula>
    </cfRule>
  </conditionalFormatting>
  <conditionalFormatting sqref="F397:F398">
    <cfRule type="containsText" dxfId="248" priority="47" operator="containsText" text="Hủy bỏ">
      <formula>NOT(ISERROR(SEARCH("Hủy bỏ",F397)))</formula>
    </cfRule>
  </conditionalFormatting>
  <conditionalFormatting sqref="G171:G173 G197">
    <cfRule type="containsText" dxfId="247" priority="41" operator="containsText" text="Hủy bỏ">
      <formula>NOT(ISERROR(SEARCH("Hủy bỏ",G171)))</formula>
    </cfRule>
  </conditionalFormatting>
  <conditionalFormatting sqref="G195:G196">
    <cfRule type="containsText" dxfId="246" priority="40" operator="containsText" text="Hủy bỏ">
      <formula>NOT(ISERROR(SEARCH("Hủy bỏ",G195)))</formula>
    </cfRule>
  </conditionalFormatting>
  <conditionalFormatting sqref="G217:G229 G205:G207 G210 G213:G215">
    <cfRule type="containsText" dxfId="245" priority="39" operator="containsText" text="Hủy bỏ">
      <formula>NOT(ISERROR(SEARCH("Hủy bỏ",G205)))</formula>
    </cfRule>
  </conditionalFormatting>
  <conditionalFormatting sqref="G231:G250">
    <cfRule type="containsText" dxfId="244" priority="38" operator="containsText" text="Hủy bỏ">
      <formula>NOT(ISERROR(SEARCH("Hủy bỏ",G231)))</formula>
    </cfRule>
  </conditionalFormatting>
  <conditionalFormatting sqref="G292:G293 G270:G290 G252:G253 G255:G264">
    <cfRule type="containsText" dxfId="243" priority="37" operator="containsText" text="Hủy bỏ">
      <formula>NOT(ISERROR(SEARCH("Hủy bỏ",G252)))</formula>
    </cfRule>
  </conditionalFormatting>
  <conditionalFormatting sqref="G251 G201 G230 G387 G355 G294 G301:G328 G169 G296:G299">
    <cfRule type="containsText" dxfId="242" priority="36" operator="containsText" text="Hủy bỏ">
      <formula>NOT(ISERROR(SEARCH("Hủy bỏ",G169)))</formula>
    </cfRule>
  </conditionalFormatting>
  <conditionalFormatting sqref="G329:G331">
    <cfRule type="containsText" dxfId="241" priority="35" operator="containsText" text="Hủy bỏ">
      <formula>NOT(ISERROR(SEARCH("Hủy bỏ",G329)))</formula>
    </cfRule>
  </conditionalFormatting>
  <conditionalFormatting sqref="G352:G354">
    <cfRule type="containsText" dxfId="240" priority="34" operator="containsText" text="Hủy bỏ">
      <formula>NOT(ISERROR(SEARCH("Hủy bỏ",G352)))</formula>
    </cfRule>
  </conditionalFormatting>
  <conditionalFormatting sqref="G396 G390:G394 G405:G409">
    <cfRule type="containsText" dxfId="239" priority="33" operator="containsText" text="Hủy bỏ">
      <formula>NOT(ISERROR(SEARCH("Hủy bỏ",G390)))</formula>
    </cfRule>
  </conditionalFormatting>
  <conditionalFormatting sqref="G397:G398">
    <cfRule type="containsText" dxfId="238" priority="32" operator="containsText" text="Hủy bỏ">
      <formula>NOT(ISERROR(SEARCH("Hủy bỏ",G397)))</formula>
    </cfRule>
  </conditionalFormatting>
  <conditionalFormatting sqref="G401:G404">
    <cfRule type="containsText" dxfId="237" priority="31" operator="containsText" text="Hủy bỏ">
      <formula>NOT(ISERROR(SEARCH("Hủy bỏ",G401)))</formula>
    </cfRule>
  </conditionalFormatting>
  <conditionalFormatting sqref="G356:G362">
    <cfRule type="containsText" dxfId="236" priority="30" operator="containsText" text="Hủy bỏ">
      <formula>NOT(ISERROR(SEARCH("Hủy bỏ",G356)))</formula>
    </cfRule>
  </conditionalFormatting>
  <conditionalFormatting sqref="G363:G386">
    <cfRule type="containsText" dxfId="235" priority="29" operator="containsText" text="Hủy bỏ">
      <formula>NOT(ISERROR(SEARCH("Hủy bỏ",G363)))</formula>
    </cfRule>
  </conditionalFormatting>
  <conditionalFormatting sqref="G295">
    <cfRule type="containsText" dxfId="234" priority="28" operator="containsText" text="Hủy bỏ">
      <formula>NOT(ISERROR(SEARCH("Hủy bỏ",G295)))</formula>
    </cfRule>
  </conditionalFormatting>
  <conditionalFormatting sqref="G254">
    <cfRule type="containsText" dxfId="233" priority="27" operator="containsText" text="Hủy bỏ">
      <formula>NOT(ISERROR(SEARCH("Hủy bỏ",G254)))</formula>
    </cfRule>
  </conditionalFormatting>
  <conditionalFormatting sqref="H251:I251 H201:I201 H230:I230">
    <cfRule type="containsText" dxfId="232" priority="26" operator="containsText" text="Hủy bỏ">
      <formula>NOT(ISERROR(SEARCH("Hủy bỏ",H201)))</formula>
    </cfRule>
  </conditionalFormatting>
  <conditionalFormatting sqref="I296:I304 H295:I295 H296:H299 H301:H304">
    <cfRule type="containsText" dxfId="231" priority="25" operator="containsText" text="Hủy bỏ">
      <formula>NOT(ISERROR(SEARCH("Hủy bỏ",H295)))</formula>
    </cfRule>
  </conditionalFormatting>
  <conditionalFormatting sqref="H355:I355">
    <cfRule type="containsText" dxfId="230" priority="24" operator="containsText" text="Hủy bỏ">
      <formula>NOT(ISERROR(SEARCH("Hủy bỏ",H355)))</formula>
    </cfRule>
  </conditionalFormatting>
  <conditionalFormatting sqref="H399 H401:H409">
    <cfRule type="containsText" dxfId="229" priority="23" operator="containsText" text="Hủy bỏ">
      <formula>NOT(ISERROR(SEARCH("Hủy bỏ",H399)))</formula>
    </cfRule>
  </conditionalFormatting>
  <conditionalFormatting sqref="J364:J367">
    <cfRule type="containsText" dxfId="228" priority="12" operator="containsText" text="Hủy bỏ">
      <formula>NOT(ISERROR(SEARCH("Hủy bỏ",J364)))</formula>
    </cfRule>
  </conditionalFormatting>
  <conditionalFormatting sqref="J370:J373">
    <cfRule type="containsText" dxfId="227" priority="11" operator="containsText" text="Hủy bỏ">
      <formula>NOT(ISERROR(SEARCH("Hủy bỏ",J370)))</formula>
    </cfRule>
  </conditionalFormatting>
  <conditionalFormatting sqref="J375:J377">
    <cfRule type="containsText" dxfId="226" priority="10" operator="containsText" text="Hủy bỏ">
      <formula>NOT(ISERROR(SEARCH("Hủy bỏ",J375)))</formula>
    </cfRule>
  </conditionalFormatting>
  <conditionalFormatting sqref="J329:J331">
    <cfRule type="containsText" dxfId="225" priority="13" operator="containsText" text="Hủy bỏ">
      <formula>NOT(ISERROR(SEARCH("Hủy bỏ",J329)))</formula>
    </cfRule>
  </conditionalFormatting>
  <conditionalFormatting sqref="J266:J269">
    <cfRule type="containsText" dxfId="224" priority="21" operator="containsText" text="Hủy bỏ">
      <formula>NOT(ISERROR(SEARCH("Hủy bỏ",J266)))</formula>
    </cfRule>
  </conditionalFormatting>
  <conditionalFormatting sqref="J306:J310">
    <cfRule type="containsText" dxfId="223" priority="17" operator="containsText" text="Hủy bỏ">
      <formula>NOT(ISERROR(SEARCH("Hủy bỏ",J306)))</formula>
    </cfRule>
  </conditionalFormatting>
  <conditionalFormatting sqref="J270:J293">
    <cfRule type="containsText" dxfId="222" priority="20" operator="containsText" text="Hủy bỏ">
      <formula>NOT(ISERROR(SEARCH("Hủy bỏ",J270)))</formula>
    </cfRule>
  </conditionalFormatting>
  <conditionalFormatting sqref="J295:J299">
    <cfRule type="containsText" dxfId="221" priority="19" operator="containsText" text="Hủy bỏ">
      <formula>NOT(ISERROR(SEARCH("Hủy bỏ",J295)))</formula>
    </cfRule>
  </conditionalFormatting>
  <conditionalFormatting sqref="J317 J311 J321 J325:J327 J301:J305">
    <cfRule type="containsText" dxfId="220" priority="18" operator="containsText" text="Hủy bỏ">
      <formula>NOT(ISERROR(SEARCH("Hủy bỏ",J301)))</formula>
    </cfRule>
  </conditionalFormatting>
  <conditionalFormatting sqref="J312:J316">
    <cfRule type="containsText" dxfId="219" priority="16" operator="containsText" text="Hủy bỏ">
      <formula>NOT(ISERROR(SEARCH("Hủy bỏ",J312)))</formula>
    </cfRule>
  </conditionalFormatting>
  <conditionalFormatting sqref="J322:J324">
    <cfRule type="containsText" dxfId="218" priority="14" operator="containsText" text="Hủy bỏ">
      <formula>NOT(ISERROR(SEARCH("Hủy bỏ",J322)))</formula>
    </cfRule>
  </conditionalFormatting>
  <conditionalFormatting sqref="J224:J229">
    <cfRule type="containsText" dxfId="217" priority="22" operator="containsText" text="Hủy bỏ">
      <formula>NOT(ISERROR(SEARCH("Hủy bỏ",J224)))</formula>
    </cfRule>
  </conditionalFormatting>
  <conditionalFormatting sqref="J318:J320">
    <cfRule type="containsText" dxfId="216" priority="15" operator="containsText" text="Hủy bỏ">
      <formula>NOT(ISERROR(SEARCH("Hủy bỏ",J318)))</formula>
    </cfRule>
  </conditionalFormatting>
  <conditionalFormatting sqref="E174:E175">
    <cfRule type="containsText" dxfId="215" priority="9" operator="containsText" text="Hủy bỏ">
      <formula>NOT(ISERROR(SEARCH("Hủy bỏ",E174)))</formula>
    </cfRule>
  </conditionalFormatting>
  <conditionalFormatting sqref="G174:G175">
    <cfRule type="containsText" dxfId="214" priority="8" operator="containsText" text="Hủy bỏ">
      <formula>NOT(ISERROR(SEARCH("Hủy bỏ",G174)))</formula>
    </cfRule>
  </conditionalFormatting>
  <conditionalFormatting sqref="E203:E204">
    <cfRule type="containsText" dxfId="213" priority="7" operator="containsText" text="Hủy bỏ">
      <formula>NOT(ISERROR(SEARCH("Hủy bỏ",E203)))</formula>
    </cfRule>
  </conditionalFormatting>
  <conditionalFormatting sqref="E208:E209">
    <cfRule type="containsText" dxfId="212" priority="6" operator="containsText" text="Hủy bỏ">
      <formula>NOT(ISERROR(SEARCH("Hủy bỏ",E208)))</formula>
    </cfRule>
  </conditionalFormatting>
  <conditionalFormatting sqref="G208:G209">
    <cfRule type="containsText" dxfId="211" priority="5" operator="containsText" text="Hủy bỏ">
      <formula>NOT(ISERROR(SEARCH("Hủy bỏ",G208)))</formula>
    </cfRule>
  </conditionalFormatting>
  <conditionalFormatting sqref="E211:E212">
    <cfRule type="containsText" dxfId="210" priority="4" operator="containsText" text="Hủy bỏ">
      <formula>NOT(ISERROR(SEARCH("Hủy bỏ",E211)))</formula>
    </cfRule>
  </conditionalFormatting>
  <conditionalFormatting sqref="G211:G212">
    <cfRule type="containsText" dxfId="209" priority="3" operator="containsText" text="Hủy bỏ">
      <formula>NOT(ISERROR(SEARCH("Hủy bỏ",G211)))</formula>
    </cfRule>
  </conditionalFormatting>
  <conditionalFormatting sqref="E164:E167 G164:K167">
    <cfRule type="containsText" dxfId="208" priority="2" operator="containsText" text="Hủy bỏ">
      <formula>NOT(ISERROR(SEARCH("Hủy bỏ",E164)))</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1"/>
  <sheetViews>
    <sheetView zoomScale="70" zoomScaleNormal="70" workbookViewId="0">
      <selection activeCell="A4" sqref="A4:O444"/>
    </sheetView>
  </sheetViews>
  <sheetFormatPr defaultColWidth="9" defaultRowHeight="15.75" x14ac:dyDescent="0.25"/>
  <cols>
    <col min="1" max="1" width="7.85546875" style="60" customWidth="1"/>
    <col min="2" max="2" width="28.7109375" style="26" customWidth="1"/>
    <col min="3" max="4" width="36.42578125" style="26" customWidth="1"/>
    <col min="5" max="5" width="14.28515625" style="61" customWidth="1"/>
    <col min="6" max="6" width="15.140625" style="61" hidden="1" customWidth="1"/>
    <col min="7" max="7" width="15.140625" style="62" hidden="1" customWidth="1"/>
    <col min="8" max="8" width="10.42578125" style="63" hidden="1" customWidth="1"/>
    <col min="9" max="10" width="15.7109375" style="63" customWidth="1"/>
    <col min="11" max="12" width="15.7109375" style="78" customWidth="1"/>
    <col min="13" max="14" width="13.140625" style="63" customWidth="1"/>
    <col min="15" max="15" width="21.28515625" style="64" customWidth="1"/>
    <col min="16" max="16384" width="9" style="26"/>
  </cols>
  <sheetData>
    <row r="1" spans="1:18" x14ac:dyDescent="0.25">
      <c r="A1" s="1034" t="s">
        <v>360</v>
      </c>
      <c r="B1" s="1034"/>
      <c r="C1" s="1034"/>
      <c r="D1" s="1034"/>
      <c r="E1" s="1034"/>
      <c r="F1" s="1034"/>
      <c r="G1" s="1034"/>
      <c r="H1" s="1034"/>
      <c r="I1" s="1034"/>
      <c r="J1" s="1034"/>
      <c r="K1" s="1034"/>
      <c r="L1" s="1034"/>
      <c r="M1" s="1034"/>
      <c r="N1" s="1034"/>
      <c r="O1" s="1034"/>
    </row>
    <row r="2" spans="1:18" x14ac:dyDescent="0.25">
      <c r="A2" s="1034" t="s">
        <v>896</v>
      </c>
      <c r="B2" s="1034"/>
      <c r="C2" s="1034"/>
      <c r="D2" s="1034"/>
      <c r="E2" s="1034"/>
      <c r="F2" s="1034"/>
      <c r="G2" s="1034"/>
      <c r="H2" s="1034"/>
      <c r="I2" s="1034"/>
      <c r="J2" s="1034"/>
      <c r="K2" s="1034"/>
      <c r="L2" s="1034"/>
      <c r="M2" s="1034"/>
      <c r="N2" s="1034"/>
      <c r="O2" s="1034"/>
    </row>
    <row r="3" spans="1:18" x14ac:dyDescent="0.25">
      <c r="A3" s="27"/>
      <c r="B3" s="379"/>
      <c r="C3" s="379"/>
      <c r="D3" s="379"/>
      <c r="E3" s="1035" t="s">
        <v>304</v>
      </c>
      <c r="F3" s="1035"/>
      <c r="G3" s="1035"/>
      <c r="H3" s="1035"/>
      <c r="I3" s="1035"/>
      <c r="J3" s="1035"/>
      <c r="K3" s="1035"/>
      <c r="L3" s="1035"/>
      <c r="M3" s="1035"/>
      <c r="N3" s="1035"/>
      <c r="O3" s="1035"/>
    </row>
    <row r="4" spans="1:18" s="28" customFormat="1" ht="21.75" customHeight="1" x14ac:dyDescent="0.25">
      <c r="A4" s="1036" t="s">
        <v>0</v>
      </c>
      <c r="B4" s="970" t="s">
        <v>306</v>
      </c>
      <c r="C4" s="970"/>
      <c r="D4" s="970"/>
      <c r="E4" s="970"/>
      <c r="F4" s="970"/>
      <c r="G4" s="970"/>
      <c r="H4" s="970"/>
      <c r="I4" s="970"/>
      <c r="J4" s="970"/>
      <c r="K4" s="970"/>
      <c r="L4" s="970"/>
      <c r="M4" s="970"/>
      <c r="N4" s="970"/>
      <c r="O4" s="970"/>
    </row>
    <row r="5" spans="1:18" s="28" customFormat="1" ht="19.149999999999999" customHeight="1" x14ac:dyDescent="0.25">
      <c r="A5" s="1037"/>
      <c r="B5" s="1037" t="s">
        <v>1</v>
      </c>
      <c r="C5" s="1038" t="s">
        <v>2</v>
      </c>
      <c r="D5" s="1039"/>
      <c r="E5" s="970" t="s">
        <v>356</v>
      </c>
      <c r="F5" s="1022" t="s">
        <v>305</v>
      </c>
      <c r="G5" s="1040" t="s">
        <v>307</v>
      </c>
      <c r="H5" s="1052" t="s">
        <v>361</v>
      </c>
      <c r="I5" s="1029" t="s">
        <v>431</v>
      </c>
      <c r="J5" s="1053" t="s">
        <v>871</v>
      </c>
      <c r="K5" s="1055" t="s">
        <v>897</v>
      </c>
      <c r="L5" s="1033" t="s">
        <v>898</v>
      </c>
      <c r="M5" s="1022" t="s">
        <v>362</v>
      </c>
      <c r="N5" s="1022" t="s">
        <v>362</v>
      </c>
      <c r="O5" s="1022" t="s">
        <v>3</v>
      </c>
    </row>
    <row r="6" spans="1:18" s="28" customFormat="1" ht="42.75" customHeight="1" x14ac:dyDescent="0.25">
      <c r="A6" s="1023"/>
      <c r="B6" s="1023"/>
      <c r="C6" s="29" t="s">
        <v>4</v>
      </c>
      <c r="D6" s="29" t="s">
        <v>5</v>
      </c>
      <c r="E6" s="970"/>
      <c r="F6" s="1023"/>
      <c r="G6" s="1041"/>
      <c r="H6" s="1028"/>
      <c r="I6" s="1030"/>
      <c r="J6" s="1054"/>
      <c r="K6" s="1056"/>
      <c r="L6" s="1033"/>
      <c r="M6" s="1023"/>
      <c r="N6" s="1023"/>
      <c r="O6" s="1023"/>
    </row>
    <row r="7" spans="1:18" s="28" customFormat="1" x14ac:dyDescent="0.25">
      <c r="A7" s="30">
        <v>1</v>
      </c>
      <c r="B7" s="31">
        <v>2</v>
      </c>
      <c r="C7" s="30">
        <v>3</v>
      </c>
      <c r="D7" s="31">
        <v>4</v>
      </c>
      <c r="E7" s="30">
        <v>5</v>
      </c>
      <c r="F7" s="31">
        <v>6</v>
      </c>
      <c r="G7" s="30">
        <v>7</v>
      </c>
      <c r="H7" s="31">
        <v>8</v>
      </c>
      <c r="I7" s="30">
        <v>6</v>
      </c>
      <c r="J7" s="31">
        <v>7</v>
      </c>
      <c r="K7" s="30">
        <v>8</v>
      </c>
      <c r="L7" s="31">
        <v>9</v>
      </c>
      <c r="M7" s="30" t="s">
        <v>3145</v>
      </c>
      <c r="N7" s="31" t="s">
        <v>3146</v>
      </c>
      <c r="O7" s="31">
        <v>12</v>
      </c>
    </row>
    <row r="8" spans="1:18" s="202" customFormat="1" ht="18.75" x14ac:dyDescent="0.3">
      <c r="A8" s="225" t="s">
        <v>1839</v>
      </c>
      <c r="B8" s="128" t="s">
        <v>1840</v>
      </c>
      <c r="C8" s="162"/>
      <c r="D8" s="162"/>
      <c r="E8" s="104"/>
      <c r="F8" s="104"/>
      <c r="G8" s="98"/>
      <c r="H8" s="83"/>
      <c r="I8" s="83"/>
      <c r="J8" s="83"/>
      <c r="K8" s="226"/>
      <c r="L8" s="226"/>
      <c r="M8" s="20"/>
      <c r="N8" s="20"/>
      <c r="O8" s="394"/>
      <c r="P8" s="99"/>
      <c r="Q8" s="99"/>
      <c r="R8" s="99"/>
    </row>
    <row r="9" spans="1:18" s="202" customFormat="1" ht="18.75" x14ac:dyDescent="0.3">
      <c r="A9" s="93" t="s">
        <v>733</v>
      </c>
      <c r="B9" s="946" t="s">
        <v>734</v>
      </c>
      <c r="C9" s="946"/>
      <c r="D9" s="946"/>
      <c r="E9" s="100"/>
      <c r="F9" s="100"/>
      <c r="G9" s="192"/>
      <c r="H9" s="83"/>
      <c r="I9" s="83"/>
      <c r="J9" s="83"/>
      <c r="K9" s="226"/>
      <c r="L9" s="226"/>
      <c r="M9" s="20"/>
      <c r="N9" s="20"/>
      <c r="O9" s="397"/>
      <c r="P9" s="228"/>
      <c r="Q9" s="228"/>
      <c r="R9" s="99"/>
    </row>
    <row r="10" spans="1:18" s="202" customFormat="1" ht="37.5" x14ac:dyDescent="0.3">
      <c r="A10" s="901">
        <v>1</v>
      </c>
      <c r="B10" s="900" t="s">
        <v>735</v>
      </c>
      <c r="C10" s="394" t="s">
        <v>736</v>
      </c>
      <c r="D10" s="394" t="s">
        <v>737</v>
      </c>
      <c r="E10" s="104"/>
      <c r="F10" s="104"/>
      <c r="G10" s="98"/>
      <c r="H10" s="83"/>
      <c r="I10" s="83"/>
      <c r="J10" s="83"/>
      <c r="K10" s="226"/>
      <c r="L10" s="226"/>
      <c r="M10" s="20"/>
      <c r="N10" s="20"/>
      <c r="O10" s="394"/>
      <c r="P10" s="228"/>
      <c r="Q10" s="228"/>
      <c r="R10" s="99"/>
    </row>
    <row r="11" spans="1:18" s="202" customFormat="1" ht="18.75" x14ac:dyDescent="0.3">
      <c r="A11" s="901"/>
      <c r="B11" s="900"/>
      <c r="C11" s="394" t="s">
        <v>39</v>
      </c>
      <c r="D11" s="394"/>
      <c r="E11" s="104">
        <v>250</v>
      </c>
      <c r="F11" s="104">
        <v>400</v>
      </c>
      <c r="G11" s="98">
        <v>700</v>
      </c>
      <c r="H11" s="131">
        <v>1</v>
      </c>
      <c r="I11" s="98">
        <v>250</v>
      </c>
      <c r="J11" s="22">
        <v>420</v>
      </c>
      <c r="K11" s="22">
        <v>420</v>
      </c>
      <c r="L11" s="22"/>
      <c r="M11" s="20">
        <f t="shared" ref="M11:M54" si="0">(K11-I11)/I11*100</f>
        <v>68</v>
      </c>
      <c r="N11" s="20">
        <f t="shared" ref="N11:N35" si="1">(K11-J11)/J11*100</f>
        <v>0</v>
      </c>
      <c r="O11" s="394" t="s">
        <v>263</v>
      </c>
      <c r="P11" s="441">
        <f>K11-I11</f>
        <v>170</v>
      </c>
      <c r="Q11" s="228"/>
      <c r="R11" s="99"/>
    </row>
    <row r="12" spans="1:18" s="202" customFormat="1" ht="18.75" x14ac:dyDescent="0.3">
      <c r="A12" s="901"/>
      <c r="B12" s="900"/>
      <c r="C12" s="394" t="s">
        <v>40</v>
      </c>
      <c r="D12" s="394"/>
      <c r="E12" s="104">
        <v>200</v>
      </c>
      <c r="F12" s="104">
        <v>350</v>
      </c>
      <c r="G12" s="98">
        <v>500</v>
      </c>
      <c r="H12" s="131">
        <v>1</v>
      </c>
      <c r="I12" s="98">
        <v>200</v>
      </c>
      <c r="J12" s="22">
        <v>350</v>
      </c>
      <c r="K12" s="22">
        <v>350</v>
      </c>
      <c r="L12" s="22"/>
      <c r="M12" s="20">
        <f t="shared" si="0"/>
        <v>75</v>
      </c>
      <c r="N12" s="20">
        <f t="shared" si="1"/>
        <v>0</v>
      </c>
      <c r="O12" s="394" t="s">
        <v>263</v>
      </c>
      <c r="P12" s="441">
        <f t="shared" ref="P12:P75" si="2">K12-I12</f>
        <v>150</v>
      </c>
      <c r="Q12" s="228"/>
      <c r="R12" s="99"/>
    </row>
    <row r="13" spans="1:18" s="202" customFormat="1" ht="37.5" x14ac:dyDescent="0.3">
      <c r="A13" s="901"/>
      <c r="B13" s="900"/>
      <c r="C13" s="394" t="s">
        <v>737</v>
      </c>
      <c r="D13" s="394" t="s">
        <v>738</v>
      </c>
      <c r="E13" s="104"/>
      <c r="F13" s="104"/>
      <c r="G13" s="98"/>
      <c r="H13" s="131"/>
      <c r="I13" s="98"/>
      <c r="J13" s="22"/>
      <c r="K13" s="22"/>
      <c r="L13" s="22"/>
      <c r="M13" s="20"/>
      <c r="N13" s="20"/>
      <c r="O13" s="394"/>
      <c r="P13" s="441"/>
      <c r="Q13" s="228"/>
      <c r="R13" s="99">
        <f>COUNTIF(P11:P251,"=0")</f>
        <v>9</v>
      </c>
    </row>
    <row r="14" spans="1:18" s="202" customFormat="1" ht="18.75" x14ac:dyDescent="0.3">
      <c r="A14" s="901"/>
      <c r="B14" s="900"/>
      <c r="C14" s="394" t="s">
        <v>39</v>
      </c>
      <c r="D14" s="394"/>
      <c r="E14" s="104">
        <v>250</v>
      </c>
      <c r="F14" s="104">
        <v>400</v>
      </c>
      <c r="G14" s="98">
        <v>700</v>
      </c>
      <c r="H14" s="131">
        <v>1.5</v>
      </c>
      <c r="I14" s="98">
        <v>375</v>
      </c>
      <c r="J14" s="22">
        <v>420</v>
      </c>
      <c r="K14" s="22">
        <v>420</v>
      </c>
      <c r="L14" s="22"/>
      <c r="M14" s="20">
        <f t="shared" si="0"/>
        <v>12</v>
      </c>
      <c r="N14" s="20">
        <f t="shared" si="1"/>
        <v>0</v>
      </c>
      <c r="O14" s="394" t="s">
        <v>263</v>
      </c>
      <c r="P14" s="441">
        <f t="shared" si="2"/>
        <v>45</v>
      </c>
      <c r="Q14" s="228"/>
      <c r="R14" s="99"/>
    </row>
    <row r="15" spans="1:18" s="202" customFormat="1" ht="18.75" x14ac:dyDescent="0.3">
      <c r="A15" s="901"/>
      <c r="B15" s="900"/>
      <c r="C15" s="394" t="s">
        <v>40</v>
      </c>
      <c r="D15" s="394"/>
      <c r="E15" s="104">
        <v>200</v>
      </c>
      <c r="F15" s="104">
        <v>350</v>
      </c>
      <c r="G15" s="98">
        <v>500</v>
      </c>
      <c r="H15" s="131">
        <v>1.6</v>
      </c>
      <c r="I15" s="98">
        <v>320</v>
      </c>
      <c r="J15" s="22">
        <v>350</v>
      </c>
      <c r="K15" s="22">
        <v>350</v>
      </c>
      <c r="L15" s="22"/>
      <c r="M15" s="20">
        <f t="shared" si="0"/>
        <v>9.375</v>
      </c>
      <c r="N15" s="20">
        <f t="shared" si="1"/>
        <v>0</v>
      </c>
      <c r="O15" s="394" t="s">
        <v>263</v>
      </c>
      <c r="P15" s="441">
        <f t="shared" si="2"/>
        <v>30</v>
      </c>
      <c r="Q15" s="228"/>
      <c r="R15" s="99"/>
    </row>
    <row r="16" spans="1:18" s="202" customFormat="1" ht="37.5" x14ac:dyDescent="0.3">
      <c r="A16" s="901"/>
      <c r="B16" s="900"/>
      <c r="C16" s="394" t="s">
        <v>739</v>
      </c>
      <c r="D16" s="394" t="s">
        <v>740</v>
      </c>
      <c r="E16" s="104"/>
      <c r="F16" s="104"/>
      <c r="G16" s="98"/>
      <c r="H16" s="131"/>
      <c r="I16" s="98"/>
      <c r="J16" s="22"/>
      <c r="K16" s="22"/>
      <c r="L16" s="22"/>
      <c r="M16" s="20"/>
      <c r="N16" s="20"/>
      <c r="O16" s="394"/>
      <c r="P16" s="441"/>
      <c r="Q16" s="228"/>
      <c r="R16" s="99"/>
    </row>
    <row r="17" spans="1:18" s="202" customFormat="1" ht="18.75" x14ac:dyDescent="0.3">
      <c r="A17" s="901"/>
      <c r="B17" s="900"/>
      <c r="C17" s="394" t="s">
        <v>39</v>
      </c>
      <c r="D17" s="394"/>
      <c r="E17" s="104">
        <v>300</v>
      </c>
      <c r="F17" s="104">
        <v>600</v>
      </c>
      <c r="G17" s="98">
        <v>1000</v>
      </c>
      <c r="H17" s="131">
        <v>1.6</v>
      </c>
      <c r="I17" s="98">
        <v>480</v>
      </c>
      <c r="J17" s="22">
        <v>600</v>
      </c>
      <c r="K17" s="22">
        <v>600</v>
      </c>
      <c r="L17" s="22"/>
      <c r="M17" s="20">
        <f t="shared" si="0"/>
        <v>25</v>
      </c>
      <c r="N17" s="20">
        <f t="shared" si="1"/>
        <v>0</v>
      </c>
      <c r="O17" s="394" t="s">
        <v>263</v>
      </c>
      <c r="P17" s="441">
        <f t="shared" si="2"/>
        <v>120</v>
      </c>
      <c r="Q17" s="228"/>
      <c r="R17" s="99"/>
    </row>
    <row r="18" spans="1:18" s="202" customFormat="1" ht="18.75" x14ac:dyDescent="0.3">
      <c r="A18" s="901"/>
      <c r="B18" s="900"/>
      <c r="C18" s="394" t="s">
        <v>40</v>
      </c>
      <c r="D18" s="394"/>
      <c r="E18" s="104">
        <v>220</v>
      </c>
      <c r="F18" s="104">
        <v>490</v>
      </c>
      <c r="G18" s="98">
        <v>700</v>
      </c>
      <c r="H18" s="131">
        <v>1.3</v>
      </c>
      <c r="I18" s="98">
        <v>286</v>
      </c>
      <c r="J18" s="22">
        <v>490</v>
      </c>
      <c r="K18" s="22">
        <v>490</v>
      </c>
      <c r="L18" s="22"/>
      <c r="M18" s="20">
        <f t="shared" si="0"/>
        <v>71.328671328671334</v>
      </c>
      <c r="N18" s="20">
        <f t="shared" si="1"/>
        <v>0</v>
      </c>
      <c r="O18" s="394" t="s">
        <v>263</v>
      </c>
      <c r="P18" s="441">
        <f t="shared" si="2"/>
        <v>204</v>
      </c>
      <c r="Q18" s="228"/>
      <c r="R18" s="99"/>
    </row>
    <row r="19" spans="1:18" s="202" customFormat="1" ht="37.5" x14ac:dyDescent="0.3">
      <c r="A19" s="901"/>
      <c r="B19" s="900"/>
      <c r="C19" s="394" t="s">
        <v>740</v>
      </c>
      <c r="D19" s="394" t="s">
        <v>741</v>
      </c>
      <c r="E19" s="104"/>
      <c r="F19" s="104"/>
      <c r="G19" s="98"/>
      <c r="H19" s="131"/>
      <c r="I19" s="98"/>
      <c r="J19" s="22"/>
      <c r="K19" s="22"/>
      <c r="L19" s="22"/>
      <c r="M19" s="20"/>
      <c r="N19" s="20"/>
      <c r="O19" s="394" t="s">
        <v>263</v>
      </c>
      <c r="P19" s="441"/>
      <c r="Q19" s="228"/>
      <c r="R19" s="99"/>
    </row>
    <row r="20" spans="1:18" s="202" customFormat="1" ht="18.75" x14ac:dyDescent="0.3">
      <c r="A20" s="901"/>
      <c r="B20" s="900"/>
      <c r="C20" s="394" t="s">
        <v>39</v>
      </c>
      <c r="D20" s="394"/>
      <c r="E20" s="104">
        <v>180</v>
      </c>
      <c r="F20" s="98">
        <v>280</v>
      </c>
      <c r="G20" s="98">
        <v>400</v>
      </c>
      <c r="H20" s="131">
        <v>2.7</v>
      </c>
      <c r="I20" s="98">
        <v>486.00000000000006</v>
      </c>
      <c r="J20" s="22">
        <v>280</v>
      </c>
      <c r="K20" s="22">
        <v>280</v>
      </c>
      <c r="L20" s="22"/>
      <c r="M20" s="20">
        <f t="shared" si="0"/>
        <v>-42.386831275720169</v>
      </c>
      <c r="N20" s="20">
        <f t="shared" si="1"/>
        <v>0</v>
      </c>
      <c r="O20" s="394" t="s">
        <v>263</v>
      </c>
      <c r="P20" s="441">
        <f t="shared" si="2"/>
        <v>-206.00000000000006</v>
      </c>
      <c r="Q20" s="228"/>
      <c r="R20" s="99"/>
    </row>
    <row r="21" spans="1:18" s="202" customFormat="1" ht="18.75" x14ac:dyDescent="0.3">
      <c r="A21" s="901"/>
      <c r="B21" s="900"/>
      <c r="C21" s="394" t="s">
        <v>40</v>
      </c>
      <c r="D21" s="394"/>
      <c r="E21" s="104">
        <v>150</v>
      </c>
      <c r="F21" s="98">
        <v>210</v>
      </c>
      <c r="G21" s="98">
        <v>300</v>
      </c>
      <c r="H21" s="131">
        <v>2.2000000000000002</v>
      </c>
      <c r="I21" s="98">
        <v>330</v>
      </c>
      <c r="J21" s="22">
        <v>210</v>
      </c>
      <c r="K21" s="22">
        <v>210</v>
      </c>
      <c r="L21" s="22"/>
      <c r="M21" s="20">
        <f t="shared" si="0"/>
        <v>-36.363636363636367</v>
      </c>
      <c r="N21" s="20">
        <f t="shared" si="1"/>
        <v>0</v>
      </c>
      <c r="O21" s="394" t="s">
        <v>263</v>
      </c>
      <c r="P21" s="441">
        <f t="shared" si="2"/>
        <v>-120</v>
      </c>
      <c r="Q21" s="228"/>
      <c r="R21" s="99"/>
    </row>
    <row r="22" spans="1:18" s="202" customFormat="1" ht="37.5" x14ac:dyDescent="0.3">
      <c r="A22" s="901"/>
      <c r="B22" s="900"/>
      <c r="C22" s="394" t="s">
        <v>741</v>
      </c>
      <c r="D22" s="394" t="s">
        <v>742</v>
      </c>
      <c r="E22" s="104"/>
      <c r="F22" s="98"/>
      <c r="G22" s="98"/>
      <c r="H22" s="131"/>
      <c r="I22" s="98"/>
      <c r="J22" s="22"/>
      <c r="K22" s="22"/>
      <c r="L22" s="22"/>
      <c r="M22" s="20"/>
      <c r="N22" s="20"/>
      <c r="O22" s="394"/>
      <c r="P22" s="441"/>
      <c r="Q22" s="228"/>
      <c r="R22" s="99"/>
    </row>
    <row r="23" spans="1:18" s="202" customFormat="1" ht="18.75" x14ac:dyDescent="0.3">
      <c r="A23" s="901"/>
      <c r="B23" s="900"/>
      <c r="C23" s="394" t="s">
        <v>39</v>
      </c>
      <c r="D23" s="394"/>
      <c r="E23" s="104">
        <v>250</v>
      </c>
      <c r="F23" s="98">
        <v>420</v>
      </c>
      <c r="G23" s="98">
        <v>600</v>
      </c>
      <c r="H23" s="131">
        <v>2.1</v>
      </c>
      <c r="I23" s="98">
        <v>525</v>
      </c>
      <c r="J23" s="22">
        <v>420</v>
      </c>
      <c r="K23" s="22">
        <v>420</v>
      </c>
      <c r="L23" s="22"/>
      <c r="M23" s="20">
        <f t="shared" si="0"/>
        <v>-20</v>
      </c>
      <c r="N23" s="20">
        <f t="shared" si="1"/>
        <v>0</v>
      </c>
      <c r="O23" s="394" t="s">
        <v>263</v>
      </c>
      <c r="P23" s="441">
        <f t="shared" si="2"/>
        <v>-105</v>
      </c>
      <c r="Q23" s="228"/>
      <c r="R23" s="99"/>
    </row>
    <row r="24" spans="1:18" s="202" customFormat="1" ht="18.75" x14ac:dyDescent="0.3">
      <c r="A24" s="901"/>
      <c r="B24" s="900"/>
      <c r="C24" s="394" t="s">
        <v>40</v>
      </c>
      <c r="D24" s="394"/>
      <c r="E24" s="104">
        <v>180</v>
      </c>
      <c r="F24" s="98">
        <v>350</v>
      </c>
      <c r="G24" s="98">
        <v>500</v>
      </c>
      <c r="H24" s="131">
        <v>1.3</v>
      </c>
      <c r="I24" s="98">
        <v>234</v>
      </c>
      <c r="J24" s="22">
        <v>350</v>
      </c>
      <c r="K24" s="22">
        <v>350</v>
      </c>
      <c r="L24" s="22"/>
      <c r="M24" s="20">
        <f t="shared" si="0"/>
        <v>49.572649572649574</v>
      </c>
      <c r="N24" s="20">
        <f t="shared" si="1"/>
        <v>0</v>
      </c>
      <c r="O24" s="394" t="s">
        <v>263</v>
      </c>
      <c r="P24" s="441">
        <f t="shared" si="2"/>
        <v>116</v>
      </c>
      <c r="Q24" s="228"/>
      <c r="R24" s="99"/>
    </row>
    <row r="25" spans="1:18" s="202" customFormat="1" ht="18.75" x14ac:dyDescent="0.3">
      <c r="A25" s="901"/>
      <c r="B25" s="900"/>
      <c r="C25" s="394" t="s">
        <v>742</v>
      </c>
      <c r="D25" s="394" t="s">
        <v>743</v>
      </c>
      <c r="E25" s="104">
        <v>300</v>
      </c>
      <c r="F25" s="104">
        <v>550</v>
      </c>
      <c r="G25" s="98">
        <v>1000</v>
      </c>
      <c r="H25" s="131">
        <v>1.4</v>
      </c>
      <c r="I25" s="98">
        <v>420</v>
      </c>
      <c r="J25" s="22">
        <v>600</v>
      </c>
      <c r="K25" s="22">
        <v>600</v>
      </c>
      <c r="L25" s="22"/>
      <c r="M25" s="20">
        <f t="shared" si="0"/>
        <v>42.857142857142854</v>
      </c>
      <c r="N25" s="20">
        <f t="shared" si="1"/>
        <v>0</v>
      </c>
      <c r="O25" s="394" t="s">
        <v>263</v>
      </c>
      <c r="P25" s="441">
        <f t="shared" si="2"/>
        <v>180</v>
      </c>
      <c r="Q25" s="228"/>
      <c r="R25" s="99"/>
    </row>
    <row r="26" spans="1:18" s="202" customFormat="1" ht="18.75" x14ac:dyDescent="0.3">
      <c r="A26" s="901"/>
      <c r="B26" s="900"/>
      <c r="C26" s="394" t="s">
        <v>743</v>
      </c>
      <c r="D26" s="394" t="s">
        <v>744</v>
      </c>
      <c r="E26" s="104">
        <v>200</v>
      </c>
      <c r="F26" s="98">
        <v>350</v>
      </c>
      <c r="G26" s="98">
        <v>500</v>
      </c>
      <c r="H26" s="131">
        <v>1.9</v>
      </c>
      <c r="I26" s="98">
        <v>380</v>
      </c>
      <c r="J26" s="22">
        <v>350</v>
      </c>
      <c r="K26" s="22">
        <v>350</v>
      </c>
      <c r="L26" s="22"/>
      <c r="M26" s="20">
        <f t="shared" si="0"/>
        <v>-7.8947368421052628</v>
      </c>
      <c r="N26" s="20">
        <f t="shared" si="1"/>
        <v>0</v>
      </c>
      <c r="O26" s="394" t="s">
        <v>263</v>
      </c>
      <c r="P26" s="441">
        <f t="shared" si="2"/>
        <v>-30</v>
      </c>
      <c r="Q26" s="228"/>
      <c r="R26" s="99"/>
    </row>
    <row r="27" spans="1:18" s="202" customFormat="1" ht="37.5" x14ac:dyDescent="0.3">
      <c r="A27" s="901"/>
      <c r="B27" s="900"/>
      <c r="C27" s="394" t="s">
        <v>745</v>
      </c>
      <c r="D27" s="394" t="s">
        <v>746</v>
      </c>
      <c r="E27" s="104"/>
      <c r="F27" s="98"/>
      <c r="G27" s="98"/>
      <c r="H27" s="131"/>
      <c r="I27" s="98"/>
      <c r="J27" s="22"/>
      <c r="K27" s="22"/>
      <c r="L27" s="22"/>
      <c r="M27" s="20"/>
      <c r="N27" s="20"/>
      <c r="O27" s="394"/>
      <c r="P27" s="441"/>
      <c r="Q27" s="228"/>
      <c r="R27" s="99"/>
    </row>
    <row r="28" spans="1:18" s="202" customFormat="1" ht="18.75" x14ac:dyDescent="0.3">
      <c r="A28" s="901"/>
      <c r="B28" s="900"/>
      <c r="C28" s="394" t="s">
        <v>39</v>
      </c>
      <c r="D28" s="394"/>
      <c r="E28" s="104">
        <v>200</v>
      </c>
      <c r="F28" s="98">
        <v>350</v>
      </c>
      <c r="G28" s="98">
        <v>500</v>
      </c>
      <c r="H28" s="131">
        <v>1.1000000000000001</v>
      </c>
      <c r="I28" s="98">
        <v>220.00000000000003</v>
      </c>
      <c r="J28" s="22">
        <v>350</v>
      </c>
      <c r="K28" s="22">
        <v>350</v>
      </c>
      <c r="L28" s="22"/>
      <c r="M28" s="20">
        <f t="shared" si="0"/>
        <v>59.090909090909072</v>
      </c>
      <c r="N28" s="20">
        <f t="shared" si="1"/>
        <v>0</v>
      </c>
      <c r="O28" s="394" t="s">
        <v>263</v>
      </c>
      <c r="P28" s="441">
        <f t="shared" si="2"/>
        <v>129.99999999999997</v>
      </c>
      <c r="Q28" s="228"/>
      <c r="R28" s="99"/>
    </row>
    <row r="29" spans="1:18" s="202" customFormat="1" ht="18.75" x14ac:dyDescent="0.3">
      <c r="A29" s="901"/>
      <c r="B29" s="900"/>
      <c r="C29" s="394" t="s">
        <v>40</v>
      </c>
      <c r="D29" s="394"/>
      <c r="E29" s="104">
        <v>150</v>
      </c>
      <c r="F29" s="98">
        <v>210</v>
      </c>
      <c r="G29" s="98">
        <v>300</v>
      </c>
      <c r="H29" s="131">
        <v>1.1000000000000001</v>
      </c>
      <c r="I29" s="98">
        <v>165</v>
      </c>
      <c r="J29" s="22">
        <v>210</v>
      </c>
      <c r="K29" s="22">
        <v>210</v>
      </c>
      <c r="L29" s="22"/>
      <c r="M29" s="20">
        <f t="shared" si="0"/>
        <v>27.27272727272727</v>
      </c>
      <c r="N29" s="20">
        <f t="shared" si="1"/>
        <v>0</v>
      </c>
      <c r="O29" s="394" t="s">
        <v>263</v>
      </c>
      <c r="P29" s="441">
        <f t="shared" si="2"/>
        <v>45</v>
      </c>
      <c r="Q29" s="228"/>
      <c r="R29" s="99"/>
    </row>
    <row r="30" spans="1:18" s="202" customFormat="1" ht="37.5" x14ac:dyDescent="0.3">
      <c r="A30" s="901">
        <v>2</v>
      </c>
      <c r="B30" s="900" t="s">
        <v>703</v>
      </c>
      <c r="C30" s="394" t="s">
        <v>747</v>
      </c>
      <c r="D30" s="394" t="s">
        <v>748</v>
      </c>
      <c r="E30" s="104">
        <v>300</v>
      </c>
      <c r="F30" s="104">
        <v>550</v>
      </c>
      <c r="G30" s="98">
        <v>1000</v>
      </c>
      <c r="H30" s="131">
        <v>2.5</v>
      </c>
      <c r="I30" s="98">
        <v>750</v>
      </c>
      <c r="J30" s="22">
        <v>600</v>
      </c>
      <c r="K30" s="22">
        <v>600</v>
      </c>
      <c r="L30" s="22"/>
      <c r="M30" s="20">
        <f t="shared" si="0"/>
        <v>-20</v>
      </c>
      <c r="N30" s="20">
        <f t="shared" si="1"/>
        <v>0</v>
      </c>
      <c r="O30" s="394" t="s">
        <v>270</v>
      </c>
      <c r="P30" s="441">
        <f t="shared" si="2"/>
        <v>-150</v>
      </c>
      <c r="Q30" s="228"/>
      <c r="R30" s="99"/>
    </row>
    <row r="31" spans="1:18" s="202" customFormat="1" ht="18.75" x14ac:dyDescent="0.3">
      <c r="A31" s="901"/>
      <c r="B31" s="900"/>
      <c r="C31" s="394" t="s">
        <v>748</v>
      </c>
      <c r="D31" s="394" t="s">
        <v>749</v>
      </c>
      <c r="E31" s="104">
        <v>200</v>
      </c>
      <c r="F31" s="98">
        <v>350</v>
      </c>
      <c r="G31" s="98">
        <v>500</v>
      </c>
      <c r="H31" s="131">
        <v>1.7</v>
      </c>
      <c r="I31" s="98">
        <v>340</v>
      </c>
      <c r="J31" s="22">
        <v>350</v>
      </c>
      <c r="K31" s="22">
        <v>350</v>
      </c>
      <c r="L31" s="22"/>
      <c r="M31" s="20">
        <f t="shared" si="0"/>
        <v>2.9411764705882351</v>
      </c>
      <c r="N31" s="20">
        <f t="shared" si="1"/>
        <v>0</v>
      </c>
      <c r="O31" s="394" t="s">
        <v>263</v>
      </c>
      <c r="P31" s="441">
        <f t="shared" si="2"/>
        <v>10</v>
      </c>
      <c r="Q31" s="228"/>
      <c r="R31" s="99"/>
    </row>
    <row r="32" spans="1:18" s="202" customFormat="1" ht="18.75" x14ac:dyDescent="0.3">
      <c r="A32" s="901"/>
      <c r="B32" s="900"/>
      <c r="C32" s="394" t="s">
        <v>750</v>
      </c>
      <c r="D32" s="394" t="s">
        <v>751</v>
      </c>
      <c r="E32" s="104">
        <v>150</v>
      </c>
      <c r="F32" s="98">
        <v>210</v>
      </c>
      <c r="G32" s="98">
        <v>300</v>
      </c>
      <c r="H32" s="131">
        <v>1.4</v>
      </c>
      <c r="I32" s="98">
        <v>210</v>
      </c>
      <c r="J32" s="22">
        <v>210</v>
      </c>
      <c r="K32" s="22">
        <v>210</v>
      </c>
      <c r="L32" s="22"/>
      <c r="M32" s="20">
        <f t="shared" si="0"/>
        <v>0</v>
      </c>
      <c r="N32" s="20">
        <f t="shared" si="1"/>
        <v>0</v>
      </c>
      <c r="O32" s="394" t="s">
        <v>263</v>
      </c>
      <c r="P32" s="441">
        <f t="shared" si="2"/>
        <v>0</v>
      </c>
      <c r="Q32" s="228"/>
      <c r="R32" s="99"/>
    </row>
    <row r="33" spans="1:18" s="202" customFormat="1" ht="18.75" x14ac:dyDescent="0.3">
      <c r="A33" s="901"/>
      <c r="B33" s="900"/>
      <c r="C33" s="394" t="s">
        <v>751</v>
      </c>
      <c r="D33" s="394" t="s">
        <v>752</v>
      </c>
      <c r="E33" s="104">
        <v>120</v>
      </c>
      <c r="F33" s="98">
        <v>180</v>
      </c>
      <c r="G33" s="98">
        <v>250</v>
      </c>
      <c r="H33" s="131">
        <v>1.5</v>
      </c>
      <c r="I33" s="98">
        <v>180</v>
      </c>
      <c r="J33" s="22">
        <v>180</v>
      </c>
      <c r="K33" s="22">
        <v>180</v>
      </c>
      <c r="L33" s="22"/>
      <c r="M33" s="20">
        <f t="shared" si="0"/>
        <v>0</v>
      </c>
      <c r="N33" s="20">
        <f t="shared" si="1"/>
        <v>0</v>
      </c>
      <c r="O33" s="394" t="s">
        <v>263</v>
      </c>
      <c r="P33" s="441">
        <f t="shared" si="2"/>
        <v>0</v>
      </c>
      <c r="Q33" s="228"/>
      <c r="R33" s="99"/>
    </row>
    <row r="34" spans="1:18" s="202" customFormat="1" ht="37.5" x14ac:dyDescent="0.3">
      <c r="A34" s="901"/>
      <c r="B34" s="900"/>
      <c r="C34" s="394" t="s">
        <v>753</v>
      </c>
      <c r="D34" s="394" t="s">
        <v>754</v>
      </c>
      <c r="E34" s="104">
        <v>100</v>
      </c>
      <c r="F34" s="98">
        <v>110</v>
      </c>
      <c r="G34" s="98">
        <v>150</v>
      </c>
      <c r="H34" s="131">
        <v>1.5</v>
      </c>
      <c r="I34" s="98">
        <v>150</v>
      </c>
      <c r="J34" s="22">
        <v>110</v>
      </c>
      <c r="K34" s="22">
        <v>110</v>
      </c>
      <c r="L34" s="22"/>
      <c r="M34" s="20">
        <f t="shared" si="0"/>
        <v>-26.666666666666668</v>
      </c>
      <c r="N34" s="20">
        <f t="shared" si="1"/>
        <v>0</v>
      </c>
      <c r="O34" s="394" t="s">
        <v>263</v>
      </c>
      <c r="P34" s="441">
        <f t="shared" si="2"/>
        <v>-40</v>
      </c>
      <c r="Q34" s="228"/>
      <c r="R34" s="99"/>
    </row>
    <row r="35" spans="1:18" s="202" customFormat="1" ht="56.25" x14ac:dyDescent="0.3">
      <c r="A35" s="901"/>
      <c r="B35" s="900"/>
      <c r="C35" s="394" t="s">
        <v>755</v>
      </c>
      <c r="D35" s="394" t="s">
        <v>756</v>
      </c>
      <c r="E35" s="104">
        <v>150</v>
      </c>
      <c r="F35" s="98">
        <v>210</v>
      </c>
      <c r="G35" s="98">
        <v>300</v>
      </c>
      <c r="H35" s="131">
        <v>2</v>
      </c>
      <c r="I35" s="98">
        <v>300</v>
      </c>
      <c r="J35" s="22">
        <v>210</v>
      </c>
      <c r="K35" s="22">
        <v>210</v>
      </c>
      <c r="L35" s="22"/>
      <c r="M35" s="20">
        <f t="shared" si="0"/>
        <v>-30</v>
      </c>
      <c r="N35" s="20">
        <f t="shared" si="1"/>
        <v>0</v>
      </c>
      <c r="O35" s="394" t="s">
        <v>263</v>
      </c>
      <c r="P35" s="441">
        <f t="shared" si="2"/>
        <v>-90</v>
      </c>
      <c r="Q35" s="228"/>
      <c r="R35" s="99"/>
    </row>
    <row r="36" spans="1:18" s="202" customFormat="1" ht="18.75" x14ac:dyDescent="0.3">
      <c r="A36" s="901">
        <v>3</v>
      </c>
      <c r="B36" s="900" t="s">
        <v>757</v>
      </c>
      <c r="C36" s="394" t="s">
        <v>758</v>
      </c>
      <c r="D36" s="394" t="s">
        <v>759</v>
      </c>
      <c r="E36" s="104">
        <v>100</v>
      </c>
      <c r="F36" s="98">
        <v>110</v>
      </c>
      <c r="G36" s="98">
        <v>150</v>
      </c>
      <c r="H36" s="131">
        <v>2.4</v>
      </c>
      <c r="I36" s="98">
        <v>240</v>
      </c>
      <c r="J36" s="22">
        <v>110</v>
      </c>
      <c r="K36" s="22">
        <v>110</v>
      </c>
      <c r="L36" s="22"/>
      <c r="M36" s="20">
        <f t="shared" si="0"/>
        <v>-54.166666666666664</v>
      </c>
      <c r="N36" s="20">
        <f t="shared" ref="N36:N99" si="3">(K36-J36)/J36*100</f>
        <v>0</v>
      </c>
      <c r="O36" s="394" t="s">
        <v>263</v>
      </c>
      <c r="P36" s="441">
        <f t="shared" si="2"/>
        <v>-130</v>
      </c>
      <c r="Q36" s="228"/>
      <c r="R36" s="99"/>
    </row>
    <row r="37" spans="1:18" s="202" customFormat="1" ht="37.5" x14ac:dyDescent="0.3">
      <c r="A37" s="901"/>
      <c r="B37" s="900"/>
      <c r="C37" s="394" t="s">
        <v>760</v>
      </c>
      <c r="D37" s="394" t="s">
        <v>761</v>
      </c>
      <c r="E37" s="104">
        <v>150</v>
      </c>
      <c r="F37" s="98">
        <v>180</v>
      </c>
      <c r="G37" s="98">
        <v>250</v>
      </c>
      <c r="H37" s="131">
        <v>1.8</v>
      </c>
      <c r="I37" s="98">
        <v>270</v>
      </c>
      <c r="J37" s="22">
        <v>180</v>
      </c>
      <c r="K37" s="22">
        <v>180</v>
      </c>
      <c r="L37" s="22"/>
      <c r="M37" s="20">
        <f t="shared" si="0"/>
        <v>-33.333333333333329</v>
      </c>
      <c r="N37" s="20">
        <f t="shared" si="3"/>
        <v>0</v>
      </c>
      <c r="O37" s="394" t="s">
        <v>270</v>
      </c>
      <c r="P37" s="441">
        <f t="shared" si="2"/>
        <v>-90</v>
      </c>
      <c r="Q37" s="228"/>
      <c r="R37" s="99"/>
    </row>
    <row r="38" spans="1:18" s="202" customFormat="1" ht="37.5" x14ac:dyDescent="0.3">
      <c r="A38" s="901"/>
      <c r="B38" s="900"/>
      <c r="C38" s="394" t="s">
        <v>760</v>
      </c>
      <c r="D38" s="394" t="s">
        <v>762</v>
      </c>
      <c r="E38" s="104">
        <v>200</v>
      </c>
      <c r="F38" s="98">
        <v>320</v>
      </c>
      <c r="G38" s="98">
        <v>450</v>
      </c>
      <c r="H38" s="131">
        <v>1.3</v>
      </c>
      <c r="I38" s="98">
        <v>260</v>
      </c>
      <c r="J38" s="22">
        <v>320</v>
      </c>
      <c r="K38" s="22">
        <v>320</v>
      </c>
      <c r="L38" s="22"/>
      <c r="M38" s="20">
        <f t="shared" si="0"/>
        <v>23.076923076923077</v>
      </c>
      <c r="N38" s="20">
        <f t="shared" si="3"/>
        <v>0</v>
      </c>
      <c r="O38" s="394" t="s">
        <v>270</v>
      </c>
      <c r="P38" s="441">
        <f t="shared" si="2"/>
        <v>60</v>
      </c>
      <c r="Q38" s="228"/>
      <c r="R38" s="99"/>
    </row>
    <row r="39" spans="1:18" s="202" customFormat="1" ht="18.75" x14ac:dyDescent="0.3">
      <c r="A39" s="901">
        <v>4</v>
      </c>
      <c r="B39" s="880" t="s">
        <v>757</v>
      </c>
      <c r="C39" s="900" t="s">
        <v>763</v>
      </c>
      <c r="D39" s="900"/>
      <c r="E39" s="104">
        <v>90</v>
      </c>
      <c r="F39" s="98">
        <v>110</v>
      </c>
      <c r="G39" s="98">
        <v>160</v>
      </c>
      <c r="H39" s="131">
        <v>1.3</v>
      </c>
      <c r="I39" s="98">
        <v>117</v>
      </c>
      <c r="J39" s="22">
        <v>110</v>
      </c>
      <c r="K39" s="22">
        <v>110</v>
      </c>
      <c r="L39" s="22"/>
      <c r="M39" s="20">
        <f t="shared" si="0"/>
        <v>-5.982905982905983</v>
      </c>
      <c r="N39" s="20">
        <f t="shared" si="3"/>
        <v>0</v>
      </c>
      <c r="O39" s="394" t="s">
        <v>263</v>
      </c>
      <c r="P39" s="441">
        <f t="shared" si="2"/>
        <v>-7</v>
      </c>
      <c r="Q39" s="228"/>
      <c r="R39" s="99"/>
    </row>
    <row r="40" spans="1:18" s="202" customFormat="1" ht="18.75" x14ac:dyDescent="0.3">
      <c r="A40" s="901"/>
      <c r="B40" s="881"/>
      <c r="C40" s="900" t="s">
        <v>764</v>
      </c>
      <c r="D40" s="900"/>
      <c r="E40" s="104">
        <v>90</v>
      </c>
      <c r="F40" s="98">
        <v>110</v>
      </c>
      <c r="G40" s="98">
        <v>160</v>
      </c>
      <c r="H40" s="131">
        <v>1.2</v>
      </c>
      <c r="I40" s="98">
        <v>108</v>
      </c>
      <c r="J40" s="22">
        <v>110</v>
      </c>
      <c r="K40" s="22">
        <v>110</v>
      </c>
      <c r="L40" s="22"/>
      <c r="M40" s="20">
        <f t="shared" si="0"/>
        <v>1.8518518518518516</v>
      </c>
      <c r="N40" s="20">
        <f t="shared" si="3"/>
        <v>0</v>
      </c>
      <c r="O40" s="394" t="s">
        <v>263</v>
      </c>
      <c r="P40" s="441">
        <f t="shared" si="2"/>
        <v>2</v>
      </c>
      <c r="Q40" s="228"/>
      <c r="R40" s="99"/>
    </row>
    <row r="41" spans="1:18" s="202" customFormat="1" ht="18.75" x14ac:dyDescent="0.3">
      <c r="A41" s="901"/>
      <c r="B41" s="881"/>
      <c r="C41" s="900" t="s">
        <v>765</v>
      </c>
      <c r="D41" s="900"/>
      <c r="E41" s="104">
        <v>90</v>
      </c>
      <c r="F41" s="98">
        <v>110</v>
      </c>
      <c r="G41" s="98">
        <v>160</v>
      </c>
      <c r="H41" s="131">
        <v>1.4</v>
      </c>
      <c r="I41" s="98">
        <v>125.99999999999999</v>
      </c>
      <c r="J41" s="22">
        <v>110</v>
      </c>
      <c r="K41" s="22">
        <v>110</v>
      </c>
      <c r="L41" s="22"/>
      <c r="M41" s="20">
        <f t="shared" si="0"/>
        <v>-12.698412698412689</v>
      </c>
      <c r="N41" s="20">
        <f t="shared" si="3"/>
        <v>0</v>
      </c>
      <c r="O41" s="394" t="s">
        <v>263</v>
      </c>
      <c r="P41" s="441">
        <f t="shared" si="2"/>
        <v>-15.999999999999986</v>
      </c>
      <c r="Q41" s="228"/>
      <c r="R41" s="99"/>
    </row>
    <row r="42" spans="1:18" s="202" customFormat="1" ht="18.75" x14ac:dyDescent="0.3">
      <c r="A42" s="901"/>
      <c r="B42" s="881"/>
      <c r="C42" s="900" t="s">
        <v>766</v>
      </c>
      <c r="D42" s="900"/>
      <c r="E42" s="104">
        <v>90</v>
      </c>
      <c r="F42" s="98">
        <v>110</v>
      </c>
      <c r="G42" s="98">
        <v>160</v>
      </c>
      <c r="H42" s="131">
        <v>1.4</v>
      </c>
      <c r="I42" s="98">
        <v>125.99999999999999</v>
      </c>
      <c r="J42" s="22">
        <v>110</v>
      </c>
      <c r="K42" s="22">
        <v>110</v>
      </c>
      <c r="L42" s="22"/>
      <c r="M42" s="20">
        <f t="shared" si="0"/>
        <v>-12.698412698412689</v>
      </c>
      <c r="N42" s="20">
        <f t="shared" si="3"/>
        <v>0</v>
      </c>
      <c r="O42" s="394" t="s">
        <v>263</v>
      </c>
      <c r="P42" s="441">
        <f t="shared" si="2"/>
        <v>-15.999999999999986</v>
      </c>
      <c r="Q42" s="228"/>
      <c r="R42" s="99"/>
    </row>
    <row r="43" spans="1:18" s="202" customFormat="1" ht="37.5" x14ac:dyDescent="0.3">
      <c r="A43" s="901"/>
      <c r="B43" s="881"/>
      <c r="C43" s="900" t="s">
        <v>767</v>
      </c>
      <c r="D43" s="900"/>
      <c r="E43" s="104">
        <v>90</v>
      </c>
      <c r="F43" s="98">
        <v>110</v>
      </c>
      <c r="G43" s="98">
        <v>160</v>
      </c>
      <c r="H43" s="131">
        <v>1.4</v>
      </c>
      <c r="I43" s="98">
        <v>125.99999999999999</v>
      </c>
      <c r="J43" s="22">
        <v>110</v>
      </c>
      <c r="K43" s="22">
        <v>110</v>
      </c>
      <c r="L43" s="22"/>
      <c r="M43" s="20">
        <f t="shared" si="0"/>
        <v>-12.698412698412689</v>
      </c>
      <c r="N43" s="20">
        <f t="shared" si="3"/>
        <v>0</v>
      </c>
      <c r="O43" s="394" t="s">
        <v>270</v>
      </c>
      <c r="P43" s="441">
        <f t="shared" si="2"/>
        <v>-15.999999999999986</v>
      </c>
      <c r="Q43" s="228"/>
      <c r="R43" s="99"/>
    </row>
    <row r="44" spans="1:18" s="202" customFormat="1" ht="18.75" x14ac:dyDescent="0.3">
      <c r="A44" s="901"/>
      <c r="B44" s="881"/>
      <c r="C44" s="900" t="s">
        <v>768</v>
      </c>
      <c r="D44" s="900"/>
      <c r="E44" s="104">
        <v>90</v>
      </c>
      <c r="F44" s="98">
        <v>110</v>
      </c>
      <c r="G44" s="98">
        <v>160</v>
      </c>
      <c r="H44" s="131">
        <v>1.4</v>
      </c>
      <c r="I44" s="98">
        <v>125.99999999999999</v>
      </c>
      <c r="J44" s="22">
        <v>110</v>
      </c>
      <c r="K44" s="22">
        <v>110</v>
      </c>
      <c r="L44" s="22"/>
      <c r="M44" s="20">
        <f t="shared" si="0"/>
        <v>-12.698412698412689</v>
      </c>
      <c r="N44" s="20">
        <f t="shared" si="3"/>
        <v>0</v>
      </c>
      <c r="O44" s="394" t="s">
        <v>263</v>
      </c>
      <c r="P44" s="441">
        <f t="shared" si="2"/>
        <v>-15.999999999999986</v>
      </c>
      <c r="Q44" s="228"/>
      <c r="R44" s="99"/>
    </row>
    <row r="45" spans="1:18" s="202" customFormat="1" ht="18.75" x14ac:dyDescent="0.3">
      <c r="A45" s="901"/>
      <c r="B45" s="881"/>
      <c r="C45" s="900" t="s">
        <v>769</v>
      </c>
      <c r="D45" s="900"/>
      <c r="E45" s="104">
        <v>90</v>
      </c>
      <c r="F45" s="98">
        <v>110</v>
      </c>
      <c r="G45" s="98">
        <v>160</v>
      </c>
      <c r="H45" s="131">
        <v>1.6</v>
      </c>
      <c r="I45" s="98">
        <v>144</v>
      </c>
      <c r="J45" s="22">
        <v>110</v>
      </c>
      <c r="K45" s="22">
        <v>110</v>
      </c>
      <c r="L45" s="22"/>
      <c r="M45" s="20">
        <f t="shared" si="0"/>
        <v>-23.611111111111111</v>
      </c>
      <c r="N45" s="20">
        <f t="shared" si="3"/>
        <v>0</v>
      </c>
      <c r="O45" s="394" t="s">
        <v>263</v>
      </c>
      <c r="P45" s="441">
        <f t="shared" si="2"/>
        <v>-34</v>
      </c>
      <c r="Q45" s="228"/>
      <c r="R45" s="99"/>
    </row>
    <row r="46" spans="1:18" s="202" customFormat="1" ht="18.75" x14ac:dyDescent="0.3">
      <c r="A46" s="901"/>
      <c r="B46" s="881"/>
      <c r="C46" s="900" t="s">
        <v>770</v>
      </c>
      <c r="D46" s="900"/>
      <c r="E46" s="104">
        <v>90</v>
      </c>
      <c r="F46" s="98">
        <v>110</v>
      </c>
      <c r="G46" s="98">
        <v>160</v>
      </c>
      <c r="H46" s="131">
        <v>1.6</v>
      </c>
      <c r="I46" s="98">
        <v>144</v>
      </c>
      <c r="J46" s="22">
        <v>110</v>
      </c>
      <c r="K46" s="22">
        <v>110</v>
      </c>
      <c r="L46" s="22"/>
      <c r="M46" s="20">
        <f t="shared" si="0"/>
        <v>-23.611111111111111</v>
      </c>
      <c r="N46" s="20">
        <f t="shared" si="3"/>
        <v>0</v>
      </c>
      <c r="O46" s="394" t="s">
        <v>263</v>
      </c>
      <c r="P46" s="441">
        <f t="shared" si="2"/>
        <v>-34</v>
      </c>
      <c r="Q46" s="228"/>
      <c r="R46" s="99"/>
    </row>
    <row r="47" spans="1:18" s="202" customFormat="1" ht="18.75" x14ac:dyDescent="0.3">
      <c r="A47" s="901"/>
      <c r="B47" s="881"/>
      <c r="C47" s="900" t="s">
        <v>771</v>
      </c>
      <c r="D47" s="900"/>
      <c r="E47" s="104">
        <v>90</v>
      </c>
      <c r="F47" s="98">
        <v>110</v>
      </c>
      <c r="G47" s="98">
        <v>160</v>
      </c>
      <c r="H47" s="131">
        <v>1.6</v>
      </c>
      <c r="I47" s="98">
        <v>144</v>
      </c>
      <c r="J47" s="22">
        <v>110</v>
      </c>
      <c r="K47" s="22">
        <v>110</v>
      </c>
      <c r="L47" s="22"/>
      <c r="M47" s="20">
        <f t="shared" si="0"/>
        <v>-23.611111111111111</v>
      </c>
      <c r="N47" s="20">
        <f t="shared" si="3"/>
        <v>0</v>
      </c>
      <c r="O47" s="394" t="s">
        <v>263</v>
      </c>
      <c r="P47" s="441">
        <f t="shared" si="2"/>
        <v>-34</v>
      </c>
      <c r="Q47" s="228"/>
      <c r="R47" s="99"/>
    </row>
    <row r="48" spans="1:18" s="202" customFormat="1" ht="18.75" x14ac:dyDescent="0.3">
      <c r="A48" s="901"/>
      <c r="B48" s="881"/>
      <c r="C48" s="900" t="s">
        <v>772</v>
      </c>
      <c r="D48" s="900"/>
      <c r="E48" s="104">
        <v>90</v>
      </c>
      <c r="F48" s="98">
        <v>110</v>
      </c>
      <c r="G48" s="98">
        <v>160</v>
      </c>
      <c r="H48" s="131">
        <v>1.6</v>
      </c>
      <c r="I48" s="98">
        <v>144</v>
      </c>
      <c r="J48" s="22">
        <v>110</v>
      </c>
      <c r="K48" s="22">
        <v>110</v>
      </c>
      <c r="L48" s="22"/>
      <c r="M48" s="20">
        <f t="shared" si="0"/>
        <v>-23.611111111111111</v>
      </c>
      <c r="N48" s="20">
        <f t="shared" si="3"/>
        <v>0</v>
      </c>
      <c r="O48" s="394" t="s">
        <v>263</v>
      </c>
      <c r="P48" s="441">
        <f t="shared" si="2"/>
        <v>-34</v>
      </c>
      <c r="Q48" s="228"/>
      <c r="R48" s="99"/>
    </row>
    <row r="49" spans="1:18" s="202" customFormat="1" ht="18.75" x14ac:dyDescent="0.3">
      <c r="A49" s="901"/>
      <c r="B49" s="881"/>
      <c r="C49" s="900" t="s">
        <v>773</v>
      </c>
      <c r="D49" s="900"/>
      <c r="E49" s="104">
        <v>90</v>
      </c>
      <c r="F49" s="98">
        <v>110</v>
      </c>
      <c r="G49" s="98">
        <v>160</v>
      </c>
      <c r="H49" s="131">
        <v>1.6</v>
      </c>
      <c r="I49" s="98">
        <v>144</v>
      </c>
      <c r="J49" s="22">
        <v>110</v>
      </c>
      <c r="K49" s="22">
        <v>110</v>
      </c>
      <c r="L49" s="22"/>
      <c r="M49" s="20">
        <f t="shared" si="0"/>
        <v>-23.611111111111111</v>
      </c>
      <c r="N49" s="20">
        <f t="shared" si="3"/>
        <v>0</v>
      </c>
      <c r="O49" s="394" t="s">
        <v>263</v>
      </c>
      <c r="P49" s="441">
        <f t="shared" si="2"/>
        <v>-34</v>
      </c>
      <c r="Q49" s="228"/>
      <c r="R49" s="99"/>
    </row>
    <row r="50" spans="1:18" s="202" customFormat="1" ht="18.75" x14ac:dyDescent="0.3">
      <c r="A50" s="901"/>
      <c r="B50" s="881"/>
      <c r="C50" s="900" t="s">
        <v>774</v>
      </c>
      <c r="D50" s="900"/>
      <c r="E50" s="104">
        <v>90</v>
      </c>
      <c r="F50" s="98">
        <v>110</v>
      </c>
      <c r="G50" s="98">
        <v>160</v>
      </c>
      <c r="H50" s="131">
        <v>1.6</v>
      </c>
      <c r="I50" s="98">
        <v>144</v>
      </c>
      <c r="J50" s="22">
        <v>110</v>
      </c>
      <c r="K50" s="22">
        <v>110</v>
      </c>
      <c r="L50" s="22"/>
      <c r="M50" s="20">
        <f t="shared" si="0"/>
        <v>-23.611111111111111</v>
      </c>
      <c r="N50" s="20">
        <f t="shared" si="3"/>
        <v>0</v>
      </c>
      <c r="O50" s="394" t="s">
        <v>263</v>
      </c>
      <c r="P50" s="441">
        <f t="shared" si="2"/>
        <v>-34</v>
      </c>
      <c r="Q50" s="228"/>
      <c r="R50" s="99"/>
    </row>
    <row r="51" spans="1:18" s="202" customFormat="1" ht="18.75" x14ac:dyDescent="0.3">
      <c r="A51" s="901"/>
      <c r="B51" s="881"/>
      <c r="C51" s="900" t="s">
        <v>775</v>
      </c>
      <c r="D51" s="900"/>
      <c r="E51" s="104">
        <v>90</v>
      </c>
      <c r="F51" s="98">
        <v>110</v>
      </c>
      <c r="G51" s="98">
        <v>160</v>
      </c>
      <c r="H51" s="131">
        <v>1.6</v>
      </c>
      <c r="I51" s="98">
        <v>144</v>
      </c>
      <c r="J51" s="22">
        <v>110</v>
      </c>
      <c r="K51" s="22">
        <v>110</v>
      </c>
      <c r="L51" s="22"/>
      <c r="M51" s="20">
        <f t="shared" si="0"/>
        <v>-23.611111111111111</v>
      </c>
      <c r="N51" s="20">
        <f t="shared" si="3"/>
        <v>0</v>
      </c>
      <c r="O51" s="394" t="s">
        <v>263</v>
      </c>
      <c r="P51" s="441">
        <f t="shared" si="2"/>
        <v>-34</v>
      </c>
      <c r="Q51" s="228"/>
      <c r="R51" s="99"/>
    </row>
    <row r="52" spans="1:18" s="202" customFormat="1" ht="18.75" x14ac:dyDescent="0.3">
      <c r="A52" s="901"/>
      <c r="B52" s="881"/>
      <c r="C52" s="900" t="s">
        <v>776</v>
      </c>
      <c r="D52" s="900"/>
      <c r="E52" s="104">
        <v>90</v>
      </c>
      <c r="F52" s="98">
        <v>110</v>
      </c>
      <c r="G52" s="98">
        <v>160</v>
      </c>
      <c r="H52" s="131">
        <v>1.6</v>
      </c>
      <c r="I52" s="98">
        <v>144</v>
      </c>
      <c r="J52" s="22">
        <v>110</v>
      </c>
      <c r="K52" s="22">
        <v>110</v>
      </c>
      <c r="L52" s="22"/>
      <c r="M52" s="20">
        <f t="shared" si="0"/>
        <v>-23.611111111111111</v>
      </c>
      <c r="N52" s="20">
        <f t="shared" si="3"/>
        <v>0</v>
      </c>
      <c r="O52" s="394" t="s">
        <v>263</v>
      </c>
      <c r="P52" s="441">
        <f t="shared" si="2"/>
        <v>-34</v>
      </c>
      <c r="Q52" s="228"/>
      <c r="R52" s="99"/>
    </row>
    <row r="53" spans="1:18" s="202" customFormat="1" ht="18.75" x14ac:dyDescent="0.3">
      <c r="A53" s="901"/>
      <c r="B53" s="881"/>
      <c r="C53" s="900" t="s">
        <v>777</v>
      </c>
      <c r="D53" s="900"/>
      <c r="E53" s="104">
        <v>90</v>
      </c>
      <c r="F53" s="98">
        <v>110</v>
      </c>
      <c r="G53" s="98">
        <v>160</v>
      </c>
      <c r="H53" s="131">
        <v>1.3</v>
      </c>
      <c r="I53" s="98">
        <v>117</v>
      </c>
      <c r="J53" s="22">
        <v>110</v>
      </c>
      <c r="K53" s="22">
        <v>110</v>
      </c>
      <c r="L53" s="22"/>
      <c r="M53" s="20">
        <f t="shared" si="0"/>
        <v>-5.982905982905983</v>
      </c>
      <c r="N53" s="20">
        <f t="shared" si="3"/>
        <v>0</v>
      </c>
      <c r="O53" s="394" t="s">
        <v>263</v>
      </c>
      <c r="P53" s="441">
        <f t="shared" si="2"/>
        <v>-7</v>
      </c>
      <c r="Q53" s="228"/>
      <c r="R53" s="99"/>
    </row>
    <row r="54" spans="1:18" s="202" customFormat="1" ht="18.75" x14ac:dyDescent="0.3">
      <c r="A54" s="901"/>
      <c r="B54" s="881"/>
      <c r="C54" s="900" t="s">
        <v>778</v>
      </c>
      <c r="D54" s="900"/>
      <c r="E54" s="104">
        <v>90</v>
      </c>
      <c r="F54" s="98">
        <v>110</v>
      </c>
      <c r="G54" s="98">
        <v>160</v>
      </c>
      <c r="H54" s="131">
        <v>1.3</v>
      </c>
      <c r="I54" s="98">
        <v>117</v>
      </c>
      <c r="J54" s="22">
        <v>110</v>
      </c>
      <c r="K54" s="22">
        <v>110</v>
      </c>
      <c r="L54" s="22"/>
      <c r="M54" s="20">
        <f t="shared" si="0"/>
        <v>-5.982905982905983</v>
      </c>
      <c r="N54" s="20">
        <f t="shared" si="3"/>
        <v>0</v>
      </c>
      <c r="O54" s="394" t="s">
        <v>263</v>
      </c>
      <c r="P54" s="441">
        <f t="shared" si="2"/>
        <v>-7</v>
      </c>
      <c r="Q54" s="228"/>
      <c r="R54" s="99"/>
    </row>
    <row r="55" spans="1:18" s="202" customFormat="1" ht="18.75" x14ac:dyDescent="0.3">
      <c r="A55" s="901"/>
      <c r="B55" s="881"/>
      <c r="C55" s="900" t="s">
        <v>779</v>
      </c>
      <c r="D55" s="900"/>
      <c r="E55" s="104">
        <v>90</v>
      </c>
      <c r="F55" s="98">
        <v>110</v>
      </c>
      <c r="G55" s="98">
        <v>160</v>
      </c>
      <c r="H55" s="131">
        <v>1.3</v>
      </c>
      <c r="I55" s="98">
        <v>117</v>
      </c>
      <c r="J55" s="22">
        <v>110</v>
      </c>
      <c r="K55" s="22">
        <v>110</v>
      </c>
      <c r="L55" s="22"/>
      <c r="M55" s="20">
        <f t="shared" ref="M55:M118" si="4">(K55-I55)/I55*100</f>
        <v>-5.982905982905983</v>
      </c>
      <c r="N55" s="20">
        <f t="shared" si="3"/>
        <v>0</v>
      </c>
      <c r="O55" s="394" t="s">
        <v>263</v>
      </c>
      <c r="P55" s="441">
        <f t="shared" si="2"/>
        <v>-7</v>
      </c>
      <c r="Q55" s="228"/>
      <c r="R55" s="99"/>
    </row>
    <row r="56" spans="1:18" s="202" customFormat="1" ht="18.75" x14ac:dyDescent="0.3">
      <c r="A56" s="901"/>
      <c r="B56" s="881"/>
      <c r="C56" s="900" t="s">
        <v>780</v>
      </c>
      <c r="D56" s="900"/>
      <c r="E56" s="104">
        <v>90</v>
      </c>
      <c r="F56" s="98">
        <v>110</v>
      </c>
      <c r="G56" s="98">
        <v>160</v>
      </c>
      <c r="H56" s="131">
        <v>1.3</v>
      </c>
      <c r="I56" s="98">
        <v>117</v>
      </c>
      <c r="J56" s="22">
        <v>110</v>
      </c>
      <c r="K56" s="22">
        <v>110</v>
      </c>
      <c r="L56" s="22"/>
      <c r="M56" s="20">
        <f t="shared" si="4"/>
        <v>-5.982905982905983</v>
      </c>
      <c r="N56" s="20">
        <f t="shared" si="3"/>
        <v>0</v>
      </c>
      <c r="O56" s="394" t="s">
        <v>263</v>
      </c>
      <c r="P56" s="441">
        <f t="shared" si="2"/>
        <v>-7</v>
      </c>
      <c r="Q56" s="228"/>
      <c r="R56" s="99"/>
    </row>
    <row r="57" spans="1:18" s="202" customFormat="1" ht="18.75" x14ac:dyDescent="0.3">
      <c r="A57" s="901"/>
      <c r="B57" s="882"/>
      <c r="C57" s="900" t="s">
        <v>781</v>
      </c>
      <c r="D57" s="900"/>
      <c r="E57" s="104">
        <v>90</v>
      </c>
      <c r="F57" s="98">
        <v>110</v>
      </c>
      <c r="G57" s="98">
        <v>160</v>
      </c>
      <c r="H57" s="131">
        <v>1.3</v>
      </c>
      <c r="I57" s="98">
        <v>117</v>
      </c>
      <c r="J57" s="22">
        <v>110</v>
      </c>
      <c r="K57" s="22">
        <v>110</v>
      </c>
      <c r="L57" s="22"/>
      <c r="M57" s="20">
        <f t="shared" si="4"/>
        <v>-5.982905982905983</v>
      </c>
      <c r="N57" s="20">
        <f t="shared" si="3"/>
        <v>0</v>
      </c>
      <c r="O57" s="394" t="s">
        <v>263</v>
      </c>
      <c r="P57" s="441">
        <f t="shared" si="2"/>
        <v>-7</v>
      </c>
      <c r="Q57" s="228"/>
      <c r="R57" s="99"/>
    </row>
    <row r="58" spans="1:18" s="202" customFormat="1" ht="18.75" x14ac:dyDescent="0.3">
      <c r="A58" s="93" t="s">
        <v>1842</v>
      </c>
      <c r="B58" s="397" t="s">
        <v>1841</v>
      </c>
      <c r="C58" s="397"/>
      <c r="D58" s="397"/>
      <c r="E58" s="100"/>
      <c r="F58" s="100"/>
      <c r="G58" s="98"/>
      <c r="H58" s="83"/>
      <c r="I58" s="83"/>
      <c r="J58" s="22"/>
      <c r="K58" s="229"/>
      <c r="L58" s="229"/>
      <c r="M58" s="20"/>
      <c r="N58" s="20"/>
      <c r="O58" s="397"/>
      <c r="P58" s="441"/>
      <c r="Q58" s="99"/>
      <c r="R58" s="99"/>
    </row>
    <row r="59" spans="1:18" s="202" customFormat="1" ht="18.75" x14ac:dyDescent="0.3">
      <c r="A59" s="901">
        <v>1</v>
      </c>
      <c r="B59" s="900" t="s">
        <v>735</v>
      </c>
      <c r="C59" s="394" t="s">
        <v>1846</v>
      </c>
      <c r="D59" s="394" t="s">
        <v>1847</v>
      </c>
      <c r="E59" s="104">
        <v>120</v>
      </c>
      <c r="F59" s="98">
        <v>190</v>
      </c>
      <c r="G59" s="98">
        <v>280</v>
      </c>
      <c r="H59" s="131">
        <v>1.6</v>
      </c>
      <c r="I59" s="98">
        <v>192</v>
      </c>
      <c r="J59" s="22">
        <v>190</v>
      </c>
      <c r="K59" s="229">
        <v>200</v>
      </c>
      <c r="L59" s="229"/>
      <c r="M59" s="20">
        <f t="shared" si="4"/>
        <v>4.1666666666666661</v>
      </c>
      <c r="N59" s="20">
        <f t="shared" si="3"/>
        <v>5.2631578947368416</v>
      </c>
      <c r="O59" s="394" t="s">
        <v>263</v>
      </c>
      <c r="P59" s="441">
        <f t="shared" si="2"/>
        <v>8</v>
      </c>
      <c r="Q59" s="99"/>
      <c r="R59" s="99"/>
    </row>
    <row r="60" spans="1:18" s="202" customFormat="1" ht="37.5" x14ac:dyDescent="0.3">
      <c r="A60" s="901"/>
      <c r="B60" s="900"/>
      <c r="C60" s="394" t="s">
        <v>1848</v>
      </c>
      <c r="D60" s="394" t="s">
        <v>1849</v>
      </c>
      <c r="E60" s="104">
        <v>200</v>
      </c>
      <c r="F60" s="98">
        <v>340</v>
      </c>
      <c r="G60" s="98">
        <v>490</v>
      </c>
      <c r="H60" s="131">
        <v>1.7</v>
      </c>
      <c r="I60" s="98">
        <v>340</v>
      </c>
      <c r="J60" s="22">
        <v>340</v>
      </c>
      <c r="K60" s="22">
        <v>340</v>
      </c>
      <c r="L60" s="22"/>
      <c r="M60" s="20">
        <f t="shared" si="4"/>
        <v>0</v>
      </c>
      <c r="N60" s="20">
        <f t="shared" si="3"/>
        <v>0</v>
      </c>
      <c r="O60" s="394" t="s">
        <v>263</v>
      </c>
      <c r="P60" s="441">
        <f t="shared" si="2"/>
        <v>0</v>
      </c>
      <c r="Q60" s="99"/>
      <c r="R60" s="99"/>
    </row>
    <row r="61" spans="1:18" s="202" customFormat="1" ht="18.75" x14ac:dyDescent="0.3">
      <c r="A61" s="901"/>
      <c r="B61" s="900"/>
      <c r="C61" s="394" t="s">
        <v>1849</v>
      </c>
      <c r="D61" s="394" t="s">
        <v>1850</v>
      </c>
      <c r="E61" s="104">
        <v>140</v>
      </c>
      <c r="F61" s="98">
        <v>150</v>
      </c>
      <c r="G61" s="98">
        <v>214.28571428571428</v>
      </c>
      <c r="H61" s="131">
        <v>1.1000000000000001</v>
      </c>
      <c r="I61" s="98">
        <v>154</v>
      </c>
      <c r="J61" s="22">
        <v>150</v>
      </c>
      <c r="K61" s="22">
        <v>150</v>
      </c>
      <c r="L61" s="22"/>
      <c r="M61" s="20">
        <f t="shared" si="4"/>
        <v>-2.5974025974025974</v>
      </c>
      <c r="N61" s="20">
        <f t="shared" si="3"/>
        <v>0</v>
      </c>
      <c r="O61" s="394" t="s">
        <v>263</v>
      </c>
      <c r="P61" s="441">
        <f t="shared" si="2"/>
        <v>-4</v>
      </c>
      <c r="Q61" s="99"/>
      <c r="R61" s="99"/>
    </row>
    <row r="62" spans="1:18" s="202" customFormat="1" ht="37.5" x14ac:dyDescent="0.3">
      <c r="A62" s="901"/>
      <c r="B62" s="900"/>
      <c r="C62" s="394" t="s">
        <v>1851</v>
      </c>
      <c r="D62" s="394" t="s">
        <v>1852</v>
      </c>
      <c r="E62" s="104">
        <v>120</v>
      </c>
      <c r="F62" s="98">
        <v>210</v>
      </c>
      <c r="G62" s="98">
        <v>300</v>
      </c>
      <c r="H62" s="131">
        <v>1.8</v>
      </c>
      <c r="I62" s="98">
        <v>216</v>
      </c>
      <c r="J62" s="22">
        <v>210</v>
      </c>
      <c r="K62" s="22">
        <v>210</v>
      </c>
      <c r="L62" s="22"/>
      <c r="M62" s="20">
        <f t="shared" si="4"/>
        <v>-2.7777777777777777</v>
      </c>
      <c r="N62" s="20">
        <f t="shared" si="3"/>
        <v>0</v>
      </c>
      <c r="O62" s="394" t="s">
        <v>263</v>
      </c>
      <c r="P62" s="441">
        <f t="shared" si="2"/>
        <v>-6</v>
      </c>
      <c r="Q62" s="99"/>
      <c r="R62" s="99"/>
    </row>
    <row r="63" spans="1:18" s="202" customFormat="1" ht="37.5" x14ac:dyDescent="0.3">
      <c r="A63" s="901"/>
      <c r="B63" s="900"/>
      <c r="C63" s="394" t="s">
        <v>1853</v>
      </c>
      <c r="D63" s="394" t="s">
        <v>1854</v>
      </c>
      <c r="E63" s="104">
        <v>170</v>
      </c>
      <c r="F63" s="98">
        <v>240</v>
      </c>
      <c r="G63" s="98">
        <v>342.85714285714283</v>
      </c>
      <c r="H63" s="131">
        <v>1.4</v>
      </c>
      <c r="I63" s="98">
        <v>237.99999999999997</v>
      </c>
      <c r="J63" s="22">
        <v>240</v>
      </c>
      <c r="K63" s="22">
        <v>240</v>
      </c>
      <c r="L63" s="22"/>
      <c r="M63" s="20">
        <f t="shared" si="4"/>
        <v>0.84033613445379363</v>
      </c>
      <c r="N63" s="20">
        <f t="shared" si="3"/>
        <v>0</v>
      </c>
      <c r="O63" s="394" t="s">
        <v>263</v>
      </c>
      <c r="P63" s="441">
        <f t="shared" si="2"/>
        <v>2.0000000000000284</v>
      </c>
      <c r="Q63" s="99"/>
      <c r="R63" s="99"/>
    </row>
    <row r="64" spans="1:18" s="202" customFormat="1" ht="37.5" x14ac:dyDescent="0.3">
      <c r="A64" s="901">
        <v>2</v>
      </c>
      <c r="B64" s="900" t="s">
        <v>703</v>
      </c>
      <c r="C64" s="394" t="s">
        <v>1855</v>
      </c>
      <c r="D64" s="394" t="s">
        <v>1856</v>
      </c>
      <c r="E64" s="104">
        <v>100</v>
      </c>
      <c r="F64" s="98">
        <v>130</v>
      </c>
      <c r="G64" s="98">
        <v>190</v>
      </c>
      <c r="H64" s="131">
        <v>1.3</v>
      </c>
      <c r="I64" s="98">
        <v>130</v>
      </c>
      <c r="J64" s="22">
        <v>130</v>
      </c>
      <c r="K64" s="22">
        <v>130</v>
      </c>
      <c r="L64" s="22"/>
      <c r="M64" s="20">
        <f t="shared" si="4"/>
        <v>0</v>
      </c>
      <c r="N64" s="20">
        <f t="shared" si="3"/>
        <v>0</v>
      </c>
      <c r="O64" s="394" t="s">
        <v>263</v>
      </c>
      <c r="P64" s="441">
        <f t="shared" si="2"/>
        <v>0</v>
      </c>
      <c r="Q64" s="99"/>
      <c r="R64" s="99"/>
    </row>
    <row r="65" spans="1:18" s="202" customFormat="1" ht="37.5" x14ac:dyDescent="0.3">
      <c r="A65" s="901"/>
      <c r="B65" s="900"/>
      <c r="C65" s="394" t="s">
        <v>1857</v>
      </c>
      <c r="D65" s="394" t="s">
        <v>1858</v>
      </c>
      <c r="E65" s="104">
        <v>120</v>
      </c>
      <c r="F65" s="98">
        <v>150</v>
      </c>
      <c r="G65" s="98">
        <v>200</v>
      </c>
      <c r="H65" s="131">
        <v>1.2</v>
      </c>
      <c r="I65" s="98">
        <v>144</v>
      </c>
      <c r="J65" s="22">
        <v>150</v>
      </c>
      <c r="K65" s="22">
        <v>150</v>
      </c>
      <c r="L65" s="22"/>
      <c r="M65" s="20">
        <f t="shared" si="4"/>
        <v>4.1666666666666661</v>
      </c>
      <c r="N65" s="20">
        <f t="shared" si="3"/>
        <v>0</v>
      </c>
      <c r="O65" s="394" t="s">
        <v>263</v>
      </c>
      <c r="P65" s="441">
        <f t="shared" si="2"/>
        <v>6</v>
      </c>
      <c r="Q65" s="99"/>
      <c r="R65" s="99"/>
    </row>
    <row r="66" spans="1:18" s="202" customFormat="1" ht="37.5" x14ac:dyDescent="0.3">
      <c r="A66" s="901"/>
      <c r="B66" s="900"/>
      <c r="C66" s="394" t="s">
        <v>1858</v>
      </c>
      <c r="D66" s="394" t="s">
        <v>1859</v>
      </c>
      <c r="E66" s="104">
        <v>80</v>
      </c>
      <c r="F66" s="98">
        <v>110</v>
      </c>
      <c r="G66" s="98">
        <v>157.14285714285714</v>
      </c>
      <c r="H66" s="131">
        <v>1.4</v>
      </c>
      <c r="I66" s="98">
        <v>112</v>
      </c>
      <c r="J66" s="22">
        <v>110</v>
      </c>
      <c r="K66" s="22">
        <v>110</v>
      </c>
      <c r="L66" s="22"/>
      <c r="M66" s="20">
        <f t="shared" si="4"/>
        <v>-1.7857142857142856</v>
      </c>
      <c r="N66" s="20">
        <f t="shared" si="3"/>
        <v>0</v>
      </c>
      <c r="O66" s="394" t="s">
        <v>263</v>
      </c>
      <c r="P66" s="441">
        <f t="shared" si="2"/>
        <v>-2</v>
      </c>
      <c r="Q66" s="99"/>
      <c r="R66" s="99"/>
    </row>
    <row r="67" spans="1:18" s="202" customFormat="1" ht="37.5" x14ac:dyDescent="0.3">
      <c r="A67" s="901"/>
      <c r="B67" s="900"/>
      <c r="C67" s="394" t="s">
        <v>1859</v>
      </c>
      <c r="D67" s="394" t="s">
        <v>1860</v>
      </c>
      <c r="E67" s="104">
        <v>100</v>
      </c>
      <c r="F67" s="98">
        <v>130</v>
      </c>
      <c r="G67" s="98">
        <v>190</v>
      </c>
      <c r="H67" s="131">
        <v>1.3</v>
      </c>
      <c r="I67" s="98">
        <v>130</v>
      </c>
      <c r="J67" s="22">
        <v>130</v>
      </c>
      <c r="K67" s="22">
        <v>130</v>
      </c>
      <c r="L67" s="22"/>
      <c r="M67" s="20">
        <f t="shared" si="4"/>
        <v>0</v>
      </c>
      <c r="N67" s="20">
        <f t="shared" si="3"/>
        <v>0</v>
      </c>
      <c r="O67" s="394" t="s">
        <v>263</v>
      </c>
      <c r="P67" s="441">
        <f t="shared" si="2"/>
        <v>0</v>
      </c>
      <c r="Q67" s="99"/>
      <c r="R67" s="99"/>
    </row>
    <row r="68" spans="1:18" s="202" customFormat="1" ht="18.75" x14ac:dyDescent="0.3">
      <c r="A68" s="901">
        <v>3</v>
      </c>
      <c r="B68" s="900" t="s">
        <v>703</v>
      </c>
      <c r="C68" s="394" t="s">
        <v>1861</v>
      </c>
      <c r="D68" s="394" t="s">
        <v>1862</v>
      </c>
      <c r="E68" s="104">
        <v>120</v>
      </c>
      <c r="F68" s="98">
        <v>150</v>
      </c>
      <c r="G68" s="98">
        <v>200</v>
      </c>
      <c r="H68" s="131">
        <v>1.2</v>
      </c>
      <c r="I68" s="98">
        <v>144</v>
      </c>
      <c r="J68" s="22">
        <v>150</v>
      </c>
      <c r="K68" s="22">
        <v>150</v>
      </c>
      <c r="L68" s="22"/>
      <c r="M68" s="20">
        <f t="shared" si="4"/>
        <v>4.1666666666666661</v>
      </c>
      <c r="N68" s="20">
        <f t="shared" si="3"/>
        <v>0</v>
      </c>
      <c r="O68" s="394" t="s">
        <v>263</v>
      </c>
      <c r="P68" s="441">
        <f t="shared" si="2"/>
        <v>6</v>
      </c>
      <c r="Q68" s="99"/>
      <c r="R68" s="99"/>
    </row>
    <row r="69" spans="1:18" s="202" customFormat="1" ht="18.75" x14ac:dyDescent="0.3">
      <c r="A69" s="901"/>
      <c r="B69" s="900"/>
      <c r="C69" s="394" t="s">
        <v>1863</v>
      </c>
      <c r="D69" s="394" t="s">
        <v>1864</v>
      </c>
      <c r="E69" s="104">
        <v>200</v>
      </c>
      <c r="F69" s="104">
        <v>250</v>
      </c>
      <c r="G69" s="98">
        <v>660</v>
      </c>
      <c r="H69" s="131">
        <v>2.2999999999999998</v>
      </c>
      <c r="I69" s="98">
        <v>459.99999999999994</v>
      </c>
      <c r="J69" s="22">
        <v>400</v>
      </c>
      <c r="K69" s="22">
        <v>400</v>
      </c>
      <c r="L69" s="22"/>
      <c r="M69" s="20">
        <f t="shared" si="4"/>
        <v>-13.043478260869554</v>
      </c>
      <c r="N69" s="20">
        <f t="shared" si="3"/>
        <v>0</v>
      </c>
      <c r="O69" s="394" t="s">
        <v>263</v>
      </c>
      <c r="P69" s="441">
        <f t="shared" si="2"/>
        <v>-59.999999999999943</v>
      </c>
      <c r="Q69" s="99"/>
      <c r="R69" s="99"/>
    </row>
    <row r="70" spans="1:18" s="202" customFormat="1" ht="37.5" x14ac:dyDescent="0.3">
      <c r="A70" s="901"/>
      <c r="B70" s="900"/>
      <c r="C70" s="394" t="s">
        <v>1865</v>
      </c>
      <c r="D70" s="394" t="s">
        <v>1866</v>
      </c>
      <c r="E70" s="104">
        <v>120</v>
      </c>
      <c r="F70" s="98">
        <v>280</v>
      </c>
      <c r="G70" s="98">
        <v>400</v>
      </c>
      <c r="H70" s="131">
        <v>2.2999999999999998</v>
      </c>
      <c r="I70" s="98">
        <v>276</v>
      </c>
      <c r="J70" s="22">
        <v>280</v>
      </c>
      <c r="K70" s="22">
        <v>280</v>
      </c>
      <c r="L70" s="22"/>
      <c r="M70" s="20">
        <f t="shared" si="4"/>
        <v>1.4492753623188406</v>
      </c>
      <c r="N70" s="20">
        <f t="shared" si="3"/>
        <v>0</v>
      </c>
      <c r="O70" s="394" t="s">
        <v>263</v>
      </c>
      <c r="P70" s="441">
        <f t="shared" si="2"/>
        <v>4</v>
      </c>
      <c r="Q70" s="99"/>
      <c r="R70" s="99"/>
    </row>
    <row r="71" spans="1:18" s="202" customFormat="1" ht="37.5" x14ac:dyDescent="0.3">
      <c r="A71" s="901"/>
      <c r="B71" s="900"/>
      <c r="C71" s="394" t="s">
        <v>1866</v>
      </c>
      <c r="D71" s="394" t="s">
        <v>1867</v>
      </c>
      <c r="E71" s="104">
        <v>100</v>
      </c>
      <c r="F71" s="98">
        <v>120</v>
      </c>
      <c r="G71" s="98">
        <v>160</v>
      </c>
      <c r="H71" s="131">
        <v>1.1000000000000001</v>
      </c>
      <c r="I71" s="98">
        <v>110.00000000000001</v>
      </c>
      <c r="J71" s="22">
        <v>120</v>
      </c>
      <c r="K71" s="22">
        <v>120</v>
      </c>
      <c r="L71" s="22"/>
      <c r="M71" s="20">
        <f t="shared" si="4"/>
        <v>9.0909090909090775</v>
      </c>
      <c r="N71" s="20">
        <f t="shared" si="3"/>
        <v>0</v>
      </c>
      <c r="O71" s="394" t="s">
        <v>263</v>
      </c>
      <c r="P71" s="441">
        <f t="shared" si="2"/>
        <v>9.9999999999999858</v>
      </c>
      <c r="Q71" s="99"/>
      <c r="R71" s="99"/>
    </row>
    <row r="72" spans="1:18" s="202" customFormat="1" ht="37.5" x14ac:dyDescent="0.3">
      <c r="A72" s="901"/>
      <c r="B72" s="900"/>
      <c r="C72" s="394" t="s">
        <v>1866</v>
      </c>
      <c r="D72" s="394" t="s">
        <v>1868</v>
      </c>
      <c r="E72" s="104">
        <v>80</v>
      </c>
      <c r="F72" s="98">
        <v>90</v>
      </c>
      <c r="G72" s="98">
        <v>130</v>
      </c>
      <c r="H72" s="131">
        <v>1.1000000000000001</v>
      </c>
      <c r="I72" s="98">
        <v>88</v>
      </c>
      <c r="J72" s="22">
        <v>90</v>
      </c>
      <c r="K72" s="22">
        <v>90</v>
      </c>
      <c r="L72" s="22"/>
      <c r="M72" s="20">
        <f t="shared" si="4"/>
        <v>2.2727272727272729</v>
      </c>
      <c r="N72" s="20">
        <f t="shared" si="3"/>
        <v>0</v>
      </c>
      <c r="O72" s="394" t="s">
        <v>263</v>
      </c>
      <c r="P72" s="441">
        <f t="shared" si="2"/>
        <v>2</v>
      </c>
      <c r="Q72" s="99"/>
      <c r="R72" s="99"/>
    </row>
    <row r="73" spans="1:18" s="202" customFormat="1" ht="18.75" x14ac:dyDescent="0.3">
      <c r="A73" s="901"/>
      <c r="B73" s="900"/>
      <c r="C73" s="394" t="s">
        <v>1869</v>
      </c>
      <c r="D73" s="394" t="s">
        <v>1870</v>
      </c>
      <c r="E73" s="104">
        <v>200</v>
      </c>
      <c r="F73" s="104">
        <v>220</v>
      </c>
      <c r="G73" s="98">
        <v>310</v>
      </c>
      <c r="H73" s="131">
        <v>1.1000000000000001</v>
      </c>
      <c r="I73" s="98">
        <v>220.00000000000003</v>
      </c>
      <c r="J73" s="22">
        <v>220</v>
      </c>
      <c r="K73" s="22">
        <v>220</v>
      </c>
      <c r="L73" s="22"/>
      <c r="M73" s="20">
        <f t="shared" si="4"/>
        <v>-1.2918958832001821E-14</v>
      </c>
      <c r="N73" s="20">
        <f t="shared" si="3"/>
        <v>0</v>
      </c>
      <c r="O73" s="394" t="s">
        <v>263</v>
      </c>
      <c r="P73" s="441">
        <f t="shared" si="2"/>
        <v>0</v>
      </c>
      <c r="Q73" s="99"/>
      <c r="R73" s="99"/>
    </row>
    <row r="74" spans="1:18" s="202" customFormat="1" ht="18.75" x14ac:dyDescent="0.3">
      <c r="A74" s="901"/>
      <c r="B74" s="900"/>
      <c r="C74" s="394" t="s">
        <v>1870</v>
      </c>
      <c r="D74" s="394" t="s">
        <v>1846</v>
      </c>
      <c r="E74" s="104">
        <v>110</v>
      </c>
      <c r="F74" s="98">
        <v>140</v>
      </c>
      <c r="G74" s="98">
        <v>190</v>
      </c>
      <c r="H74" s="131">
        <v>1.2</v>
      </c>
      <c r="I74" s="98">
        <v>132</v>
      </c>
      <c r="J74" s="22">
        <v>140</v>
      </c>
      <c r="K74" s="22">
        <v>140</v>
      </c>
      <c r="L74" s="22"/>
      <c r="M74" s="20">
        <f t="shared" si="4"/>
        <v>6.0606060606060606</v>
      </c>
      <c r="N74" s="20">
        <f t="shared" si="3"/>
        <v>0</v>
      </c>
      <c r="O74" s="394" t="s">
        <v>263</v>
      </c>
      <c r="P74" s="441">
        <f t="shared" si="2"/>
        <v>8</v>
      </c>
      <c r="Q74" s="99"/>
      <c r="R74" s="99"/>
    </row>
    <row r="75" spans="1:18" s="202" customFormat="1" ht="18.75" x14ac:dyDescent="0.3">
      <c r="A75" s="901"/>
      <c r="B75" s="900"/>
      <c r="C75" s="394" t="s">
        <v>1871</v>
      </c>
      <c r="D75" s="394" t="s">
        <v>1872</v>
      </c>
      <c r="E75" s="104">
        <v>120</v>
      </c>
      <c r="F75" s="98">
        <v>150</v>
      </c>
      <c r="G75" s="98">
        <v>200</v>
      </c>
      <c r="H75" s="131">
        <v>1.2</v>
      </c>
      <c r="I75" s="98">
        <v>144</v>
      </c>
      <c r="J75" s="22">
        <v>150</v>
      </c>
      <c r="K75" s="22">
        <v>150</v>
      </c>
      <c r="L75" s="22"/>
      <c r="M75" s="20">
        <f t="shared" si="4"/>
        <v>4.1666666666666661</v>
      </c>
      <c r="N75" s="20">
        <f t="shared" si="3"/>
        <v>0</v>
      </c>
      <c r="O75" s="394" t="s">
        <v>263</v>
      </c>
      <c r="P75" s="441">
        <f t="shared" si="2"/>
        <v>6</v>
      </c>
      <c r="Q75" s="99"/>
      <c r="R75" s="99"/>
    </row>
    <row r="76" spans="1:18" s="202" customFormat="1" ht="37.5" x14ac:dyDescent="0.3">
      <c r="A76" s="901"/>
      <c r="B76" s="900"/>
      <c r="C76" s="394" t="s">
        <v>1873</v>
      </c>
      <c r="D76" s="394" t="s">
        <v>1875</v>
      </c>
      <c r="E76" s="104">
        <v>100</v>
      </c>
      <c r="F76" s="104">
        <v>120</v>
      </c>
      <c r="G76" s="98">
        <v>170</v>
      </c>
      <c r="H76" s="131">
        <v>1.2</v>
      </c>
      <c r="I76" s="98">
        <v>120</v>
      </c>
      <c r="J76" s="22">
        <v>120</v>
      </c>
      <c r="K76" s="22">
        <v>120</v>
      </c>
      <c r="L76" s="22"/>
      <c r="M76" s="20">
        <f t="shared" si="4"/>
        <v>0</v>
      </c>
      <c r="N76" s="20">
        <f t="shared" si="3"/>
        <v>0</v>
      </c>
      <c r="O76" s="232" t="s">
        <v>1876</v>
      </c>
      <c r="P76" s="441">
        <f t="shared" ref="P76:P139" si="5">K76-I76</f>
        <v>0</v>
      </c>
      <c r="Q76" s="99"/>
      <c r="R76" s="99"/>
    </row>
    <row r="77" spans="1:18" s="202" customFormat="1" ht="37.5" x14ac:dyDescent="0.3">
      <c r="A77" s="901"/>
      <c r="B77" s="900"/>
      <c r="C77" s="394" t="s">
        <v>1875</v>
      </c>
      <c r="D77" s="394" t="s">
        <v>1874</v>
      </c>
      <c r="E77" s="104">
        <v>100</v>
      </c>
      <c r="F77" s="104">
        <v>200</v>
      </c>
      <c r="G77" s="98">
        <v>170</v>
      </c>
      <c r="H77" s="131">
        <v>1.2</v>
      </c>
      <c r="I77" s="98">
        <v>120</v>
      </c>
      <c r="J77" s="22">
        <v>200</v>
      </c>
      <c r="K77" s="22">
        <v>200</v>
      </c>
      <c r="L77" s="22"/>
      <c r="M77" s="20">
        <f t="shared" si="4"/>
        <v>66.666666666666657</v>
      </c>
      <c r="N77" s="20">
        <f t="shared" si="3"/>
        <v>0</v>
      </c>
      <c r="O77" s="419"/>
      <c r="P77" s="441">
        <f t="shared" si="5"/>
        <v>80</v>
      </c>
      <c r="Q77" s="99"/>
      <c r="R77" s="99"/>
    </row>
    <row r="78" spans="1:18" s="202" customFormat="1" ht="37.5" x14ac:dyDescent="0.3">
      <c r="A78" s="396">
        <v>5</v>
      </c>
      <c r="B78" s="394" t="s">
        <v>227</v>
      </c>
      <c r="C78" s="394" t="s">
        <v>1877</v>
      </c>
      <c r="D78" s="394" t="s">
        <v>1878</v>
      </c>
      <c r="E78" s="104">
        <v>100</v>
      </c>
      <c r="F78" s="98">
        <v>120</v>
      </c>
      <c r="G78" s="98">
        <v>170</v>
      </c>
      <c r="H78" s="131">
        <v>1.2</v>
      </c>
      <c r="I78" s="98">
        <v>120</v>
      </c>
      <c r="J78" s="22">
        <v>120</v>
      </c>
      <c r="K78" s="22">
        <v>120</v>
      </c>
      <c r="L78" s="22"/>
      <c r="M78" s="20">
        <f t="shared" si="4"/>
        <v>0</v>
      </c>
      <c r="N78" s="20">
        <f t="shared" si="3"/>
        <v>0</v>
      </c>
      <c r="O78" s="394" t="s">
        <v>263</v>
      </c>
      <c r="P78" s="441">
        <f t="shared" si="5"/>
        <v>0</v>
      </c>
      <c r="Q78" s="99"/>
      <c r="R78" s="99"/>
    </row>
    <row r="79" spans="1:18" s="202" customFormat="1" ht="18.75" x14ac:dyDescent="0.3">
      <c r="A79" s="396">
        <v>6</v>
      </c>
      <c r="B79" s="900" t="s">
        <v>1879</v>
      </c>
      <c r="C79" s="900"/>
      <c r="D79" s="900"/>
      <c r="E79" s="104">
        <v>80</v>
      </c>
      <c r="F79" s="98">
        <v>100</v>
      </c>
      <c r="G79" s="98">
        <v>140</v>
      </c>
      <c r="H79" s="131">
        <v>1.2</v>
      </c>
      <c r="I79" s="98">
        <v>96</v>
      </c>
      <c r="J79" s="22">
        <v>100</v>
      </c>
      <c r="K79" s="22">
        <v>100</v>
      </c>
      <c r="L79" s="22"/>
      <c r="M79" s="20">
        <f t="shared" si="4"/>
        <v>4.1666666666666661</v>
      </c>
      <c r="N79" s="20">
        <f t="shared" si="3"/>
        <v>0</v>
      </c>
      <c r="O79" s="394" t="s">
        <v>263</v>
      </c>
      <c r="P79" s="441">
        <f t="shared" si="5"/>
        <v>4</v>
      </c>
      <c r="Q79" s="99"/>
      <c r="R79" s="99"/>
    </row>
    <row r="80" spans="1:18" s="202" customFormat="1" ht="18.75" x14ac:dyDescent="0.3">
      <c r="A80" s="396">
        <v>7</v>
      </c>
      <c r="B80" s="900" t="s">
        <v>1880</v>
      </c>
      <c r="C80" s="900"/>
      <c r="D80" s="900"/>
      <c r="E80" s="104">
        <v>60</v>
      </c>
      <c r="F80" s="98">
        <v>80</v>
      </c>
      <c r="G80" s="98">
        <v>110</v>
      </c>
      <c r="H80" s="131">
        <v>1.3</v>
      </c>
      <c r="I80" s="98">
        <v>78</v>
      </c>
      <c r="J80" s="22">
        <v>80</v>
      </c>
      <c r="K80" s="22">
        <v>80</v>
      </c>
      <c r="L80" s="22"/>
      <c r="M80" s="20">
        <f t="shared" si="4"/>
        <v>2.5641025641025639</v>
      </c>
      <c r="N80" s="20">
        <f t="shared" si="3"/>
        <v>0</v>
      </c>
      <c r="O80" s="394" t="s">
        <v>263</v>
      </c>
      <c r="P80" s="441">
        <f t="shared" si="5"/>
        <v>2</v>
      </c>
      <c r="Q80" s="99"/>
      <c r="R80" s="99"/>
    </row>
    <row r="81" spans="1:18" s="202" customFormat="1" ht="18.75" x14ac:dyDescent="0.3">
      <c r="A81" s="93" t="s">
        <v>1843</v>
      </c>
      <c r="B81" s="397" t="s">
        <v>1881</v>
      </c>
      <c r="C81" s="397"/>
      <c r="D81" s="397"/>
      <c r="E81" s="100"/>
      <c r="F81" s="100"/>
      <c r="G81" s="192"/>
      <c r="H81" s="83"/>
      <c r="I81" s="83"/>
      <c r="J81" s="22"/>
      <c r="K81" s="229"/>
      <c r="L81" s="229"/>
      <c r="M81" s="20"/>
      <c r="N81" s="20"/>
      <c r="O81" s="397"/>
      <c r="P81" s="441"/>
      <c r="Q81" s="99"/>
      <c r="R81" s="99"/>
    </row>
    <row r="82" spans="1:18" s="202" customFormat="1" ht="18.75" x14ac:dyDescent="0.3">
      <c r="A82" s="901">
        <v>1</v>
      </c>
      <c r="B82" s="900" t="s">
        <v>1882</v>
      </c>
      <c r="C82" s="394" t="s">
        <v>1883</v>
      </c>
      <c r="D82" s="394" t="s">
        <v>1884</v>
      </c>
      <c r="E82" s="104">
        <v>80</v>
      </c>
      <c r="F82" s="104">
        <v>200</v>
      </c>
      <c r="G82" s="194">
        <v>500</v>
      </c>
      <c r="H82" s="233">
        <v>2</v>
      </c>
      <c r="I82" s="234">
        <v>160</v>
      </c>
      <c r="J82" s="22">
        <v>300</v>
      </c>
      <c r="K82" s="22">
        <v>300</v>
      </c>
      <c r="L82" s="22"/>
      <c r="M82" s="20">
        <f t="shared" si="4"/>
        <v>87.5</v>
      </c>
      <c r="N82" s="20">
        <f t="shared" si="3"/>
        <v>0</v>
      </c>
      <c r="O82" s="900" t="s">
        <v>270</v>
      </c>
      <c r="P82" s="441">
        <f t="shared" si="5"/>
        <v>140</v>
      </c>
      <c r="Q82" s="99"/>
      <c r="R82" s="99"/>
    </row>
    <row r="83" spans="1:18" s="202" customFormat="1" ht="37.5" x14ac:dyDescent="0.3">
      <c r="A83" s="901"/>
      <c r="B83" s="900"/>
      <c r="C83" s="394" t="s">
        <v>1884</v>
      </c>
      <c r="D83" s="394" t="s">
        <v>1885</v>
      </c>
      <c r="E83" s="104">
        <v>90</v>
      </c>
      <c r="F83" s="104">
        <v>200</v>
      </c>
      <c r="G83" s="194">
        <v>500</v>
      </c>
      <c r="H83" s="233">
        <v>2</v>
      </c>
      <c r="I83" s="234">
        <v>180</v>
      </c>
      <c r="J83" s="22">
        <v>300</v>
      </c>
      <c r="K83" s="22">
        <v>300</v>
      </c>
      <c r="L83" s="22"/>
      <c r="M83" s="20">
        <f t="shared" si="4"/>
        <v>66.666666666666657</v>
      </c>
      <c r="N83" s="20">
        <f t="shared" si="3"/>
        <v>0</v>
      </c>
      <c r="O83" s="900"/>
      <c r="P83" s="441">
        <f t="shared" si="5"/>
        <v>120</v>
      </c>
      <c r="Q83" s="99"/>
      <c r="R83" s="99"/>
    </row>
    <row r="84" spans="1:18" s="202" customFormat="1" ht="37.5" x14ac:dyDescent="0.3">
      <c r="A84" s="901"/>
      <c r="B84" s="900"/>
      <c r="C84" s="394" t="s">
        <v>1885</v>
      </c>
      <c r="D84" s="394" t="s">
        <v>1886</v>
      </c>
      <c r="E84" s="104">
        <v>100</v>
      </c>
      <c r="F84" s="104">
        <v>200</v>
      </c>
      <c r="G84" s="194">
        <v>500</v>
      </c>
      <c r="H84" s="233">
        <v>2</v>
      </c>
      <c r="I84" s="234">
        <v>200</v>
      </c>
      <c r="J84" s="22">
        <v>300</v>
      </c>
      <c r="K84" s="22">
        <v>300</v>
      </c>
      <c r="L84" s="22"/>
      <c r="M84" s="20">
        <f t="shared" si="4"/>
        <v>50</v>
      </c>
      <c r="N84" s="20">
        <f t="shared" si="3"/>
        <v>0</v>
      </c>
      <c r="O84" s="900"/>
      <c r="P84" s="441">
        <f t="shared" si="5"/>
        <v>100</v>
      </c>
      <c r="Q84" s="99"/>
      <c r="R84" s="99"/>
    </row>
    <row r="85" spans="1:18" s="202" customFormat="1" ht="18.75" x14ac:dyDescent="0.3">
      <c r="A85" s="901"/>
      <c r="B85" s="900"/>
      <c r="C85" s="394" t="s">
        <v>1886</v>
      </c>
      <c r="D85" s="394" t="s">
        <v>1887</v>
      </c>
      <c r="E85" s="104">
        <v>90</v>
      </c>
      <c r="F85" s="104">
        <v>200</v>
      </c>
      <c r="G85" s="194">
        <v>500</v>
      </c>
      <c r="H85" s="233">
        <v>2</v>
      </c>
      <c r="I85" s="234">
        <v>180</v>
      </c>
      <c r="J85" s="22">
        <v>300</v>
      </c>
      <c r="K85" s="22">
        <v>300</v>
      </c>
      <c r="L85" s="22"/>
      <c r="M85" s="20">
        <f t="shared" si="4"/>
        <v>66.666666666666657</v>
      </c>
      <c r="N85" s="20">
        <f t="shared" si="3"/>
        <v>0</v>
      </c>
      <c r="O85" s="900"/>
      <c r="P85" s="441">
        <f t="shared" si="5"/>
        <v>120</v>
      </c>
      <c r="Q85" s="99"/>
      <c r="R85" s="99"/>
    </row>
    <row r="86" spans="1:18" s="202" customFormat="1" ht="18.75" x14ac:dyDescent="0.3">
      <c r="A86" s="901"/>
      <c r="B86" s="900"/>
      <c r="C86" s="394" t="s">
        <v>1887</v>
      </c>
      <c r="D86" s="394" t="s">
        <v>1888</v>
      </c>
      <c r="E86" s="104">
        <v>80</v>
      </c>
      <c r="F86" s="104">
        <v>200</v>
      </c>
      <c r="G86" s="194">
        <v>500</v>
      </c>
      <c r="H86" s="233">
        <v>2</v>
      </c>
      <c r="I86" s="234">
        <v>160</v>
      </c>
      <c r="J86" s="22">
        <v>300</v>
      </c>
      <c r="K86" s="22">
        <v>300</v>
      </c>
      <c r="L86" s="22"/>
      <c r="M86" s="20">
        <f t="shared" si="4"/>
        <v>87.5</v>
      </c>
      <c r="N86" s="20">
        <f t="shared" si="3"/>
        <v>0</v>
      </c>
      <c r="O86" s="900"/>
      <c r="P86" s="441">
        <f t="shared" si="5"/>
        <v>140</v>
      </c>
      <c r="Q86" s="99"/>
      <c r="R86" s="99"/>
    </row>
    <row r="87" spans="1:18" s="202" customFormat="1" ht="18.75" x14ac:dyDescent="0.3">
      <c r="A87" s="901">
        <v>2</v>
      </c>
      <c r="B87" s="900" t="s">
        <v>1889</v>
      </c>
      <c r="C87" s="394" t="s">
        <v>1888</v>
      </c>
      <c r="D87" s="394" t="s">
        <v>1890</v>
      </c>
      <c r="E87" s="104">
        <v>130</v>
      </c>
      <c r="F87" s="104">
        <v>200</v>
      </c>
      <c r="G87" s="194">
        <v>1000</v>
      </c>
      <c r="H87" s="233">
        <v>2</v>
      </c>
      <c r="I87" s="234">
        <v>260</v>
      </c>
      <c r="J87" s="22">
        <v>600</v>
      </c>
      <c r="K87" s="229">
        <v>400</v>
      </c>
      <c r="L87" s="229"/>
      <c r="M87" s="20">
        <f t="shared" si="4"/>
        <v>53.846153846153847</v>
      </c>
      <c r="N87" s="20">
        <f t="shared" si="3"/>
        <v>-33.333333333333329</v>
      </c>
      <c r="O87" s="900" t="s">
        <v>270</v>
      </c>
      <c r="P87" s="441">
        <f t="shared" si="5"/>
        <v>140</v>
      </c>
      <c r="Q87" s="99"/>
      <c r="R87" s="99"/>
    </row>
    <row r="88" spans="1:18" s="202" customFormat="1" ht="18.75" x14ac:dyDescent="0.3">
      <c r="A88" s="901"/>
      <c r="B88" s="900"/>
      <c r="C88" s="394" t="s">
        <v>1891</v>
      </c>
      <c r="D88" s="394" t="s">
        <v>1892</v>
      </c>
      <c r="E88" s="104">
        <v>130</v>
      </c>
      <c r="F88" s="104">
        <v>400</v>
      </c>
      <c r="G88" s="194">
        <v>1200</v>
      </c>
      <c r="H88" s="233">
        <v>2.2000000000000002</v>
      </c>
      <c r="I88" s="234">
        <v>286</v>
      </c>
      <c r="J88" s="22">
        <v>720</v>
      </c>
      <c r="K88" s="229">
        <v>500</v>
      </c>
      <c r="L88" s="229"/>
      <c r="M88" s="20">
        <f t="shared" si="4"/>
        <v>74.825174825174827</v>
      </c>
      <c r="N88" s="20">
        <f t="shared" si="3"/>
        <v>-30.555555555555557</v>
      </c>
      <c r="O88" s="900"/>
      <c r="P88" s="441">
        <f t="shared" si="5"/>
        <v>214</v>
      </c>
      <c r="Q88" s="99"/>
      <c r="R88" s="99"/>
    </row>
    <row r="89" spans="1:18" s="202" customFormat="1" ht="37.5" x14ac:dyDescent="0.3">
      <c r="A89" s="901"/>
      <c r="B89" s="900"/>
      <c r="C89" s="394" t="s">
        <v>1892</v>
      </c>
      <c r="D89" s="394" t="s">
        <v>1893</v>
      </c>
      <c r="E89" s="104">
        <v>130</v>
      </c>
      <c r="F89" s="104">
        <v>300</v>
      </c>
      <c r="G89" s="194">
        <v>1100</v>
      </c>
      <c r="H89" s="233">
        <v>1.7</v>
      </c>
      <c r="I89" s="234">
        <v>221</v>
      </c>
      <c r="J89" s="22">
        <v>660</v>
      </c>
      <c r="K89" s="229">
        <v>450</v>
      </c>
      <c r="L89" s="229"/>
      <c r="M89" s="20">
        <f t="shared" si="4"/>
        <v>103.61990950226246</v>
      </c>
      <c r="N89" s="20">
        <f t="shared" si="3"/>
        <v>-31.818181818181817</v>
      </c>
      <c r="O89" s="900"/>
      <c r="P89" s="441">
        <f t="shared" si="5"/>
        <v>229</v>
      </c>
      <c r="Q89" s="99"/>
      <c r="R89" s="99"/>
    </row>
    <row r="90" spans="1:18" s="202" customFormat="1" ht="37.5" x14ac:dyDescent="0.3">
      <c r="A90" s="901"/>
      <c r="B90" s="900"/>
      <c r="C90" s="394" t="s">
        <v>1894</v>
      </c>
      <c r="D90" s="394" t="s">
        <v>1854</v>
      </c>
      <c r="E90" s="104">
        <v>80</v>
      </c>
      <c r="F90" s="98">
        <v>180</v>
      </c>
      <c r="G90" s="194">
        <v>250</v>
      </c>
      <c r="H90" s="233">
        <v>1.9</v>
      </c>
      <c r="I90" s="234">
        <v>152</v>
      </c>
      <c r="J90" s="22">
        <v>150</v>
      </c>
      <c r="K90" s="22">
        <v>150</v>
      </c>
      <c r="L90" s="22"/>
      <c r="M90" s="20">
        <f t="shared" si="4"/>
        <v>-1.3157894736842104</v>
      </c>
      <c r="N90" s="20">
        <f t="shared" si="3"/>
        <v>0</v>
      </c>
      <c r="O90" s="900"/>
      <c r="P90" s="441">
        <f t="shared" si="5"/>
        <v>-2</v>
      </c>
      <c r="Q90" s="99"/>
      <c r="R90" s="99"/>
    </row>
    <row r="91" spans="1:18" s="202" customFormat="1" ht="37.5" x14ac:dyDescent="0.3">
      <c r="A91" s="901">
        <v>3</v>
      </c>
      <c r="B91" s="900" t="s">
        <v>1895</v>
      </c>
      <c r="C91" s="394" t="s">
        <v>1896</v>
      </c>
      <c r="D91" s="394" t="s">
        <v>1897</v>
      </c>
      <c r="E91" s="104">
        <v>80</v>
      </c>
      <c r="F91" s="104">
        <v>200</v>
      </c>
      <c r="G91" s="194">
        <v>500</v>
      </c>
      <c r="H91" s="233">
        <v>1.6</v>
      </c>
      <c r="I91" s="234">
        <v>128</v>
      </c>
      <c r="J91" s="22">
        <v>300</v>
      </c>
      <c r="K91" s="229">
        <v>250</v>
      </c>
      <c r="L91" s="229"/>
      <c r="M91" s="20">
        <f t="shared" si="4"/>
        <v>95.3125</v>
      </c>
      <c r="N91" s="20">
        <f t="shared" si="3"/>
        <v>-16.666666666666664</v>
      </c>
      <c r="O91" s="394" t="s">
        <v>263</v>
      </c>
      <c r="P91" s="441">
        <f t="shared" si="5"/>
        <v>122</v>
      </c>
      <c r="Q91" s="99"/>
      <c r="R91" s="99"/>
    </row>
    <row r="92" spans="1:18" s="202" customFormat="1" ht="37.5" x14ac:dyDescent="0.3">
      <c r="A92" s="901"/>
      <c r="B92" s="900"/>
      <c r="C92" s="394" t="s">
        <v>1897</v>
      </c>
      <c r="D92" s="394" t="s">
        <v>1898</v>
      </c>
      <c r="E92" s="104">
        <v>120</v>
      </c>
      <c r="F92" s="104">
        <v>250</v>
      </c>
      <c r="G92" s="194">
        <v>500</v>
      </c>
      <c r="H92" s="233">
        <v>1.7</v>
      </c>
      <c r="I92" s="234">
        <v>204</v>
      </c>
      <c r="J92" s="22">
        <v>300</v>
      </c>
      <c r="K92" s="22">
        <v>300</v>
      </c>
      <c r="L92" s="22"/>
      <c r="M92" s="20">
        <f t="shared" si="4"/>
        <v>47.058823529411761</v>
      </c>
      <c r="N92" s="20">
        <f t="shared" si="3"/>
        <v>0</v>
      </c>
      <c r="O92" s="394" t="s">
        <v>263</v>
      </c>
      <c r="P92" s="441">
        <f t="shared" si="5"/>
        <v>96</v>
      </c>
      <c r="Q92" s="99"/>
      <c r="R92" s="99"/>
    </row>
    <row r="93" spans="1:18" s="202" customFormat="1" ht="18.75" x14ac:dyDescent="0.3">
      <c r="A93" s="901"/>
      <c r="B93" s="900"/>
      <c r="C93" s="394" t="s">
        <v>1898</v>
      </c>
      <c r="D93" s="394" t="s">
        <v>1899</v>
      </c>
      <c r="E93" s="104">
        <v>110</v>
      </c>
      <c r="F93" s="104">
        <v>350</v>
      </c>
      <c r="G93" s="194">
        <v>750</v>
      </c>
      <c r="H93" s="233">
        <v>2.5</v>
      </c>
      <c r="I93" s="234">
        <v>275</v>
      </c>
      <c r="J93" s="22">
        <v>450</v>
      </c>
      <c r="K93" s="229">
        <v>350</v>
      </c>
      <c r="L93" s="229"/>
      <c r="M93" s="20">
        <f t="shared" si="4"/>
        <v>27.27272727272727</v>
      </c>
      <c r="N93" s="20">
        <f t="shared" si="3"/>
        <v>-22.222222222222221</v>
      </c>
      <c r="O93" s="394" t="s">
        <v>263</v>
      </c>
      <c r="P93" s="441">
        <f t="shared" si="5"/>
        <v>75</v>
      </c>
      <c r="Q93" s="99"/>
      <c r="R93" s="99"/>
    </row>
    <row r="94" spans="1:18" s="202" customFormat="1" ht="37.5" x14ac:dyDescent="0.3">
      <c r="A94" s="901"/>
      <c r="B94" s="900"/>
      <c r="C94" s="394" t="s">
        <v>1899</v>
      </c>
      <c r="D94" s="394" t="s">
        <v>1900</v>
      </c>
      <c r="E94" s="104">
        <v>90</v>
      </c>
      <c r="F94" s="104">
        <v>200</v>
      </c>
      <c r="G94" s="194">
        <v>300</v>
      </c>
      <c r="H94" s="233">
        <v>2.5</v>
      </c>
      <c r="I94" s="234">
        <v>225</v>
      </c>
      <c r="J94" s="22">
        <v>200</v>
      </c>
      <c r="K94" s="22">
        <v>200</v>
      </c>
      <c r="L94" s="22"/>
      <c r="M94" s="20">
        <f t="shared" si="4"/>
        <v>-11.111111111111111</v>
      </c>
      <c r="N94" s="20">
        <f t="shared" si="3"/>
        <v>0</v>
      </c>
      <c r="O94" s="394" t="s">
        <v>263</v>
      </c>
      <c r="P94" s="441">
        <f t="shared" si="5"/>
        <v>-25</v>
      </c>
      <c r="Q94" s="99"/>
      <c r="R94" s="99"/>
    </row>
    <row r="95" spans="1:18" s="202" customFormat="1" ht="37.5" x14ac:dyDescent="0.3">
      <c r="A95" s="396">
        <v>4</v>
      </c>
      <c r="B95" s="394" t="s">
        <v>1901</v>
      </c>
      <c r="C95" s="394" t="s">
        <v>1902</v>
      </c>
      <c r="D95" s="394" t="s">
        <v>1903</v>
      </c>
      <c r="E95" s="104">
        <v>80</v>
      </c>
      <c r="F95" s="98">
        <v>140</v>
      </c>
      <c r="G95" s="194">
        <v>200</v>
      </c>
      <c r="H95" s="233">
        <v>1.6</v>
      </c>
      <c r="I95" s="234">
        <v>128</v>
      </c>
      <c r="J95" s="22">
        <v>140</v>
      </c>
      <c r="K95" s="22">
        <v>140</v>
      </c>
      <c r="L95" s="22"/>
      <c r="M95" s="20">
        <f t="shared" si="4"/>
        <v>9.375</v>
      </c>
      <c r="N95" s="20">
        <f t="shared" si="3"/>
        <v>0</v>
      </c>
      <c r="O95" s="394" t="s">
        <v>263</v>
      </c>
      <c r="P95" s="441">
        <f t="shared" si="5"/>
        <v>12</v>
      </c>
      <c r="Q95" s="99"/>
      <c r="R95" s="99"/>
    </row>
    <row r="96" spans="1:18" s="202" customFormat="1" ht="18.75" x14ac:dyDescent="0.3">
      <c r="A96" s="396">
        <v>5</v>
      </c>
      <c r="B96" s="394" t="s">
        <v>1904</v>
      </c>
      <c r="C96" s="394" t="s">
        <v>1905</v>
      </c>
      <c r="D96" s="394" t="s">
        <v>1906</v>
      </c>
      <c r="E96" s="104">
        <v>70</v>
      </c>
      <c r="F96" s="98">
        <v>90</v>
      </c>
      <c r="G96" s="194">
        <v>125</v>
      </c>
      <c r="H96" s="233">
        <v>1.5</v>
      </c>
      <c r="I96" s="234">
        <v>105</v>
      </c>
      <c r="J96" s="22">
        <v>90</v>
      </c>
      <c r="K96" s="22">
        <v>90</v>
      </c>
      <c r="L96" s="22"/>
      <c r="M96" s="20">
        <f t="shared" si="4"/>
        <v>-14.285714285714285</v>
      </c>
      <c r="N96" s="20">
        <f t="shared" si="3"/>
        <v>0</v>
      </c>
      <c r="O96" s="394" t="s">
        <v>263</v>
      </c>
      <c r="P96" s="441">
        <f t="shared" si="5"/>
        <v>-15</v>
      </c>
      <c r="Q96" s="99"/>
      <c r="R96" s="99"/>
    </row>
    <row r="97" spans="1:18" s="202" customFormat="1" ht="18.75" x14ac:dyDescent="0.3">
      <c r="A97" s="901">
        <v>6</v>
      </c>
      <c r="B97" s="900" t="s">
        <v>1020</v>
      </c>
      <c r="C97" s="394" t="s">
        <v>1907</v>
      </c>
      <c r="D97" s="394" t="s">
        <v>1908</v>
      </c>
      <c r="E97" s="104">
        <v>70</v>
      </c>
      <c r="F97" s="98">
        <v>90</v>
      </c>
      <c r="G97" s="194">
        <v>125</v>
      </c>
      <c r="H97" s="233">
        <v>1.2</v>
      </c>
      <c r="I97" s="234">
        <v>84</v>
      </c>
      <c r="J97" s="22">
        <v>90</v>
      </c>
      <c r="K97" s="22">
        <v>90</v>
      </c>
      <c r="L97" s="22"/>
      <c r="M97" s="20">
        <f t="shared" si="4"/>
        <v>7.1428571428571423</v>
      </c>
      <c r="N97" s="20">
        <f t="shared" si="3"/>
        <v>0</v>
      </c>
      <c r="O97" s="394" t="s">
        <v>263</v>
      </c>
      <c r="P97" s="441">
        <f t="shared" si="5"/>
        <v>6</v>
      </c>
      <c r="Q97" s="99"/>
      <c r="R97" s="99"/>
    </row>
    <row r="98" spans="1:18" s="202" customFormat="1" ht="37.5" x14ac:dyDescent="0.3">
      <c r="A98" s="901"/>
      <c r="B98" s="900"/>
      <c r="C98" s="394" t="s">
        <v>1909</v>
      </c>
      <c r="D98" s="394" t="s">
        <v>1910</v>
      </c>
      <c r="E98" s="104">
        <v>80</v>
      </c>
      <c r="F98" s="98">
        <v>90</v>
      </c>
      <c r="G98" s="194">
        <v>125</v>
      </c>
      <c r="H98" s="233">
        <v>2.1</v>
      </c>
      <c r="I98" s="234">
        <v>168</v>
      </c>
      <c r="J98" s="22">
        <v>90</v>
      </c>
      <c r="K98" s="22">
        <v>90</v>
      </c>
      <c r="L98" s="22"/>
      <c r="M98" s="20">
        <f t="shared" si="4"/>
        <v>-46.428571428571431</v>
      </c>
      <c r="N98" s="20">
        <f t="shared" si="3"/>
        <v>0</v>
      </c>
      <c r="O98" s="394" t="s">
        <v>263</v>
      </c>
      <c r="P98" s="441">
        <f t="shared" si="5"/>
        <v>-78</v>
      </c>
      <c r="Q98" s="99"/>
      <c r="R98" s="99"/>
    </row>
    <row r="99" spans="1:18" s="202" customFormat="1" ht="37.5" x14ac:dyDescent="0.3">
      <c r="A99" s="396">
        <v>7</v>
      </c>
      <c r="B99" s="394" t="s">
        <v>1911</v>
      </c>
      <c r="C99" s="394" t="s">
        <v>1912</v>
      </c>
      <c r="D99" s="394" t="s">
        <v>1913</v>
      </c>
      <c r="E99" s="104">
        <v>70</v>
      </c>
      <c r="F99" s="98">
        <v>90</v>
      </c>
      <c r="G99" s="194">
        <v>125</v>
      </c>
      <c r="H99" s="233">
        <v>1.1000000000000001</v>
      </c>
      <c r="I99" s="234">
        <v>77</v>
      </c>
      <c r="J99" s="22">
        <v>90</v>
      </c>
      <c r="K99" s="22">
        <v>90</v>
      </c>
      <c r="L99" s="22"/>
      <c r="M99" s="20">
        <f t="shared" si="4"/>
        <v>16.883116883116884</v>
      </c>
      <c r="N99" s="20">
        <f t="shared" si="3"/>
        <v>0</v>
      </c>
      <c r="O99" s="394" t="s">
        <v>263</v>
      </c>
      <c r="P99" s="441">
        <f t="shared" si="5"/>
        <v>13</v>
      </c>
      <c r="Q99" s="99"/>
      <c r="R99" s="99"/>
    </row>
    <row r="100" spans="1:18" s="202" customFormat="1" ht="37.5" x14ac:dyDescent="0.3">
      <c r="A100" s="396">
        <v>8</v>
      </c>
      <c r="B100" s="394" t="s">
        <v>1914</v>
      </c>
      <c r="C100" s="394" t="s">
        <v>1912</v>
      </c>
      <c r="D100" s="394" t="s">
        <v>1915</v>
      </c>
      <c r="E100" s="104">
        <v>70</v>
      </c>
      <c r="F100" s="98">
        <v>90</v>
      </c>
      <c r="G100" s="194">
        <v>125</v>
      </c>
      <c r="H100" s="233">
        <v>1.1000000000000001</v>
      </c>
      <c r="I100" s="234">
        <v>77</v>
      </c>
      <c r="J100" s="22">
        <v>90</v>
      </c>
      <c r="K100" s="22">
        <v>90</v>
      </c>
      <c r="L100" s="22"/>
      <c r="M100" s="20">
        <f t="shared" si="4"/>
        <v>16.883116883116884</v>
      </c>
      <c r="N100" s="20">
        <f t="shared" ref="N100:N162" si="6">(K100-J100)/J100*100</f>
        <v>0</v>
      </c>
      <c r="O100" s="394" t="s">
        <v>263</v>
      </c>
      <c r="P100" s="441">
        <f t="shared" si="5"/>
        <v>13</v>
      </c>
      <c r="Q100" s="99"/>
      <c r="R100" s="99"/>
    </row>
    <row r="101" spans="1:18" s="202" customFormat="1" ht="37.5" x14ac:dyDescent="0.3">
      <c r="A101" s="396">
        <v>9</v>
      </c>
      <c r="B101" s="394" t="s">
        <v>1916</v>
      </c>
      <c r="C101" s="394" t="s">
        <v>1912</v>
      </c>
      <c r="D101" s="394" t="s">
        <v>1917</v>
      </c>
      <c r="E101" s="104">
        <v>70</v>
      </c>
      <c r="F101" s="98">
        <v>90</v>
      </c>
      <c r="G101" s="194">
        <v>125</v>
      </c>
      <c r="H101" s="233">
        <v>1.1000000000000001</v>
      </c>
      <c r="I101" s="234">
        <v>77</v>
      </c>
      <c r="J101" s="22">
        <v>90</v>
      </c>
      <c r="K101" s="22">
        <v>90</v>
      </c>
      <c r="L101" s="22"/>
      <c r="M101" s="20">
        <f t="shared" si="4"/>
        <v>16.883116883116884</v>
      </c>
      <c r="N101" s="20">
        <f t="shared" si="6"/>
        <v>0</v>
      </c>
      <c r="O101" s="394" t="s">
        <v>270</v>
      </c>
      <c r="P101" s="441">
        <f t="shared" si="5"/>
        <v>13</v>
      </c>
      <c r="Q101" s="99"/>
      <c r="R101" s="99"/>
    </row>
    <row r="102" spans="1:18" s="202" customFormat="1" ht="37.5" x14ac:dyDescent="0.3">
      <c r="A102" s="396">
        <v>10</v>
      </c>
      <c r="B102" s="394" t="s">
        <v>1918</v>
      </c>
      <c r="C102" s="394" t="s">
        <v>1912</v>
      </c>
      <c r="D102" s="394" t="s">
        <v>1919</v>
      </c>
      <c r="E102" s="104">
        <v>70</v>
      </c>
      <c r="F102" s="98">
        <v>90</v>
      </c>
      <c r="G102" s="194">
        <v>125</v>
      </c>
      <c r="H102" s="233">
        <v>1.1000000000000001</v>
      </c>
      <c r="I102" s="234">
        <v>77</v>
      </c>
      <c r="J102" s="22">
        <v>90</v>
      </c>
      <c r="K102" s="22">
        <v>90</v>
      </c>
      <c r="L102" s="22"/>
      <c r="M102" s="20">
        <f t="shared" si="4"/>
        <v>16.883116883116884</v>
      </c>
      <c r="N102" s="20">
        <f t="shared" si="6"/>
        <v>0</v>
      </c>
      <c r="O102" s="394" t="s">
        <v>263</v>
      </c>
      <c r="P102" s="441">
        <f t="shared" si="5"/>
        <v>13</v>
      </c>
      <c r="Q102" s="99"/>
      <c r="R102" s="99"/>
    </row>
    <row r="103" spans="1:18" s="202" customFormat="1" ht="37.5" x14ac:dyDescent="0.3">
      <c r="A103" s="396">
        <v>11</v>
      </c>
      <c r="B103" s="394" t="s">
        <v>1920</v>
      </c>
      <c r="C103" s="394" t="s">
        <v>1912</v>
      </c>
      <c r="D103" s="394" t="s">
        <v>1921</v>
      </c>
      <c r="E103" s="104">
        <v>70</v>
      </c>
      <c r="F103" s="98">
        <v>90</v>
      </c>
      <c r="G103" s="194">
        <v>125</v>
      </c>
      <c r="H103" s="233">
        <v>1.1000000000000001</v>
      </c>
      <c r="I103" s="234">
        <v>77</v>
      </c>
      <c r="J103" s="22">
        <v>90</v>
      </c>
      <c r="K103" s="22">
        <v>90</v>
      </c>
      <c r="L103" s="22"/>
      <c r="M103" s="20">
        <f t="shared" si="4"/>
        <v>16.883116883116884</v>
      </c>
      <c r="N103" s="20">
        <f t="shared" si="6"/>
        <v>0</v>
      </c>
      <c r="O103" s="394" t="s">
        <v>270</v>
      </c>
      <c r="P103" s="441">
        <f t="shared" si="5"/>
        <v>13</v>
      </c>
      <c r="Q103" s="99"/>
      <c r="R103" s="99"/>
    </row>
    <row r="104" spans="1:18" s="202" customFormat="1" ht="18.75" x14ac:dyDescent="0.3">
      <c r="A104" s="396">
        <v>12</v>
      </c>
      <c r="B104" s="900" t="s">
        <v>1922</v>
      </c>
      <c r="C104" s="900"/>
      <c r="D104" s="900"/>
      <c r="E104" s="104">
        <v>50</v>
      </c>
      <c r="F104" s="98">
        <v>70</v>
      </c>
      <c r="G104" s="194">
        <v>100</v>
      </c>
      <c r="H104" s="233">
        <v>1.1000000000000001</v>
      </c>
      <c r="I104" s="234">
        <v>55.000000000000007</v>
      </c>
      <c r="J104" s="22">
        <v>70</v>
      </c>
      <c r="K104" s="22">
        <v>70</v>
      </c>
      <c r="L104" s="22"/>
      <c r="M104" s="20">
        <f t="shared" si="4"/>
        <v>27.272727272727256</v>
      </c>
      <c r="N104" s="20">
        <f t="shared" si="6"/>
        <v>0</v>
      </c>
      <c r="O104" s="394" t="s">
        <v>263</v>
      </c>
      <c r="P104" s="441">
        <f t="shared" si="5"/>
        <v>14.999999999999993</v>
      </c>
      <c r="Q104" s="99"/>
      <c r="R104" s="99"/>
    </row>
    <row r="105" spans="1:18" s="202" customFormat="1" ht="18.75" x14ac:dyDescent="0.3">
      <c r="A105" s="396">
        <v>13</v>
      </c>
      <c r="B105" s="900" t="s">
        <v>1879</v>
      </c>
      <c r="C105" s="900"/>
      <c r="D105" s="900"/>
      <c r="E105" s="104">
        <v>60</v>
      </c>
      <c r="F105" s="98">
        <v>70</v>
      </c>
      <c r="G105" s="194">
        <v>100</v>
      </c>
      <c r="H105" s="233">
        <v>2.8</v>
      </c>
      <c r="I105" s="234">
        <v>168</v>
      </c>
      <c r="J105" s="22">
        <v>70</v>
      </c>
      <c r="K105" s="22">
        <v>70</v>
      </c>
      <c r="L105" s="22"/>
      <c r="M105" s="20">
        <f t="shared" si="4"/>
        <v>-58.333333333333336</v>
      </c>
      <c r="N105" s="20">
        <f t="shared" si="6"/>
        <v>0</v>
      </c>
      <c r="O105" s="394" t="s">
        <v>263</v>
      </c>
      <c r="P105" s="441">
        <f t="shared" si="5"/>
        <v>-98</v>
      </c>
      <c r="Q105" s="99"/>
      <c r="R105" s="99"/>
    </row>
    <row r="106" spans="1:18" s="202" customFormat="1" ht="18.75" x14ac:dyDescent="0.3">
      <c r="A106" s="396">
        <v>14</v>
      </c>
      <c r="B106" s="900" t="s">
        <v>1880</v>
      </c>
      <c r="C106" s="900"/>
      <c r="D106" s="900"/>
      <c r="E106" s="104">
        <v>50</v>
      </c>
      <c r="F106" s="98">
        <v>70</v>
      </c>
      <c r="G106" s="194">
        <v>100</v>
      </c>
      <c r="H106" s="233">
        <v>2.4</v>
      </c>
      <c r="I106" s="234">
        <v>120</v>
      </c>
      <c r="J106" s="22">
        <v>70</v>
      </c>
      <c r="K106" s="22">
        <v>70</v>
      </c>
      <c r="L106" s="22"/>
      <c r="M106" s="20">
        <f t="shared" si="4"/>
        <v>-41.666666666666671</v>
      </c>
      <c r="N106" s="20">
        <f t="shared" si="6"/>
        <v>0</v>
      </c>
      <c r="O106" s="394" t="s">
        <v>263</v>
      </c>
      <c r="P106" s="441">
        <f t="shared" si="5"/>
        <v>-50</v>
      </c>
      <c r="Q106" s="99"/>
      <c r="R106" s="99"/>
    </row>
    <row r="107" spans="1:18" s="202" customFormat="1" ht="18.75" x14ac:dyDescent="0.3">
      <c r="A107" s="93" t="s">
        <v>1844</v>
      </c>
      <c r="B107" s="397" t="s">
        <v>1923</v>
      </c>
      <c r="C107" s="397"/>
      <c r="D107" s="397"/>
      <c r="E107" s="100"/>
      <c r="F107" s="100"/>
      <c r="G107" s="192"/>
      <c r="H107" s="83"/>
      <c r="I107" s="83"/>
      <c r="J107" s="22"/>
      <c r="K107" s="22"/>
      <c r="L107" s="22"/>
      <c r="M107" s="20"/>
      <c r="N107" s="20"/>
      <c r="O107" s="397"/>
      <c r="P107" s="441"/>
      <c r="Q107" s="99"/>
      <c r="R107" s="99"/>
    </row>
    <row r="108" spans="1:18" s="202" customFormat="1" ht="37.5" x14ac:dyDescent="0.3">
      <c r="A108" s="901">
        <v>1</v>
      </c>
      <c r="B108" s="900" t="s">
        <v>735</v>
      </c>
      <c r="C108" s="394" t="s">
        <v>1924</v>
      </c>
      <c r="D108" s="394" t="s">
        <v>1925</v>
      </c>
      <c r="E108" s="104">
        <v>120</v>
      </c>
      <c r="F108" s="98">
        <v>210</v>
      </c>
      <c r="G108" s="194">
        <v>300</v>
      </c>
      <c r="H108" s="131">
        <v>1.8</v>
      </c>
      <c r="I108" s="104">
        <v>216</v>
      </c>
      <c r="J108" s="22">
        <v>210</v>
      </c>
      <c r="K108" s="22">
        <v>210</v>
      </c>
      <c r="L108" s="22"/>
      <c r="M108" s="20">
        <f t="shared" si="4"/>
        <v>-2.7777777777777777</v>
      </c>
      <c r="N108" s="20">
        <f t="shared" si="6"/>
        <v>0</v>
      </c>
      <c r="O108" s="394" t="s">
        <v>263</v>
      </c>
      <c r="P108" s="441">
        <f t="shared" si="5"/>
        <v>-6</v>
      </c>
      <c r="Q108" s="99"/>
      <c r="R108" s="99"/>
    </row>
    <row r="109" spans="1:18" s="202" customFormat="1" ht="18.75" x14ac:dyDescent="0.3">
      <c r="A109" s="901"/>
      <c r="B109" s="900"/>
      <c r="C109" s="394" t="s">
        <v>1926</v>
      </c>
      <c r="D109" s="394" t="s">
        <v>1927</v>
      </c>
      <c r="E109" s="104">
        <v>100</v>
      </c>
      <c r="F109" s="98">
        <v>210</v>
      </c>
      <c r="G109" s="194">
        <v>300</v>
      </c>
      <c r="H109" s="131">
        <v>1.8</v>
      </c>
      <c r="I109" s="104">
        <v>180</v>
      </c>
      <c r="J109" s="22">
        <v>210</v>
      </c>
      <c r="K109" s="22">
        <v>210</v>
      </c>
      <c r="L109" s="22"/>
      <c r="M109" s="20">
        <f t="shared" si="4"/>
        <v>16.666666666666664</v>
      </c>
      <c r="N109" s="20">
        <f t="shared" si="6"/>
        <v>0</v>
      </c>
      <c r="O109" s="394" t="s">
        <v>263</v>
      </c>
      <c r="P109" s="441">
        <f t="shared" si="5"/>
        <v>30</v>
      </c>
      <c r="Q109" s="99"/>
      <c r="R109" s="99"/>
    </row>
    <row r="110" spans="1:18" s="202" customFormat="1" ht="37.5" x14ac:dyDescent="0.3">
      <c r="A110" s="901"/>
      <c r="B110" s="900"/>
      <c r="C110" s="394" t="s">
        <v>1927</v>
      </c>
      <c r="D110" s="394" t="s">
        <v>1928</v>
      </c>
      <c r="E110" s="104">
        <v>120</v>
      </c>
      <c r="F110" s="98">
        <v>170</v>
      </c>
      <c r="G110" s="194">
        <v>240</v>
      </c>
      <c r="H110" s="131">
        <v>2.7</v>
      </c>
      <c r="I110" s="104">
        <v>324</v>
      </c>
      <c r="J110" s="22">
        <v>170</v>
      </c>
      <c r="K110" s="22">
        <v>170</v>
      </c>
      <c r="L110" s="22"/>
      <c r="M110" s="20">
        <f t="shared" si="4"/>
        <v>-47.530864197530867</v>
      </c>
      <c r="N110" s="20">
        <f t="shared" si="6"/>
        <v>0</v>
      </c>
      <c r="O110" s="394" t="s">
        <v>270</v>
      </c>
      <c r="P110" s="441">
        <f t="shared" si="5"/>
        <v>-154</v>
      </c>
      <c r="Q110" s="99"/>
      <c r="R110" s="99"/>
    </row>
    <row r="111" spans="1:18" s="202" customFormat="1" ht="37.5" x14ac:dyDescent="0.3">
      <c r="A111" s="901"/>
      <c r="B111" s="900"/>
      <c r="C111" s="394" t="s">
        <v>1928</v>
      </c>
      <c r="D111" s="394" t="s">
        <v>1929</v>
      </c>
      <c r="E111" s="104">
        <v>170</v>
      </c>
      <c r="F111" s="98">
        <v>210</v>
      </c>
      <c r="G111" s="194">
        <v>300</v>
      </c>
      <c r="H111" s="131">
        <v>2.1</v>
      </c>
      <c r="I111" s="104">
        <v>357</v>
      </c>
      <c r="J111" s="22">
        <v>210</v>
      </c>
      <c r="K111" s="22">
        <v>210</v>
      </c>
      <c r="L111" s="22"/>
      <c r="M111" s="20">
        <f t="shared" si="4"/>
        <v>-41.17647058823529</v>
      </c>
      <c r="N111" s="20">
        <f t="shared" si="6"/>
        <v>0</v>
      </c>
      <c r="O111" s="394" t="s">
        <v>270</v>
      </c>
      <c r="P111" s="441">
        <f t="shared" si="5"/>
        <v>-147</v>
      </c>
      <c r="Q111" s="99"/>
      <c r="R111" s="99"/>
    </row>
    <row r="112" spans="1:18" s="202" customFormat="1" ht="37.5" x14ac:dyDescent="0.3">
      <c r="A112" s="901"/>
      <c r="B112" s="900"/>
      <c r="C112" s="394" t="s">
        <v>1929</v>
      </c>
      <c r="D112" s="394" t="s">
        <v>1930</v>
      </c>
      <c r="E112" s="104">
        <v>250</v>
      </c>
      <c r="F112" s="104">
        <v>400</v>
      </c>
      <c r="G112" s="194">
        <v>1000</v>
      </c>
      <c r="H112" s="131">
        <v>3.2</v>
      </c>
      <c r="I112" s="104">
        <v>800</v>
      </c>
      <c r="J112" s="22">
        <v>600</v>
      </c>
      <c r="K112" s="22">
        <v>600</v>
      </c>
      <c r="L112" s="22"/>
      <c r="M112" s="20">
        <f t="shared" si="4"/>
        <v>-25</v>
      </c>
      <c r="N112" s="20">
        <f t="shared" si="6"/>
        <v>0</v>
      </c>
      <c r="O112" s="394" t="s">
        <v>270</v>
      </c>
      <c r="P112" s="441">
        <f t="shared" si="5"/>
        <v>-200</v>
      </c>
      <c r="Q112" s="99"/>
      <c r="R112" s="99"/>
    </row>
    <row r="113" spans="1:18" s="202" customFormat="1" ht="37.5" x14ac:dyDescent="0.3">
      <c r="A113" s="901"/>
      <c r="B113" s="900"/>
      <c r="C113" s="394" t="s">
        <v>1930</v>
      </c>
      <c r="D113" s="394" t="s">
        <v>1931</v>
      </c>
      <c r="E113" s="104">
        <v>190</v>
      </c>
      <c r="F113" s="104">
        <v>210</v>
      </c>
      <c r="G113" s="194">
        <v>400</v>
      </c>
      <c r="H113" s="131">
        <v>1.6</v>
      </c>
      <c r="I113" s="104">
        <v>304</v>
      </c>
      <c r="J113" s="22">
        <v>240</v>
      </c>
      <c r="K113" s="22">
        <v>240</v>
      </c>
      <c r="L113" s="22"/>
      <c r="M113" s="20">
        <f t="shared" si="4"/>
        <v>-21.052631578947366</v>
      </c>
      <c r="N113" s="20">
        <f t="shared" si="6"/>
        <v>0</v>
      </c>
      <c r="O113" s="394" t="s">
        <v>270</v>
      </c>
      <c r="P113" s="441">
        <f t="shared" si="5"/>
        <v>-64</v>
      </c>
      <c r="Q113" s="99"/>
      <c r="R113" s="99"/>
    </row>
    <row r="114" spans="1:18" s="202" customFormat="1" ht="37.5" x14ac:dyDescent="0.3">
      <c r="A114" s="901"/>
      <c r="B114" s="900"/>
      <c r="C114" s="394" t="s">
        <v>1931</v>
      </c>
      <c r="D114" s="394" t="s">
        <v>1932</v>
      </c>
      <c r="E114" s="104">
        <v>200</v>
      </c>
      <c r="F114" s="104">
        <v>300</v>
      </c>
      <c r="G114" s="194">
        <v>600</v>
      </c>
      <c r="H114" s="131">
        <v>3.4</v>
      </c>
      <c r="I114" s="104">
        <v>680</v>
      </c>
      <c r="J114" s="22">
        <v>360</v>
      </c>
      <c r="K114" s="22">
        <v>360</v>
      </c>
      <c r="L114" s="22"/>
      <c r="M114" s="20">
        <f t="shared" si="4"/>
        <v>-47.058823529411761</v>
      </c>
      <c r="N114" s="20">
        <f t="shared" si="6"/>
        <v>0</v>
      </c>
      <c r="O114" s="394" t="s">
        <v>270</v>
      </c>
      <c r="P114" s="441">
        <f t="shared" si="5"/>
        <v>-320</v>
      </c>
      <c r="Q114" s="99"/>
      <c r="R114" s="99"/>
    </row>
    <row r="115" spans="1:18" s="202" customFormat="1" ht="37.5" x14ac:dyDescent="0.3">
      <c r="A115" s="901"/>
      <c r="B115" s="900"/>
      <c r="C115" s="394" t="s">
        <v>1932</v>
      </c>
      <c r="D115" s="394" t="s">
        <v>1933</v>
      </c>
      <c r="E115" s="104">
        <v>250</v>
      </c>
      <c r="F115" s="104">
        <v>300</v>
      </c>
      <c r="G115" s="194">
        <v>500</v>
      </c>
      <c r="H115" s="131">
        <v>3.5</v>
      </c>
      <c r="I115" s="104">
        <v>875</v>
      </c>
      <c r="J115" s="22">
        <v>300</v>
      </c>
      <c r="K115" s="22">
        <v>300</v>
      </c>
      <c r="L115" s="22"/>
      <c r="M115" s="20">
        <f t="shared" si="4"/>
        <v>-65.714285714285708</v>
      </c>
      <c r="N115" s="20">
        <f t="shared" si="6"/>
        <v>0</v>
      </c>
      <c r="O115" s="394" t="s">
        <v>270</v>
      </c>
      <c r="P115" s="441">
        <f t="shared" si="5"/>
        <v>-575</v>
      </c>
      <c r="Q115" s="99"/>
      <c r="R115" s="99"/>
    </row>
    <row r="116" spans="1:18" s="202" customFormat="1" ht="37.5" x14ac:dyDescent="0.3">
      <c r="A116" s="901"/>
      <c r="B116" s="900"/>
      <c r="C116" s="394" t="s">
        <v>1934</v>
      </c>
      <c r="D116" s="394" t="s">
        <v>1935</v>
      </c>
      <c r="E116" s="104"/>
      <c r="F116" s="104"/>
      <c r="G116" s="194"/>
      <c r="H116" s="131"/>
      <c r="I116" s="104"/>
      <c r="J116" s="22"/>
      <c r="K116" s="22"/>
      <c r="L116" s="22"/>
      <c r="M116" s="20"/>
      <c r="N116" s="20"/>
      <c r="O116" s="394"/>
      <c r="P116" s="441"/>
      <c r="Q116" s="99"/>
      <c r="R116" s="99"/>
    </row>
    <row r="117" spans="1:18" s="202" customFormat="1" ht="18.75" x14ac:dyDescent="0.3">
      <c r="A117" s="901"/>
      <c r="B117" s="900"/>
      <c r="C117" s="900" t="s">
        <v>39</v>
      </c>
      <c r="D117" s="900"/>
      <c r="E117" s="104">
        <v>230</v>
      </c>
      <c r="F117" s="104">
        <v>300</v>
      </c>
      <c r="G117" s="194">
        <v>600</v>
      </c>
      <c r="H117" s="131">
        <v>2.9</v>
      </c>
      <c r="I117" s="104">
        <v>667</v>
      </c>
      <c r="J117" s="22">
        <v>360</v>
      </c>
      <c r="K117" s="22">
        <v>360</v>
      </c>
      <c r="L117" s="22"/>
      <c r="M117" s="20">
        <f t="shared" si="4"/>
        <v>-46.026986506746624</v>
      </c>
      <c r="N117" s="20">
        <f t="shared" si="6"/>
        <v>0</v>
      </c>
      <c r="O117" s="394" t="s">
        <v>263</v>
      </c>
      <c r="P117" s="441">
        <f t="shared" si="5"/>
        <v>-307</v>
      </c>
      <c r="Q117" s="99"/>
      <c r="R117" s="99"/>
    </row>
    <row r="118" spans="1:18" s="202" customFormat="1" ht="18.75" x14ac:dyDescent="0.3">
      <c r="A118" s="901"/>
      <c r="B118" s="900"/>
      <c r="C118" s="900" t="s">
        <v>1936</v>
      </c>
      <c r="D118" s="900"/>
      <c r="E118" s="104">
        <v>210</v>
      </c>
      <c r="F118" s="104">
        <v>280</v>
      </c>
      <c r="G118" s="194">
        <v>400</v>
      </c>
      <c r="H118" s="131">
        <v>1.1000000000000001</v>
      </c>
      <c r="I118" s="104">
        <v>231.00000000000003</v>
      </c>
      <c r="J118" s="22">
        <v>280</v>
      </c>
      <c r="K118" s="22">
        <v>280</v>
      </c>
      <c r="L118" s="22"/>
      <c r="M118" s="20">
        <f t="shared" si="4"/>
        <v>21.212121212121197</v>
      </c>
      <c r="N118" s="20">
        <f t="shared" si="6"/>
        <v>0</v>
      </c>
      <c r="O118" s="394" t="s">
        <v>263</v>
      </c>
      <c r="P118" s="441">
        <f t="shared" si="5"/>
        <v>48.999999999999972</v>
      </c>
      <c r="Q118" s="99"/>
      <c r="R118" s="99"/>
    </row>
    <row r="119" spans="1:18" s="202" customFormat="1" ht="37.5" x14ac:dyDescent="0.3">
      <c r="A119" s="901"/>
      <c r="B119" s="900"/>
      <c r="C119" s="394" t="s">
        <v>1935</v>
      </c>
      <c r="D119" s="394" t="s">
        <v>1937</v>
      </c>
      <c r="E119" s="104"/>
      <c r="F119" s="104"/>
      <c r="G119" s="194"/>
      <c r="H119" s="131"/>
      <c r="I119" s="104"/>
      <c r="J119" s="22"/>
      <c r="K119" s="22"/>
      <c r="L119" s="22"/>
      <c r="M119" s="20"/>
      <c r="N119" s="20"/>
      <c r="O119" s="394"/>
      <c r="P119" s="441"/>
      <c r="Q119" s="99"/>
      <c r="R119" s="99"/>
    </row>
    <row r="120" spans="1:18" s="202" customFormat="1" ht="18.75" x14ac:dyDescent="0.3">
      <c r="A120" s="901"/>
      <c r="B120" s="900"/>
      <c r="C120" s="900" t="s">
        <v>39</v>
      </c>
      <c r="D120" s="900"/>
      <c r="E120" s="104">
        <v>250</v>
      </c>
      <c r="F120" s="104">
        <v>300</v>
      </c>
      <c r="G120" s="194">
        <v>700</v>
      </c>
      <c r="H120" s="131">
        <v>3.3</v>
      </c>
      <c r="I120" s="104">
        <v>825</v>
      </c>
      <c r="J120" s="22">
        <v>420</v>
      </c>
      <c r="K120" s="22">
        <v>420</v>
      </c>
      <c r="L120" s="22"/>
      <c r="M120" s="20">
        <f t="shared" ref="M120:M162" si="7">(K120-I120)/I120*100</f>
        <v>-49.090909090909093</v>
      </c>
      <c r="N120" s="20">
        <f t="shared" si="6"/>
        <v>0</v>
      </c>
      <c r="O120" s="394" t="s">
        <v>263</v>
      </c>
      <c r="P120" s="441">
        <f t="shared" si="5"/>
        <v>-405</v>
      </c>
      <c r="Q120" s="99"/>
      <c r="R120" s="99"/>
    </row>
    <row r="121" spans="1:18" s="202" customFormat="1" ht="18.75" x14ac:dyDescent="0.3">
      <c r="A121" s="901"/>
      <c r="B121" s="900"/>
      <c r="C121" s="900" t="s">
        <v>40</v>
      </c>
      <c r="D121" s="900"/>
      <c r="E121" s="104">
        <v>200</v>
      </c>
      <c r="F121" s="104">
        <v>280</v>
      </c>
      <c r="G121" s="194">
        <v>400</v>
      </c>
      <c r="H121" s="131">
        <v>2.7</v>
      </c>
      <c r="I121" s="104">
        <v>540</v>
      </c>
      <c r="J121" s="22">
        <v>280</v>
      </c>
      <c r="K121" s="22">
        <v>280</v>
      </c>
      <c r="L121" s="22"/>
      <c r="M121" s="20">
        <f t="shared" si="7"/>
        <v>-48.148148148148145</v>
      </c>
      <c r="N121" s="20">
        <f t="shared" si="6"/>
        <v>0</v>
      </c>
      <c r="O121" s="394" t="s">
        <v>263</v>
      </c>
      <c r="P121" s="441">
        <f t="shared" si="5"/>
        <v>-260</v>
      </c>
      <c r="Q121" s="99"/>
      <c r="R121" s="99"/>
    </row>
    <row r="122" spans="1:18" s="202" customFormat="1" ht="18.75" x14ac:dyDescent="0.3">
      <c r="A122" s="901"/>
      <c r="B122" s="900"/>
      <c r="C122" s="394" t="s">
        <v>1938</v>
      </c>
      <c r="D122" s="394" t="s">
        <v>1939</v>
      </c>
      <c r="E122" s="104">
        <v>300</v>
      </c>
      <c r="F122" s="104">
        <v>400</v>
      </c>
      <c r="G122" s="194">
        <v>800</v>
      </c>
      <c r="H122" s="131">
        <v>3.5</v>
      </c>
      <c r="I122" s="104">
        <v>1050</v>
      </c>
      <c r="J122" s="22">
        <v>480</v>
      </c>
      <c r="K122" s="22">
        <v>480</v>
      </c>
      <c r="L122" s="22"/>
      <c r="M122" s="20">
        <f t="shared" si="7"/>
        <v>-54.285714285714285</v>
      </c>
      <c r="N122" s="20">
        <f t="shared" si="6"/>
        <v>0</v>
      </c>
      <c r="O122" s="394" t="s">
        <v>263</v>
      </c>
      <c r="P122" s="441">
        <f t="shared" si="5"/>
        <v>-570</v>
      </c>
      <c r="Q122" s="99"/>
      <c r="R122" s="99"/>
    </row>
    <row r="123" spans="1:18" s="202" customFormat="1" ht="37.5" x14ac:dyDescent="0.3">
      <c r="A123" s="901">
        <v>2</v>
      </c>
      <c r="B123" s="900" t="s">
        <v>703</v>
      </c>
      <c r="C123" s="394" t="s">
        <v>1940</v>
      </c>
      <c r="D123" s="394" t="s">
        <v>1941</v>
      </c>
      <c r="E123" s="104">
        <v>160</v>
      </c>
      <c r="F123" s="98">
        <v>140</v>
      </c>
      <c r="G123" s="194">
        <v>200</v>
      </c>
      <c r="H123" s="131">
        <v>3.7</v>
      </c>
      <c r="I123" s="104">
        <v>592</v>
      </c>
      <c r="J123" s="22">
        <v>160</v>
      </c>
      <c r="K123" s="22">
        <v>160</v>
      </c>
      <c r="L123" s="22"/>
      <c r="M123" s="20">
        <f t="shared" si="7"/>
        <v>-72.972972972972968</v>
      </c>
      <c r="N123" s="20">
        <f t="shared" si="6"/>
        <v>0</v>
      </c>
      <c r="O123" s="394" t="s">
        <v>270</v>
      </c>
      <c r="P123" s="441">
        <f t="shared" si="5"/>
        <v>-432</v>
      </c>
      <c r="Q123" s="99"/>
      <c r="R123" s="99"/>
    </row>
    <row r="124" spans="1:18" s="202" customFormat="1" ht="37.5" x14ac:dyDescent="0.3">
      <c r="A124" s="901"/>
      <c r="B124" s="900"/>
      <c r="C124" s="394" t="s">
        <v>1941</v>
      </c>
      <c r="D124" s="394" t="s">
        <v>1942</v>
      </c>
      <c r="E124" s="104">
        <v>120</v>
      </c>
      <c r="F124" s="98">
        <v>120</v>
      </c>
      <c r="G124" s="194">
        <v>160</v>
      </c>
      <c r="H124" s="131">
        <v>1.7</v>
      </c>
      <c r="I124" s="104">
        <v>204</v>
      </c>
      <c r="J124" s="22">
        <v>120</v>
      </c>
      <c r="K124" s="22">
        <v>120</v>
      </c>
      <c r="L124" s="22"/>
      <c r="M124" s="20">
        <f t="shared" si="7"/>
        <v>-41.17647058823529</v>
      </c>
      <c r="N124" s="20">
        <f t="shared" si="6"/>
        <v>0</v>
      </c>
      <c r="O124" s="394" t="s">
        <v>270</v>
      </c>
      <c r="P124" s="441">
        <f t="shared" si="5"/>
        <v>-84</v>
      </c>
      <c r="Q124" s="99"/>
      <c r="R124" s="99"/>
    </row>
    <row r="125" spans="1:18" s="202" customFormat="1" ht="37.5" x14ac:dyDescent="0.3">
      <c r="A125" s="901"/>
      <c r="B125" s="900"/>
      <c r="C125" s="394" t="s">
        <v>1942</v>
      </c>
      <c r="D125" s="394" t="s">
        <v>1943</v>
      </c>
      <c r="E125" s="104">
        <v>100</v>
      </c>
      <c r="F125" s="98">
        <v>100</v>
      </c>
      <c r="G125" s="194">
        <v>130</v>
      </c>
      <c r="H125" s="131">
        <v>1.5</v>
      </c>
      <c r="I125" s="104">
        <v>150</v>
      </c>
      <c r="J125" s="22">
        <v>100</v>
      </c>
      <c r="K125" s="22">
        <v>100</v>
      </c>
      <c r="L125" s="22"/>
      <c r="M125" s="20">
        <f t="shared" si="7"/>
        <v>-33.333333333333329</v>
      </c>
      <c r="N125" s="20">
        <f t="shared" si="6"/>
        <v>0</v>
      </c>
      <c r="O125" s="394" t="s">
        <v>270</v>
      </c>
      <c r="P125" s="441">
        <f t="shared" si="5"/>
        <v>-50</v>
      </c>
      <c r="Q125" s="99"/>
      <c r="R125" s="99"/>
    </row>
    <row r="126" spans="1:18" s="202" customFormat="1" ht="37.5" x14ac:dyDescent="0.3">
      <c r="A126" s="901"/>
      <c r="B126" s="900"/>
      <c r="C126" s="394" t="s">
        <v>1943</v>
      </c>
      <c r="D126" s="394" t="s">
        <v>1944</v>
      </c>
      <c r="E126" s="104">
        <v>80</v>
      </c>
      <c r="F126" s="98">
        <v>80</v>
      </c>
      <c r="G126" s="194">
        <v>110</v>
      </c>
      <c r="H126" s="131">
        <v>1.4</v>
      </c>
      <c r="I126" s="104">
        <v>112</v>
      </c>
      <c r="J126" s="22">
        <v>80</v>
      </c>
      <c r="K126" s="22">
        <v>80</v>
      </c>
      <c r="L126" s="22"/>
      <c r="M126" s="20">
        <f t="shared" si="7"/>
        <v>-28.571428571428569</v>
      </c>
      <c r="N126" s="20">
        <f t="shared" si="6"/>
        <v>0</v>
      </c>
      <c r="O126" s="394" t="s">
        <v>270</v>
      </c>
      <c r="P126" s="441">
        <f t="shared" si="5"/>
        <v>-32</v>
      </c>
      <c r="Q126" s="99"/>
      <c r="R126" s="99"/>
    </row>
    <row r="127" spans="1:18" s="202" customFormat="1" ht="18.75" x14ac:dyDescent="0.3">
      <c r="A127" s="901"/>
      <c r="B127" s="900"/>
      <c r="C127" s="394" t="s">
        <v>1945</v>
      </c>
      <c r="D127" s="394" t="s">
        <v>1946</v>
      </c>
      <c r="E127" s="104">
        <v>120</v>
      </c>
      <c r="F127" s="98">
        <v>210</v>
      </c>
      <c r="G127" s="194">
        <v>300</v>
      </c>
      <c r="H127" s="131">
        <v>2.2999999999999998</v>
      </c>
      <c r="I127" s="104">
        <v>276</v>
      </c>
      <c r="J127" s="22">
        <v>210</v>
      </c>
      <c r="K127" s="22">
        <v>210</v>
      </c>
      <c r="L127" s="22"/>
      <c r="M127" s="20">
        <f t="shared" si="7"/>
        <v>-23.913043478260871</v>
      </c>
      <c r="N127" s="20">
        <f t="shared" si="6"/>
        <v>0</v>
      </c>
      <c r="O127" s="394" t="s">
        <v>263</v>
      </c>
      <c r="P127" s="441">
        <f t="shared" si="5"/>
        <v>-66</v>
      </c>
      <c r="Q127" s="99"/>
      <c r="R127" s="99"/>
    </row>
    <row r="128" spans="1:18" s="202" customFormat="1" ht="18.75" x14ac:dyDescent="0.3">
      <c r="A128" s="901"/>
      <c r="B128" s="900"/>
      <c r="C128" s="394" t="s">
        <v>1946</v>
      </c>
      <c r="D128" s="394" t="s">
        <v>1947</v>
      </c>
      <c r="E128" s="104">
        <v>90</v>
      </c>
      <c r="F128" s="98">
        <v>210</v>
      </c>
      <c r="G128" s="194">
        <v>300</v>
      </c>
      <c r="H128" s="131">
        <v>2.9</v>
      </c>
      <c r="I128" s="104">
        <v>261</v>
      </c>
      <c r="J128" s="22">
        <v>210</v>
      </c>
      <c r="K128" s="22">
        <v>210</v>
      </c>
      <c r="L128" s="22"/>
      <c r="M128" s="20">
        <f t="shared" si="7"/>
        <v>-19.540229885057471</v>
      </c>
      <c r="N128" s="20">
        <f t="shared" si="6"/>
        <v>0</v>
      </c>
      <c r="O128" s="394" t="s">
        <v>263</v>
      </c>
      <c r="P128" s="441">
        <f t="shared" si="5"/>
        <v>-51</v>
      </c>
      <c r="Q128" s="99"/>
      <c r="R128" s="99"/>
    </row>
    <row r="129" spans="1:18" s="202" customFormat="1" ht="18.75" x14ac:dyDescent="0.3">
      <c r="A129" s="901"/>
      <c r="B129" s="900"/>
      <c r="C129" s="394" t="s">
        <v>1948</v>
      </c>
      <c r="D129" s="394" t="s">
        <v>1949</v>
      </c>
      <c r="E129" s="104">
        <v>70</v>
      </c>
      <c r="F129" s="98">
        <v>80</v>
      </c>
      <c r="G129" s="194">
        <v>120</v>
      </c>
      <c r="H129" s="131">
        <v>1.9</v>
      </c>
      <c r="I129" s="104">
        <v>133</v>
      </c>
      <c r="J129" s="22">
        <v>80</v>
      </c>
      <c r="K129" s="22">
        <v>80</v>
      </c>
      <c r="L129" s="22"/>
      <c r="M129" s="20">
        <f t="shared" si="7"/>
        <v>-39.849624060150376</v>
      </c>
      <c r="N129" s="20">
        <f t="shared" si="6"/>
        <v>0</v>
      </c>
      <c r="O129" s="394" t="s">
        <v>263</v>
      </c>
      <c r="P129" s="441">
        <f t="shared" si="5"/>
        <v>-53</v>
      </c>
      <c r="Q129" s="99"/>
      <c r="R129" s="99"/>
    </row>
    <row r="130" spans="1:18" s="202" customFormat="1" ht="37.5" x14ac:dyDescent="0.3">
      <c r="A130" s="396">
        <v>3</v>
      </c>
      <c r="B130" s="394" t="s">
        <v>1950</v>
      </c>
      <c r="C130" s="900" t="s">
        <v>1951</v>
      </c>
      <c r="D130" s="900"/>
      <c r="E130" s="104">
        <v>250</v>
      </c>
      <c r="F130" s="98">
        <v>280</v>
      </c>
      <c r="G130" s="194">
        <v>400</v>
      </c>
      <c r="H130" s="131">
        <v>2.7</v>
      </c>
      <c r="I130" s="104">
        <v>675</v>
      </c>
      <c r="J130" s="22">
        <v>280</v>
      </c>
      <c r="K130" s="22">
        <v>280</v>
      </c>
      <c r="L130" s="22"/>
      <c r="M130" s="20">
        <f t="shared" si="7"/>
        <v>-58.518518518518512</v>
      </c>
      <c r="N130" s="20">
        <f t="shared" si="6"/>
        <v>0</v>
      </c>
      <c r="O130" s="394" t="s">
        <v>263</v>
      </c>
      <c r="P130" s="441">
        <f t="shared" si="5"/>
        <v>-395</v>
      </c>
      <c r="Q130" s="99"/>
      <c r="R130" s="99"/>
    </row>
    <row r="131" spans="1:18" s="202" customFormat="1" ht="18.75" x14ac:dyDescent="0.3">
      <c r="A131" s="396">
        <v>4</v>
      </c>
      <c r="B131" s="394" t="s">
        <v>1952</v>
      </c>
      <c r="C131" s="394"/>
      <c r="D131" s="394"/>
      <c r="E131" s="104">
        <v>100</v>
      </c>
      <c r="F131" s="98">
        <v>100</v>
      </c>
      <c r="G131" s="194">
        <v>120</v>
      </c>
      <c r="H131" s="131">
        <v>2</v>
      </c>
      <c r="I131" s="104">
        <v>200</v>
      </c>
      <c r="J131" s="22">
        <v>100</v>
      </c>
      <c r="K131" s="22">
        <v>100</v>
      </c>
      <c r="L131" s="22"/>
      <c r="M131" s="20">
        <f t="shared" si="7"/>
        <v>-50</v>
      </c>
      <c r="N131" s="20">
        <f t="shared" si="6"/>
        <v>0</v>
      </c>
      <c r="O131" s="394" t="s">
        <v>263</v>
      </c>
      <c r="P131" s="441">
        <f t="shared" si="5"/>
        <v>-100</v>
      </c>
      <c r="Q131" s="99"/>
      <c r="R131" s="99"/>
    </row>
    <row r="132" spans="1:18" s="202" customFormat="1" ht="18.75" x14ac:dyDescent="0.3">
      <c r="A132" s="396">
        <v>5</v>
      </c>
      <c r="B132" s="886" t="s">
        <v>1879</v>
      </c>
      <c r="C132" s="890"/>
      <c r="D132" s="887"/>
      <c r="E132" s="104">
        <v>60</v>
      </c>
      <c r="F132" s="98">
        <v>60</v>
      </c>
      <c r="G132" s="194">
        <v>80</v>
      </c>
      <c r="H132" s="131">
        <v>1.7</v>
      </c>
      <c r="I132" s="104">
        <v>102</v>
      </c>
      <c r="J132" s="22">
        <v>60</v>
      </c>
      <c r="K132" s="22">
        <v>60</v>
      </c>
      <c r="L132" s="22"/>
      <c r="M132" s="20">
        <f t="shared" si="7"/>
        <v>-41.17647058823529</v>
      </c>
      <c r="N132" s="20">
        <f t="shared" si="6"/>
        <v>0</v>
      </c>
      <c r="O132" s="394" t="s">
        <v>263</v>
      </c>
      <c r="P132" s="441">
        <f t="shared" si="5"/>
        <v>-42</v>
      </c>
      <c r="Q132" s="99"/>
      <c r="R132" s="99"/>
    </row>
    <row r="133" spans="1:18" s="202" customFormat="1" ht="18.75" x14ac:dyDescent="0.3">
      <c r="A133" s="396">
        <v>6</v>
      </c>
      <c r="B133" s="886" t="s">
        <v>1880</v>
      </c>
      <c r="C133" s="890"/>
      <c r="D133" s="887"/>
      <c r="E133" s="104">
        <v>50</v>
      </c>
      <c r="F133" s="98">
        <v>60</v>
      </c>
      <c r="G133" s="194">
        <v>80</v>
      </c>
      <c r="H133" s="131">
        <v>1.7</v>
      </c>
      <c r="I133" s="104">
        <v>85</v>
      </c>
      <c r="J133" s="22">
        <v>60</v>
      </c>
      <c r="K133" s="22">
        <v>60</v>
      </c>
      <c r="L133" s="22"/>
      <c r="M133" s="20">
        <f t="shared" si="7"/>
        <v>-29.411764705882355</v>
      </c>
      <c r="N133" s="20">
        <f t="shared" si="6"/>
        <v>0</v>
      </c>
      <c r="O133" s="394" t="s">
        <v>263</v>
      </c>
      <c r="P133" s="441">
        <f t="shared" si="5"/>
        <v>-25</v>
      </c>
      <c r="Q133" s="99"/>
      <c r="R133" s="99"/>
    </row>
    <row r="134" spans="1:18" s="202" customFormat="1" ht="18.75" x14ac:dyDescent="0.3">
      <c r="A134" s="108" t="s">
        <v>1953</v>
      </c>
      <c r="B134" s="401" t="s">
        <v>1954</v>
      </c>
      <c r="C134" s="401"/>
      <c r="D134" s="401"/>
      <c r="E134" s="109"/>
      <c r="F134" s="109"/>
      <c r="G134" s="110"/>
      <c r="H134" s="83"/>
      <c r="I134" s="83"/>
      <c r="J134" s="22"/>
      <c r="K134" s="229"/>
      <c r="L134" s="229"/>
      <c r="M134" s="20"/>
      <c r="N134" s="20"/>
      <c r="O134" s="401"/>
      <c r="P134" s="441"/>
      <c r="Q134" s="99"/>
      <c r="R134" s="99"/>
    </row>
    <row r="135" spans="1:18" s="202" customFormat="1" ht="18.75" x14ac:dyDescent="0.3">
      <c r="A135" s="928">
        <v>1</v>
      </c>
      <c r="B135" s="925" t="s">
        <v>735</v>
      </c>
      <c r="C135" s="387" t="s">
        <v>1955</v>
      </c>
      <c r="D135" s="387" t="s">
        <v>1956</v>
      </c>
      <c r="E135" s="111"/>
      <c r="F135" s="111"/>
      <c r="G135" s="114"/>
      <c r="H135" s="83"/>
      <c r="I135" s="83"/>
      <c r="J135" s="22"/>
      <c r="K135" s="229"/>
      <c r="L135" s="229"/>
      <c r="M135" s="20"/>
      <c r="N135" s="20"/>
      <c r="O135" s="387"/>
      <c r="P135" s="441"/>
      <c r="Q135" s="99"/>
      <c r="R135" s="99"/>
    </row>
    <row r="136" spans="1:18" s="202" customFormat="1" ht="18.75" x14ac:dyDescent="0.3">
      <c r="A136" s="928"/>
      <c r="B136" s="925"/>
      <c r="C136" s="925" t="s">
        <v>39</v>
      </c>
      <c r="D136" s="925"/>
      <c r="E136" s="111">
        <v>240</v>
      </c>
      <c r="F136" s="111">
        <v>1800</v>
      </c>
      <c r="G136" s="114">
        <v>3600</v>
      </c>
      <c r="H136" s="104">
        <v>1.8</v>
      </c>
      <c r="I136" s="104">
        <v>432</v>
      </c>
      <c r="J136" s="22">
        <v>2160</v>
      </c>
      <c r="K136" s="235">
        <v>1700</v>
      </c>
      <c r="L136" s="235"/>
      <c r="M136" s="20">
        <f t="shared" si="7"/>
        <v>293.51851851851853</v>
      </c>
      <c r="N136" s="20">
        <f t="shared" si="6"/>
        <v>-21.296296296296298</v>
      </c>
      <c r="O136" s="387" t="s">
        <v>263</v>
      </c>
      <c r="P136" s="441">
        <f t="shared" si="5"/>
        <v>1268</v>
      </c>
      <c r="Q136" s="99"/>
      <c r="R136" s="99"/>
    </row>
    <row r="137" spans="1:18" s="202" customFormat="1" ht="18.75" x14ac:dyDescent="0.3">
      <c r="A137" s="928"/>
      <c r="B137" s="925"/>
      <c r="C137" s="925" t="s">
        <v>1010</v>
      </c>
      <c r="D137" s="925"/>
      <c r="E137" s="111">
        <v>180</v>
      </c>
      <c r="F137" s="111">
        <v>1500</v>
      </c>
      <c r="G137" s="114">
        <v>3000</v>
      </c>
      <c r="H137" s="104">
        <v>1.6</v>
      </c>
      <c r="I137" s="104">
        <v>288</v>
      </c>
      <c r="J137" s="22">
        <v>1800</v>
      </c>
      <c r="K137" s="235">
        <v>1400</v>
      </c>
      <c r="L137" s="235"/>
      <c r="M137" s="20">
        <f t="shared" si="7"/>
        <v>386.11111111111114</v>
      </c>
      <c r="N137" s="20">
        <f t="shared" si="6"/>
        <v>-22.222222222222221</v>
      </c>
      <c r="O137" s="387" t="s">
        <v>263</v>
      </c>
      <c r="P137" s="441">
        <f t="shared" si="5"/>
        <v>1112</v>
      </c>
      <c r="Q137" s="99"/>
      <c r="R137" s="99"/>
    </row>
    <row r="138" spans="1:18" s="202" customFormat="1" ht="18.75" x14ac:dyDescent="0.3">
      <c r="A138" s="928"/>
      <c r="B138" s="925"/>
      <c r="C138" s="387" t="s">
        <v>1957</v>
      </c>
      <c r="D138" s="387" t="s">
        <v>1958</v>
      </c>
      <c r="E138" s="111"/>
      <c r="F138" s="111"/>
      <c r="G138" s="114"/>
      <c r="H138" s="104"/>
      <c r="I138" s="104"/>
      <c r="J138" s="22"/>
      <c r="K138" s="235"/>
      <c r="L138" s="235"/>
      <c r="M138" s="20"/>
      <c r="N138" s="20"/>
      <c r="O138" s="387"/>
      <c r="P138" s="441"/>
      <c r="Q138" s="99"/>
      <c r="R138" s="99"/>
    </row>
    <row r="139" spans="1:18" s="202" customFormat="1" ht="18.75" x14ac:dyDescent="0.3">
      <c r="A139" s="928"/>
      <c r="B139" s="925"/>
      <c r="C139" s="925" t="s">
        <v>39</v>
      </c>
      <c r="D139" s="925"/>
      <c r="E139" s="111">
        <v>220</v>
      </c>
      <c r="F139" s="111">
        <v>3000</v>
      </c>
      <c r="G139" s="114">
        <v>6000</v>
      </c>
      <c r="H139" s="104">
        <v>2</v>
      </c>
      <c r="I139" s="104">
        <v>440</v>
      </c>
      <c r="J139" s="22">
        <v>3600</v>
      </c>
      <c r="K139" s="235">
        <v>2900</v>
      </c>
      <c r="L139" s="235"/>
      <c r="M139" s="20">
        <f t="shared" si="7"/>
        <v>559.09090909090912</v>
      </c>
      <c r="N139" s="20">
        <f t="shared" si="6"/>
        <v>-19.444444444444446</v>
      </c>
      <c r="O139" s="925" t="s">
        <v>263</v>
      </c>
      <c r="P139" s="441">
        <f t="shared" si="5"/>
        <v>2460</v>
      </c>
      <c r="Q139" s="99"/>
      <c r="R139" s="99"/>
    </row>
    <row r="140" spans="1:18" s="202" customFormat="1" ht="18.75" x14ac:dyDescent="0.3">
      <c r="A140" s="928"/>
      <c r="B140" s="925"/>
      <c r="C140" s="925" t="s">
        <v>40</v>
      </c>
      <c r="D140" s="925"/>
      <c r="E140" s="111">
        <v>200</v>
      </c>
      <c r="F140" s="111">
        <v>2750</v>
      </c>
      <c r="G140" s="114">
        <v>5500</v>
      </c>
      <c r="H140" s="104">
        <v>2</v>
      </c>
      <c r="I140" s="104">
        <v>400</v>
      </c>
      <c r="J140" s="22">
        <v>3300</v>
      </c>
      <c r="K140" s="235">
        <v>2600</v>
      </c>
      <c r="L140" s="235"/>
      <c r="M140" s="20">
        <f t="shared" si="7"/>
        <v>550</v>
      </c>
      <c r="N140" s="20">
        <f t="shared" si="6"/>
        <v>-21.212121212121211</v>
      </c>
      <c r="O140" s="925"/>
      <c r="P140" s="441">
        <f t="shared" ref="P140:P202" si="8">K140-I140</f>
        <v>2200</v>
      </c>
      <c r="Q140" s="99"/>
      <c r="R140" s="99"/>
    </row>
    <row r="141" spans="1:18" s="202" customFormat="1" ht="18.75" x14ac:dyDescent="0.3">
      <c r="A141" s="928"/>
      <c r="B141" s="925"/>
      <c r="C141" s="387" t="s">
        <v>1959</v>
      </c>
      <c r="D141" s="387" t="s">
        <v>1960</v>
      </c>
      <c r="E141" s="111"/>
      <c r="F141" s="111"/>
      <c r="G141" s="114"/>
      <c r="H141" s="104"/>
      <c r="I141" s="104"/>
      <c r="J141" s="22"/>
      <c r="K141" s="235"/>
      <c r="L141" s="235"/>
      <c r="M141" s="20"/>
      <c r="N141" s="20"/>
      <c r="O141" s="387"/>
      <c r="P141" s="441"/>
      <c r="Q141" s="99"/>
      <c r="R141" s="99"/>
    </row>
    <row r="142" spans="1:18" s="202" customFormat="1" ht="18.75" x14ac:dyDescent="0.3">
      <c r="A142" s="928"/>
      <c r="B142" s="925"/>
      <c r="C142" s="925" t="s">
        <v>39</v>
      </c>
      <c r="D142" s="925"/>
      <c r="E142" s="111">
        <v>530</v>
      </c>
      <c r="F142" s="111">
        <v>2500</v>
      </c>
      <c r="G142" s="114">
        <v>5000</v>
      </c>
      <c r="H142" s="104">
        <v>2.2999999999999998</v>
      </c>
      <c r="I142" s="104">
        <v>1219</v>
      </c>
      <c r="J142" s="22">
        <v>3000</v>
      </c>
      <c r="K142" s="235">
        <f>J142*0.8</f>
        <v>2400</v>
      </c>
      <c r="L142" s="235"/>
      <c r="M142" s="20">
        <f t="shared" si="7"/>
        <v>96.882690730106646</v>
      </c>
      <c r="N142" s="20">
        <f t="shared" si="6"/>
        <v>-20</v>
      </c>
      <c r="O142" s="387" t="s">
        <v>263</v>
      </c>
      <c r="P142" s="441">
        <f t="shared" si="8"/>
        <v>1181</v>
      </c>
      <c r="Q142" s="99"/>
      <c r="R142" s="99"/>
    </row>
    <row r="143" spans="1:18" s="202" customFormat="1" ht="18.75" x14ac:dyDescent="0.3">
      <c r="A143" s="928"/>
      <c r="B143" s="925"/>
      <c r="C143" s="925" t="s">
        <v>40</v>
      </c>
      <c r="D143" s="925"/>
      <c r="E143" s="111">
        <v>450</v>
      </c>
      <c r="F143" s="111">
        <v>2000</v>
      </c>
      <c r="G143" s="114">
        <v>4000</v>
      </c>
      <c r="H143" s="104">
        <v>1.9</v>
      </c>
      <c r="I143" s="104">
        <v>855</v>
      </c>
      <c r="J143" s="22">
        <v>2400</v>
      </c>
      <c r="K143" s="235">
        <v>1900</v>
      </c>
      <c r="L143" s="235"/>
      <c r="M143" s="20">
        <f t="shared" si="7"/>
        <v>122.22222222222223</v>
      </c>
      <c r="N143" s="20">
        <f t="shared" si="6"/>
        <v>-20.833333333333336</v>
      </c>
      <c r="O143" s="387" t="s">
        <v>263</v>
      </c>
      <c r="P143" s="441">
        <f t="shared" si="8"/>
        <v>1045</v>
      </c>
      <c r="Q143" s="99"/>
      <c r="R143" s="99"/>
    </row>
    <row r="144" spans="1:18" s="202" customFormat="1" ht="18.75" x14ac:dyDescent="0.3">
      <c r="A144" s="928"/>
      <c r="B144" s="925"/>
      <c r="C144" s="387" t="s">
        <v>1961</v>
      </c>
      <c r="D144" s="387" t="s">
        <v>1962</v>
      </c>
      <c r="E144" s="111">
        <v>280</v>
      </c>
      <c r="F144" s="111">
        <v>1200</v>
      </c>
      <c r="G144" s="114">
        <v>2400</v>
      </c>
      <c r="H144" s="104">
        <v>1.1000000000000001</v>
      </c>
      <c r="I144" s="104">
        <v>308</v>
      </c>
      <c r="J144" s="22">
        <v>1440</v>
      </c>
      <c r="K144" s="235">
        <v>1200</v>
      </c>
      <c r="L144" s="235"/>
      <c r="M144" s="20">
        <f t="shared" si="7"/>
        <v>289.61038961038963</v>
      </c>
      <c r="N144" s="20">
        <f t="shared" si="6"/>
        <v>-16.666666666666664</v>
      </c>
      <c r="O144" s="387" t="s">
        <v>263</v>
      </c>
      <c r="P144" s="441">
        <f t="shared" si="8"/>
        <v>892</v>
      </c>
      <c r="Q144" s="99"/>
      <c r="R144" s="99"/>
    </row>
    <row r="145" spans="1:18" s="202" customFormat="1" ht="18.75" x14ac:dyDescent="0.3">
      <c r="A145" s="928"/>
      <c r="B145" s="925"/>
      <c r="C145" s="387" t="s">
        <v>1963</v>
      </c>
      <c r="D145" s="387" t="s">
        <v>1964</v>
      </c>
      <c r="E145" s="111"/>
      <c r="F145" s="111"/>
      <c r="G145" s="114"/>
      <c r="H145" s="104"/>
      <c r="I145" s="104"/>
      <c r="J145" s="22"/>
      <c r="K145" s="229"/>
      <c r="L145" s="229"/>
      <c r="M145" s="20"/>
      <c r="N145" s="20"/>
      <c r="O145" s="387"/>
      <c r="P145" s="441"/>
      <c r="Q145" s="99"/>
      <c r="R145" s="99"/>
    </row>
    <row r="146" spans="1:18" s="202" customFormat="1" ht="18.75" x14ac:dyDescent="0.3">
      <c r="A146" s="928"/>
      <c r="B146" s="925"/>
      <c r="C146" s="925" t="s">
        <v>39</v>
      </c>
      <c r="D146" s="925"/>
      <c r="E146" s="111">
        <v>230</v>
      </c>
      <c r="F146" s="111">
        <v>600</v>
      </c>
      <c r="G146" s="114">
        <v>1200</v>
      </c>
      <c r="H146" s="104">
        <v>2.2000000000000002</v>
      </c>
      <c r="I146" s="104">
        <v>506.00000000000006</v>
      </c>
      <c r="J146" s="22">
        <v>720</v>
      </c>
      <c r="K146" s="22">
        <v>720</v>
      </c>
      <c r="L146" s="22"/>
      <c r="M146" s="20">
        <f t="shared" si="7"/>
        <v>42.292490118577057</v>
      </c>
      <c r="N146" s="20">
        <f t="shared" si="6"/>
        <v>0</v>
      </c>
      <c r="O146" s="387" t="s">
        <v>263</v>
      </c>
      <c r="P146" s="441">
        <f t="shared" si="8"/>
        <v>213.99999999999994</v>
      </c>
      <c r="Q146" s="99"/>
      <c r="R146" s="99"/>
    </row>
    <row r="147" spans="1:18" s="202" customFormat="1" ht="18.75" x14ac:dyDescent="0.3">
      <c r="A147" s="928"/>
      <c r="B147" s="925"/>
      <c r="C147" s="925" t="s">
        <v>40</v>
      </c>
      <c r="D147" s="925"/>
      <c r="E147" s="111">
        <v>170</v>
      </c>
      <c r="F147" s="111">
        <v>500</v>
      </c>
      <c r="G147" s="114">
        <v>1000</v>
      </c>
      <c r="H147" s="104">
        <v>1.9</v>
      </c>
      <c r="I147" s="104">
        <v>323</v>
      </c>
      <c r="J147" s="22">
        <v>600</v>
      </c>
      <c r="K147" s="22">
        <v>600</v>
      </c>
      <c r="L147" s="22"/>
      <c r="M147" s="20">
        <f t="shared" si="7"/>
        <v>85.758513931888544</v>
      </c>
      <c r="N147" s="20">
        <f t="shared" si="6"/>
        <v>0</v>
      </c>
      <c r="O147" s="387" t="s">
        <v>263</v>
      </c>
      <c r="P147" s="441">
        <f t="shared" si="8"/>
        <v>277</v>
      </c>
      <c r="Q147" s="99"/>
      <c r="R147" s="99"/>
    </row>
    <row r="148" spans="1:18" s="202" customFormat="1" ht="18.75" x14ac:dyDescent="0.3">
      <c r="A148" s="928"/>
      <c r="B148" s="925"/>
      <c r="C148" s="387" t="s">
        <v>1965</v>
      </c>
      <c r="D148" s="387" t="s">
        <v>1966</v>
      </c>
      <c r="E148" s="111"/>
      <c r="F148" s="111"/>
      <c r="G148" s="114"/>
      <c r="H148" s="104"/>
      <c r="I148" s="104"/>
      <c r="J148" s="22"/>
      <c r="K148" s="22"/>
      <c r="L148" s="22"/>
      <c r="M148" s="20"/>
      <c r="N148" s="20"/>
      <c r="O148" s="387"/>
      <c r="P148" s="441"/>
      <c r="Q148" s="99"/>
      <c r="R148" s="99"/>
    </row>
    <row r="149" spans="1:18" s="202" customFormat="1" ht="18.75" x14ac:dyDescent="0.3">
      <c r="A149" s="928"/>
      <c r="B149" s="925"/>
      <c r="C149" s="925" t="s">
        <v>39</v>
      </c>
      <c r="D149" s="925"/>
      <c r="E149" s="111">
        <v>180</v>
      </c>
      <c r="F149" s="111">
        <v>380</v>
      </c>
      <c r="G149" s="114">
        <v>750</v>
      </c>
      <c r="H149" s="104">
        <v>4.0999999999999996</v>
      </c>
      <c r="I149" s="104">
        <v>737.99999999999989</v>
      </c>
      <c r="J149" s="22">
        <v>450</v>
      </c>
      <c r="K149" s="22">
        <v>450</v>
      </c>
      <c r="L149" s="22"/>
      <c r="M149" s="20">
        <f t="shared" si="7"/>
        <v>-39.024390243902431</v>
      </c>
      <c r="N149" s="20">
        <f t="shared" si="6"/>
        <v>0</v>
      </c>
      <c r="O149" s="387" t="s">
        <v>263</v>
      </c>
      <c r="P149" s="441">
        <f t="shared" si="8"/>
        <v>-287.99999999999989</v>
      </c>
      <c r="Q149" s="99"/>
      <c r="R149" s="99"/>
    </row>
    <row r="150" spans="1:18" s="202" customFormat="1" ht="18.75" x14ac:dyDescent="0.3">
      <c r="A150" s="928"/>
      <c r="B150" s="925"/>
      <c r="C150" s="925" t="s">
        <v>40</v>
      </c>
      <c r="D150" s="925"/>
      <c r="E150" s="111">
        <v>140</v>
      </c>
      <c r="F150" s="111">
        <v>300</v>
      </c>
      <c r="G150" s="114">
        <v>600</v>
      </c>
      <c r="H150" s="104">
        <v>3.7</v>
      </c>
      <c r="I150" s="104">
        <v>518</v>
      </c>
      <c r="J150" s="22">
        <v>360</v>
      </c>
      <c r="K150" s="22">
        <v>360</v>
      </c>
      <c r="L150" s="22"/>
      <c r="M150" s="20">
        <f t="shared" si="7"/>
        <v>-30.501930501930502</v>
      </c>
      <c r="N150" s="20">
        <f t="shared" si="6"/>
        <v>0</v>
      </c>
      <c r="O150" s="387" t="s">
        <v>263</v>
      </c>
      <c r="P150" s="441">
        <f t="shared" si="8"/>
        <v>-158</v>
      </c>
      <c r="Q150" s="99"/>
      <c r="R150" s="99"/>
    </row>
    <row r="151" spans="1:18" s="202" customFormat="1" ht="37.5" x14ac:dyDescent="0.3">
      <c r="A151" s="897">
        <v>2</v>
      </c>
      <c r="B151" s="894" t="s">
        <v>1575</v>
      </c>
      <c r="C151" s="387" t="s">
        <v>1967</v>
      </c>
      <c r="D151" s="387" t="s">
        <v>1968</v>
      </c>
      <c r="E151" s="111"/>
      <c r="F151" s="111"/>
      <c r="G151" s="114"/>
      <c r="H151" s="104"/>
      <c r="I151" s="104"/>
      <c r="J151" s="22"/>
      <c r="K151" s="22"/>
      <c r="L151" s="22"/>
      <c r="M151" s="20"/>
      <c r="N151" s="20"/>
      <c r="O151" s="387"/>
      <c r="P151" s="441"/>
      <c r="Q151" s="99"/>
      <c r="R151" s="99"/>
    </row>
    <row r="152" spans="1:18" s="202" customFormat="1" ht="18.75" x14ac:dyDescent="0.3">
      <c r="A152" s="898"/>
      <c r="B152" s="895"/>
      <c r="C152" s="925" t="s">
        <v>39</v>
      </c>
      <c r="D152" s="925"/>
      <c r="E152" s="111">
        <v>90</v>
      </c>
      <c r="F152" s="111">
        <v>100</v>
      </c>
      <c r="G152" s="114">
        <v>150</v>
      </c>
      <c r="H152" s="104">
        <v>1.1000000000000001</v>
      </c>
      <c r="I152" s="104">
        <v>99.000000000000014</v>
      </c>
      <c r="J152" s="22">
        <v>110</v>
      </c>
      <c r="K152" s="22">
        <v>110</v>
      </c>
      <c r="L152" s="22"/>
      <c r="M152" s="20">
        <f t="shared" si="7"/>
        <v>11.111111111111095</v>
      </c>
      <c r="N152" s="20">
        <f t="shared" si="6"/>
        <v>0</v>
      </c>
      <c r="O152" s="394" t="s">
        <v>263</v>
      </c>
      <c r="P152" s="441">
        <f t="shared" si="8"/>
        <v>10.999999999999986</v>
      </c>
      <c r="Q152" s="99"/>
      <c r="R152" s="99"/>
    </row>
    <row r="153" spans="1:18" s="202" customFormat="1" ht="18.75" x14ac:dyDescent="0.3">
      <c r="A153" s="898"/>
      <c r="B153" s="895"/>
      <c r="C153" s="925" t="s">
        <v>40</v>
      </c>
      <c r="D153" s="925"/>
      <c r="E153" s="111">
        <v>100</v>
      </c>
      <c r="F153" s="111">
        <v>110</v>
      </c>
      <c r="G153" s="114">
        <v>180</v>
      </c>
      <c r="H153" s="104">
        <v>1.1000000000000001</v>
      </c>
      <c r="I153" s="104">
        <v>110.00000000000001</v>
      </c>
      <c r="J153" s="22">
        <v>100</v>
      </c>
      <c r="K153" s="22">
        <v>100</v>
      </c>
      <c r="L153" s="22"/>
      <c r="M153" s="20">
        <f t="shared" si="7"/>
        <v>-9.0909090909091024</v>
      </c>
      <c r="N153" s="20">
        <f t="shared" si="6"/>
        <v>0</v>
      </c>
      <c r="O153" s="394" t="s">
        <v>263</v>
      </c>
      <c r="P153" s="441">
        <f t="shared" si="8"/>
        <v>-10.000000000000014</v>
      </c>
      <c r="Q153" s="99"/>
      <c r="R153" s="99"/>
    </row>
    <row r="154" spans="1:18" s="202" customFormat="1" ht="37.5" x14ac:dyDescent="0.3">
      <c r="A154" s="898"/>
      <c r="B154" s="895"/>
      <c r="C154" s="387" t="s">
        <v>1969</v>
      </c>
      <c r="D154" s="387" t="s">
        <v>1966</v>
      </c>
      <c r="E154" s="111"/>
      <c r="F154" s="111"/>
      <c r="G154" s="114"/>
      <c r="H154" s="104"/>
      <c r="I154" s="104"/>
      <c r="J154" s="22"/>
      <c r="K154" s="22"/>
      <c r="L154" s="22"/>
      <c r="M154" s="20"/>
      <c r="N154" s="20"/>
      <c r="O154" s="387"/>
      <c r="P154" s="441"/>
      <c r="Q154" s="99"/>
      <c r="R154" s="99"/>
    </row>
    <row r="155" spans="1:18" s="202" customFormat="1" ht="18.75" x14ac:dyDescent="0.3">
      <c r="A155" s="898"/>
      <c r="B155" s="895"/>
      <c r="C155" s="925" t="s">
        <v>39</v>
      </c>
      <c r="D155" s="925"/>
      <c r="E155" s="111">
        <v>110</v>
      </c>
      <c r="F155" s="111">
        <v>300</v>
      </c>
      <c r="G155" s="114">
        <v>600</v>
      </c>
      <c r="H155" s="104">
        <v>1.1000000000000001</v>
      </c>
      <c r="I155" s="104">
        <v>121.00000000000001</v>
      </c>
      <c r="J155" s="22">
        <v>360</v>
      </c>
      <c r="K155" s="22">
        <v>360</v>
      </c>
      <c r="L155" s="22"/>
      <c r="M155" s="20">
        <f t="shared" si="7"/>
        <v>197.52066115702479</v>
      </c>
      <c r="N155" s="20">
        <f t="shared" si="6"/>
        <v>0</v>
      </c>
      <c r="O155" s="387" t="s">
        <v>263</v>
      </c>
      <c r="P155" s="441">
        <f t="shared" si="8"/>
        <v>239</v>
      </c>
      <c r="Q155" s="99"/>
      <c r="R155" s="99"/>
    </row>
    <row r="156" spans="1:18" s="202" customFormat="1" ht="18.75" x14ac:dyDescent="0.3">
      <c r="A156" s="899"/>
      <c r="B156" s="896"/>
      <c r="C156" s="925" t="s">
        <v>40</v>
      </c>
      <c r="D156" s="925"/>
      <c r="E156" s="111">
        <v>100</v>
      </c>
      <c r="F156" s="111">
        <v>280</v>
      </c>
      <c r="G156" s="114">
        <v>550</v>
      </c>
      <c r="H156" s="104">
        <v>1.1000000000000001</v>
      </c>
      <c r="I156" s="104">
        <v>110.00000000000001</v>
      </c>
      <c r="J156" s="22">
        <v>330</v>
      </c>
      <c r="K156" s="22">
        <v>330</v>
      </c>
      <c r="L156" s="22"/>
      <c r="M156" s="20">
        <f t="shared" si="7"/>
        <v>199.99999999999997</v>
      </c>
      <c r="N156" s="20">
        <f t="shared" si="6"/>
        <v>0</v>
      </c>
      <c r="O156" s="387" t="s">
        <v>263</v>
      </c>
      <c r="P156" s="441">
        <f t="shared" si="8"/>
        <v>220</v>
      </c>
      <c r="Q156" s="99"/>
      <c r="R156" s="99"/>
    </row>
    <row r="157" spans="1:18" s="202" customFormat="1" ht="37.5" x14ac:dyDescent="0.3">
      <c r="A157" s="928">
        <v>3</v>
      </c>
      <c r="B157" s="925" t="s">
        <v>1970</v>
      </c>
      <c r="C157" s="387" t="s">
        <v>1971</v>
      </c>
      <c r="D157" s="387" t="s">
        <v>1972</v>
      </c>
      <c r="E157" s="111"/>
      <c r="F157" s="111"/>
      <c r="G157" s="114"/>
      <c r="H157" s="104"/>
      <c r="I157" s="104"/>
      <c r="J157" s="22"/>
      <c r="K157" s="229"/>
      <c r="L157" s="229"/>
      <c r="M157" s="20"/>
      <c r="N157" s="20"/>
      <c r="O157" s="387"/>
      <c r="P157" s="441"/>
      <c r="Q157" s="99"/>
      <c r="R157" s="99"/>
    </row>
    <row r="158" spans="1:18" s="202" customFormat="1" ht="18.75" x14ac:dyDescent="0.3">
      <c r="A158" s="928"/>
      <c r="B158" s="925"/>
      <c r="C158" s="925" t="s">
        <v>39</v>
      </c>
      <c r="D158" s="925"/>
      <c r="E158" s="111">
        <v>460</v>
      </c>
      <c r="F158" s="111">
        <v>1500</v>
      </c>
      <c r="G158" s="114">
        <v>3000</v>
      </c>
      <c r="H158" s="104">
        <v>2.1</v>
      </c>
      <c r="I158" s="104">
        <v>966</v>
      </c>
      <c r="J158" s="22">
        <v>1800</v>
      </c>
      <c r="K158" s="236">
        <v>1400</v>
      </c>
      <c r="L158" s="236"/>
      <c r="M158" s="20">
        <f t="shared" si="7"/>
        <v>44.927536231884055</v>
      </c>
      <c r="N158" s="20">
        <f t="shared" si="6"/>
        <v>-22.222222222222221</v>
      </c>
      <c r="O158" s="387" t="s">
        <v>263</v>
      </c>
      <c r="P158" s="441">
        <f t="shared" si="8"/>
        <v>434</v>
      </c>
      <c r="Q158" s="99"/>
      <c r="R158" s="99"/>
    </row>
    <row r="159" spans="1:18" s="202" customFormat="1" ht="18.75" x14ac:dyDescent="0.3">
      <c r="A159" s="928"/>
      <c r="B159" s="925"/>
      <c r="C159" s="925" t="s">
        <v>40</v>
      </c>
      <c r="D159" s="925"/>
      <c r="E159" s="111">
        <v>400</v>
      </c>
      <c r="F159" s="111">
        <v>1400</v>
      </c>
      <c r="G159" s="114">
        <v>2800</v>
      </c>
      <c r="H159" s="104">
        <v>1.7</v>
      </c>
      <c r="I159" s="104">
        <v>680</v>
      </c>
      <c r="J159" s="22">
        <v>1680</v>
      </c>
      <c r="K159" s="236">
        <v>1300</v>
      </c>
      <c r="L159" s="236"/>
      <c r="M159" s="20">
        <f t="shared" si="7"/>
        <v>91.17647058823529</v>
      </c>
      <c r="N159" s="20">
        <f t="shared" si="6"/>
        <v>-22.61904761904762</v>
      </c>
      <c r="O159" s="387" t="s">
        <v>263</v>
      </c>
      <c r="P159" s="441">
        <f t="shared" si="8"/>
        <v>620</v>
      </c>
      <c r="Q159" s="99"/>
      <c r="R159" s="99"/>
    </row>
    <row r="160" spans="1:18" s="202" customFormat="1" ht="18.75" x14ac:dyDescent="0.3">
      <c r="A160" s="928"/>
      <c r="B160" s="925"/>
      <c r="C160" s="387" t="s">
        <v>1973</v>
      </c>
      <c r="D160" s="387" t="s">
        <v>1974</v>
      </c>
      <c r="E160" s="111"/>
      <c r="F160" s="111"/>
      <c r="G160" s="114"/>
      <c r="H160" s="104"/>
      <c r="I160" s="104"/>
      <c r="J160" s="22"/>
      <c r="K160" s="236"/>
      <c r="L160" s="236"/>
      <c r="M160" s="20"/>
      <c r="N160" s="20"/>
      <c r="O160" s="387"/>
      <c r="P160" s="441"/>
      <c r="Q160" s="99"/>
      <c r="R160" s="99"/>
    </row>
    <row r="161" spans="1:18" s="202" customFormat="1" ht="18.75" x14ac:dyDescent="0.3">
      <c r="A161" s="928"/>
      <c r="B161" s="925"/>
      <c r="C161" s="925" t="s">
        <v>39</v>
      </c>
      <c r="D161" s="925"/>
      <c r="E161" s="111">
        <v>400</v>
      </c>
      <c r="F161" s="111">
        <v>1250</v>
      </c>
      <c r="G161" s="114">
        <v>2500</v>
      </c>
      <c r="H161" s="104">
        <v>1.8</v>
      </c>
      <c r="I161" s="104">
        <v>720</v>
      </c>
      <c r="J161" s="22">
        <v>1500</v>
      </c>
      <c r="K161" s="236">
        <f>J161*0.8</f>
        <v>1200</v>
      </c>
      <c r="L161" s="236"/>
      <c r="M161" s="20">
        <f t="shared" si="7"/>
        <v>66.666666666666657</v>
      </c>
      <c r="N161" s="20">
        <f t="shared" si="6"/>
        <v>-20</v>
      </c>
      <c r="O161" s="387" t="s">
        <v>263</v>
      </c>
      <c r="P161" s="441">
        <f t="shared" si="8"/>
        <v>480</v>
      </c>
      <c r="Q161" s="99"/>
      <c r="R161" s="99"/>
    </row>
    <row r="162" spans="1:18" s="202" customFormat="1" ht="18.75" x14ac:dyDescent="0.3">
      <c r="A162" s="928"/>
      <c r="B162" s="925"/>
      <c r="C162" s="925" t="s">
        <v>40</v>
      </c>
      <c r="D162" s="925"/>
      <c r="E162" s="111">
        <v>280</v>
      </c>
      <c r="F162" s="111">
        <v>1150</v>
      </c>
      <c r="G162" s="114">
        <v>2300</v>
      </c>
      <c r="H162" s="104">
        <v>1.8</v>
      </c>
      <c r="I162" s="104">
        <v>504</v>
      </c>
      <c r="J162" s="22">
        <v>1380</v>
      </c>
      <c r="K162" s="236">
        <v>1100</v>
      </c>
      <c r="L162" s="236"/>
      <c r="M162" s="20">
        <f t="shared" si="7"/>
        <v>118.25396825396825</v>
      </c>
      <c r="N162" s="20">
        <f t="shared" si="6"/>
        <v>-20.289855072463769</v>
      </c>
      <c r="O162" s="387" t="s">
        <v>263</v>
      </c>
      <c r="P162" s="441">
        <f t="shared" si="8"/>
        <v>596</v>
      </c>
      <c r="Q162" s="99"/>
      <c r="R162" s="99"/>
    </row>
    <row r="163" spans="1:18" s="202" customFormat="1" ht="37.5" x14ac:dyDescent="0.3">
      <c r="A163" s="928"/>
      <c r="B163" s="925"/>
      <c r="C163" s="387" t="s">
        <v>1975</v>
      </c>
      <c r="D163" s="387" t="s">
        <v>1976</v>
      </c>
      <c r="E163" s="111"/>
      <c r="F163" s="111"/>
      <c r="G163" s="114"/>
      <c r="H163" s="104"/>
      <c r="I163" s="104"/>
      <c r="J163" s="22"/>
      <c r="K163" s="236"/>
      <c r="L163" s="236"/>
      <c r="M163" s="20"/>
      <c r="N163" s="20"/>
      <c r="O163" s="387"/>
      <c r="P163" s="441"/>
      <c r="Q163" s="99"/>
      <c r="R163" s="99"/>
    </row>
    <row r="164" spans="1:18" s="202" customFormat="1" ht="18.75" x14ac:dyDescent="0.3">
      <c r="A164" s="928"/>
      <c r="B164" s="925"/>
      <c r="C164" s="925" t="s">
        <v>39</v>
      </c>
      <c r="D164" s="925"/>
      <c r="E164" s="111">
        <v>280</v>
      </c>
      <c r="F164" s="111">
        <v>1000</v>
      </c>
      <c r="G164" s="114">
        <v>2000</v>
      </c>
      <c r="H164" s="104">
        <v>1.8</v>
      </c>
      <c r="I164" s="104">
        <v>504</v>
      </c>
      <c r="J164" s="22">
        <v>1200</v>
      </c>
      <c r="K164" s="236">
        <v>950</v>
      </c>
      <c r="L164" s="236"/>
      <c r="M164" s="20">
        <f t="shared" ref="M164:M227" si="9">(K164-I164)/I164*100</f>
        <v>88.492063492063494</v>
      </c>
      <c r="N164" s="20">
        <f t="shared" ref="N164:N227" si="10">(K164-J164)/J164*100</f>
        <v>-20.833333333333336</v>
      </c>
      <c r="O164" s="387" t="s">
        <v>263</v>
      </c>
      <c r="P164" s="441">
        <f t="shared" si="8"/>
        <v>446</v>
      </c>
      <c r="Q164" s="99"/>
      <c r="R164" s="99"/>
    </row>
    <row r="165" spans="1:18" s="202" customFormat="1" ht="18.75" x14ac:dyDescent="0.3">
      <c r="A165" s="928"/>
      <c r="B165" s="925"/>
      <c r="C165" s="925" t="s">
        <v>40</v>
      </c>
      <c r="D165" s="925"/>
      <c r="E165" s="111">
        <v>220</v>
      </c>
      <c r="F165" s="111">
        <v>900</v>
      </c>
      <c r="G165" s="114">
        <v>1800</v>
      </c>
      <c r="H165" s="104">
        <v>1.8</v>
      </c>
      <c r="I165" s="104">
        <v>396</v>
      </c>
      <c r="J165" s="22">
        <v>1080</v>
      </c>
      <c r="K165" s="236">
        <v>850</v>
      </c>
      <c r="L165" s="236"/>
      <c r="M165" s="20">
        <f t="shared" si="9"/>
        <v>114.64646464646464</v>
      </c>
      <c r="N165" s="20">
        <f t="shared" si="10"/>
        <v>-21.296296296296298</v>
      </c>
      <c r="O165" s="387" t="s">
        <v>263</v>
      </c>
      <c r="P165" s="441">
        <f t="shared" si="8"/>
        <v>454</v>
      </c>
      <c r="Q165" s="99"/>
      <c r="R165" s="99"/>
    </row>
    <row r="166" spans="1:18" s="202" customFormat="1" ht="37.5" x14ac:dyDescent="0.3">
      <c r="A166" s="928"/>
      <c r="B166" s="925"/>
      <c r="C166" s="387" t="s">
        <v>1977</v>
      </c>
      <c r="D166" s="387" t="s">
        <v>1978</v>
      </c>
      <c r="E166" s="111"/>
      <c r="F166" s="111"/>
      <c r="G166" s="114"/>
      <c r="H166" s="104"/>
      <c r="I166" s="104"/>
      <c r="J166" s="22"/>
      <c r="K166" s="236"/>
      <c r="L166" s="236"/>
      <c r="M166" s="20"/>
      <c r="N166" s="20"/>
      <c r="O166" s="387"/>
      <c r="P166" s="441"/>
      <c r="Q166" s="99"/>
      <c r="R166" s="99"/>
    </row>
    <row r="167" spans="1:18" s="202" customFormat="1" ht="18.75" x14ac:dyDescent="0.3">
      <c r="A167" s="928"/>
      <c r="B167" s="925"/>
      <c r="C167" s="925" t="s">
        <v>39</v>
      </c>
      <c r="D167" s="925"/>
      <c r="E167" s="111">
        <v>170</v>
      </c>
      <c r="F167" s="111">
        <v>600</v>
      </c>
      <c r="G167" s="114">
        <v>1200</v>
      </c>
      <c r="H167" s="104">
        <v>1.8</v>
      </c>
      <c r="I167" s="104">
        <v>306</v>
      </c>
      <c r="J167" s="22">
        <v>720</v>
      </c>
      <c r="K167" s="236">
        <v>580</v>
      </c>
      <c r="L167" s="236"/>
      <c r="M167" s="20">
        <f t="shared" si="9"/>
        <v>89.542483660130728</v>
      </c>
      <c r="N167" s="20">
        <f t="shared" si="10"/>
        <v>-19.444444444444446</v>
      </c>
      <c r="O167" s="387" t="s">
        <v>263</v>
      </c>
      <c r="P167" s="441">
        <f t="shared" si="8"/>
        <v>274</v>
      </c>
      <c r="Q167" s="99"/>
      <c r="R167" s="99"/>
    </row>
    <row r="168" spans="1:18" s="202" customFormat="1" ht="18.75" x14ac:dyDescent="0.3">
      <c r="A168" s="928"/>
      <c r="B168" s="925"/>
      <c r="C168" s="925" t="s">
        <v>40</v>
      </c>
      <c r="D168" s="925"/>
      <c r="E168" s="111">
        <v>120</v>
      </c>
      <c r="F168" s="111">
        <v>500</v>
      </c>
      <c r="G168" s="114">
        <v>1000</v>
      </c>
      <c r="H168" s="104">
        <v>1.8</v>
      </c>
      <c r="I168" s="104">
        <v>216</v>
      </c>
      <c r="J168" s="22">
        <v>600</v>
      </c>
      <c r="K168" s="236">
        <f>J168*0.8</f>
        <v>480</v>
      </c>
      <c r="L168" s="236"/>
      <c r="M168" s="20">
        <f t="shared" si="9"/>
        <v>122.22222222222223</v>
      </c>
      <c r="N168" s="20">
        <f t="shared" si="10"/>
        <v>-20</v>
      </c>
      <c r="O168" s="387" t="s">
        <v>263</v>
      </c>
      <c r="P168" s="441">
        <f t="shared" si="8"/>
        <v>264</v>
      </c>
      <c r="Q168" s="99"/>
      <c r="R168" s="99"/>
    </row>
    <row r="169" spans="1:18" s="202" customFormat="1" ht="37.5" x14ac:dyDescent="0.3">
      <c r="A169" s="928"/>
      <c r="B169" s="925"/>
      <c r="C169" s="387" t="s">
        <v>1979</v>
      </c>
      <c r="D169" s="387" t="s">
        <v>1980</v>
      </c>
      <c r="E169" s="111"/>
      <c r="F169" s="111"/>
      <c r="G169" s="114"/>
      <c r="H169" s="104"/>
      <c r="I169" s="104"/>
      <c r="J169" s="22"/>
      <c r="K169" s="236"/>
      <c r="L169" s="236"/>
      <c r="M169" s="20"/>
      <c r="N169" s="20"/>
      <c r="O169" s="387"/>
      <c r="P169" s="441"/>
      <c r="Q169" s="99"/>
      <c r="R169" s="99"/>
    </row>
    <row r="170" spans="1:18" s="202" customFormat="1" ht="18.75" x14ac:dyDescent="0.3">
      <c r="A170" s="928"/>
      <c r="B170" s="925"/>
      <c r="C170" s="925" t="s">
        <v>39</v>
      </c>
      <c r="D170" s="925"/>
      <c r="E170" s="111">
        <v>150</v>
      </c>
      <c r="F170" s="111">
        <v>400</v>
      </c>
      <c r="G170" s="114">
        <v>800</v>
      </c>
      <c r="H170" s="104">
        <v>1.9</v>
      </c>
      <c r="I170" s="104">
        <v>285</v>
      </c>
      <c r="J170" s="22">
        <v>480</v>
      </c>
      <c r="K170" s="236">
        <v>380</v>
      </c>
      <c r="L170" s="236"/>
      <c r="M170" s="20">
        <f t="shared" si="9"/>
        <v>33.333333333333329</v>
      </c>
      <c r="N170" s="20">
        <f t="shared" si="10"/>
        <v>-20.833333333333336</v>
      </c>
      <c r="O170" s="387" t="s">
        <v>263</v>
      </c>
      <c r="P170" s="441">
        <f t="shared" si="8"/>
        <v>95</v>
      </c>
      <c r="Q170" s="99"/>
      <c r="R170" s="99"/>
    </row>
    <row r="171" spans="1:18" s="202" customFormat="1" ht="18.75" x14ac:dyDescent="0.3">
      <c r="A171" s="928"/>
      <c r="B171" s="925"/>
      <c r="C171" s="925" t="s">
        <v>1981</v>
      </c>
      <c r="D171" s="925"/>
      <c r="E171" s="111">
        <v>130</v>
      </c>
      <c r="F171" s="111">
        <v>380</v>
      </c>
      <c r="G171" s="114">
        <v>750</v>
      </c>
      <c r="H171" s="104">
        <v>1.8</v>
      </c>
      <c r="I171" s="104">
        <v>234</v>
      </c>
      <c r="J171" s="22">
        <v>450</v>
      </c>
      <c r="K171" s="236">
        <v>350</v>
      </c>
      <c r="L171" s="236"/>
      <c r="M171" s="20">
        <f t="shared" si="9"/>
        <v>49.572649572649574</v>
      </c>
      <c r="N171" s="20">
        <f t="shared" si="10"/>
        <v>-22.222222222222221</v>
      </c>
      <c r="O171" s="387" t="s">
        <v>263</v>
      </c>
      <c r="P171" s="441">
        <f t="shared" si="8"/>
        <v>116</v>
      </c>
      <c r="Q171" s="99"/>
      <c r="R171" s="99"/>
    </row>
    <row r="172" spans="1:18" s="202" customFormat="1" ht="37.5" x14ac:dyDescent="0.3">
      <c r="A172" s="928"/>
      <c r="B172" s="925"/>
      <c r="C172" s="387" t="s">
        <v>1982</v>
      </c>
      <c r="D172" s="387" t="s">
        <v>1983</v>
      </c>
      <c r="E172" s="111"/>
      <c r="F172" s="111"/>
      <c r="G172" s="114"/>
      <c r="H172" s="104"/>
      <c r="I172" s="104"/>
      <c r="J172" s="22"/>
      <c r="K172" s="229"/>
      <c r="L172" s="229"/>
      <c r="M172" s="20"/>
      <c r="N172" s="20"/>
      <c r="O172" s="387"/>
      <c r="P172" s="441"/>
      <c r="Q172" s="99"/>
      <c r="R172" s="99"/>
    </row>
    <row r="173" spans="1:18" s="202" customFormat="1" ht="18.75" x14ac:dyDescent="0.3">
      <c r="A173" s="928"/>
      <c r="B173" s="925"/>
      <c r="C173" s="925" t="s">
        <v>39</v>
      </c>
      <c r="D173" s="925"/>
      <c r="E173" s="111">
        <v>200</v>
      </c>
      <c r="F173" s="111">
        <v>500</v>
      </c>
      <c r="G173" s="114">
        <v>1000</v>
      </c>
      <c r="H173" s="104">
        <v>2.1</v>
      </c>
      <c r="I173" s="104">
        <v>420</v>
      </c>
      <c r="J173" s="22">
        <v>600</v>
      </c>
      <c r="K173" s="22">
        <v>600</v>
      </c>
      <c r="L173" s="22"/>
      <c r="M173" s="20">
        <f t="shared" si="9"/>
        <v>42.857142857142854</v>
      </c>
      <c r="N173" s="20">
        <f t="shared" si="10"/>
        <v>0</v>
      </c>
      <c r="O173" s="925" t="s">
        <v>263</v>
      </c>
      <c r="P173" s="441">
        <f t="shared" si="8"/>
        <v>180</v>
      </c>
      <c r="Q173" s="99"/>
      <c r="R173" s="99"/>
    </row>
    <row r="174" spans="1:18" s="202" customFormat="1" ht="18.75" x14ac:dyDescent="0.3">
      <c r="A174" s="928"/>
      <c r="B174" s="925"/>
      <c r="C174" s="925" t="s">
        <v>40</v>
      </c>
      <c r="D174" s="925"/>
      <c r="E174" s="111">
        <v>160</v>
      </c>
      <c r="F174" s="111">
        <v>400</v>
      </c>
      <c r="G174" s="114">
        <v>800</v>
      </c>
      <c r="H174" s="104">
        <v>2.6</v>
      </c>
      <c r="I174" s="104">
        <v>416</v>
      </c>
      <c r="J174" s="22">
        <v>480</v>
      </c>
      <c r="K174" s="22">
        <v>480</v>
      </c>
      <c r="L174" s="22"/>
      <c r="M174" s="20">
        <f t="shared" si="9"/>
        <v>15.384615384615385</v>
      </c>
      <c r="N174" s="20">
        <f t="shared" si="10"/>
        <v>0</v>
      </c>
      <c r="O174" s="925"/>
      <c r="P174" s="441">
        <f t="shared" si="8"/>
        <v>64</v>
      </c>
      <c r="Q174" s="99"/>
      <c r="R174" s="99"/>
    </row>
    <row r="175" spans="1:18" s="202" customFormat="1" ht="18.75" x14ac:dyDescent="0.3">
      <c r="A175" s="928"/>
      <c r="B175" s="925"/>
      <c r="C175" s="387" t="s">
        <v>1984</v>
      </c>
      <c r="D175" s="387" t="s">
        <v>1985</v>
      </c>
      <c r="E175" s="111">
        <v>120</v>
      </c>
      <c r="F175" s="111">
        <v>380</v>
      </c>
      <c r="G175" s="114">
        <v>750</v>
      </c>
      <c r="H175" s="104">
        <v>1.4</v>
      </c>
      <c r="I175" s="104">
        <v>168</v>
      </c>
      <c r="J175" s="22">
        <v>450</v>
      </c>
      <c r="K175" s="22">
        <v>450</v>
      </c>
      <c r="L175" s="22"/>
      <c r="M175" s="20">
        <f t="shared" si="9"/>
        <v>167.85714285714286</v>
      </c>
      <c r="N175" s="20">
        <f t="shared" si="10"/>
        <v>0</v>
      </c>
      <c r="O175" s="387" t="s">
        <v>263</v>
      </c>
      <c r="P175" s="441">
        <f t="shared" si="8"/>
        <v>282</v>
      </c>
      <c r="Q175" s="99"/>
      <c r="R175" s="99"/>
    </row>
    <row r="176" spans="1:18" s="202" customFormat="1" ht="18.75" x14ac:dyDescent="0.3">
      <c r="A176" s="928">
        <v>4</v>
      </c>
      <c r="B176" s="925" t="s">
        <v>703</v>
      </c>
      <c r="C176" s="387" t="s">
        <v>1986</v>
      </c>
      <c r="D176" s="387" t="s">
        <v>1987</v>
      </c>
      <c r="E176" s="111">
        <v>350</v>
      </c>
      <c r="F176" s="111">
        <v>500</v>
      </c>
      <c r="G176" s="114">
        <v>1000</v>
      </c>
      <c r="H176" s="104">
        <v>1.5</v>
      </c>
      <c r="I176" s="104">
        <v>525</v>
      </c>
      <c r="J176" s="22">
        <v>600</v>
      </c>
      <c r="K176" s="22">
        <v>600</v>
      </c>
      <c r="L176" s="22"/>
      <c r="M176" s="20">
        <f t="shared" si="9"/>
        <v>14.285714285714285</v>
      </c>
      <c r="N176" s="20">
        <f t="shared" si="10"/>
        <v>0</v>
      </c>
      <c r="O176" s="387" t="s">
        <v>263</v>
      </c>
      <c r="P176" s="441">
        <f t="shared" si="8"/>
        <v>75</v>
      </c>
      <c r="Q176" s="99"/>
      <c r="R176" s="99"/>
    </row>
    <row r="177" spans="1:18" s="202" customFormat="1" ht="18.75" x14ac:dyDescent="0.3">
      <c r="A177" s="928"/>
      <c r="B177" s="925"/>
      <c r="C177" s="387" t="s">
        <v>1987</v>
      </c>
      <c r="D177" s="387" t="s">
        <v>1988</v>
      </c>
      <c r="E177" s="111"/>
      <c r="F177" s="111"/>
      <c r="G177" s="114"/>
      <c r="H177" s="104"/>
      <c r="I177" s="104"/>
      <c r="J177" s="22"/>
      <c r="K177" s="22"/>
      <c r="L177" s="22"/>
      <c r="M177" s="20"/>
      <c r="N177" s="20"/>
      <c r="O177" s="387"/>
      <c r="P177" s="441"/>
      <c r="Q177" s="99"/>
      <c r="R177" s="99"/>
    </row>
    <row r="178" spans="1:18" s="202" customFormat="1" ht="18.75" x14ac:dyDescent="0.3">
      <c r="A178" s="928"/>
      <c r="B178" s="925"/>
      <c r="C178" s="925" t="s">
        <v>39</v>
      </c>
      <c r="D178" s="925"/>
      <c r="E178" s="111">
        <v>220</v>
      </c>
      <c r="F178" s="111">
        <v>400</v>
      </c>
      <c r="G178" s="114">
        <v>800</v>
      </c>
      <c r="H178" s="104">
        <v>1.5</v>
      </c>
      <c r="I178" s="104">
        <v>330</v>
      </c>
      <c r="J178" s="22">
        <v>480</v>
      </c>
      <c r="K178" s="22">
        <v>480</v>
      </c>
      <c r="L178" s="22"/>
      <c r="M178" s="20">
        <f t="shared" si="9"/>
        <v>45.454545454545453</v>
      </c>
      <c r="N178" s="20">
        <f t="shared" si="10"/>
        <v>0</v>
      </c>
      <c r="O178" s="387" t="s">
        <v>263</v>
      </c>
      <c r="P178" s="441">
        <f t="shared" si="8"/>
        <v>150</v>
      </c>
      <c r="Q178" s="99"/>
      <c r="R178" s="99"/>
    </row>
    <row r="179" spans="1:18" s="202" customFormat="1" ht="18.75" x14ac:dyDescent="0.3">
      <c r="A179" s="928"/>
      <c r="B179" s="925"/>
      <c r="C179" s="925" t="s">
        <v>40</v>
      </c>
      <c r="D179" s="925"/>
      <c r="E179" s="111">
        <v>200</v>
      </c>
      <c r="F179" s="111">
        <v>380</v>
      </c>
      <c r="G179" s="114">
        <v>750</v>
      </c>
      <c r="H179" s="104">
        <v>1.8</v>
      </c>
      <c r="I179" s="104">
        <v>360</v>
      </c>
      <c r="J179" s="22">
        <v>450</v>
      </c>
      <c r="K179" s="22">
        <v>450</v>
      </c>
      <c r="L179" s="22"/>
      <c r="M179" s="20">
        <f t="shared" si="9"/>
        <v>25</v>
      </c>
      <c r="N179" s="20">
        <f t="shared" si="10"/>
        <v>0</v>
      </c>
      <c r="O179" s="387" t="s">
        <v>263</v>
      </c>
      <c r="P179" s="441">
        <f t="shared" si="8"/>
        <v>90</v>
      </c>
      <c r="Q179" s="99"/>
      <c r="R179" s="99"/>
    </row>
    <row r="180" spans="1:18" s="202" customFormat="1" ht="18.75" x14ac:dyDescent="0.3">
      <c r="A180" s="928"/>
      <c r="B180" s="925"/>
      <c r="C180" s="387" t="s">
        <v>1989</v>
      </c>
      <c r="D180" s="387" t="s">
        <v>1990</v>
      </c>
      <c r="E180" s="111"/>
      <c r="F180" s="111"/>
      <c r="G180" s="114"/>
      <c r="H180" s="104"/>
      <c r="I180" s="104"/>
      <c r="J180" s="22"/>
      <c r="K180" s="22"/>
      <c r="L180" s="22"/>
      <c r="M180" s="20"/>
      <c r="N180" s="20"/>
      <c r="O180" s="387"/>
      <c r="P180" s="441"/>
      <c r="Q180" s="99"/>
      <c r="R180" s="99"/>
    </row>
    <row r="181" spans="1:18" s="202" customFormat="1" ht="18.75" x14ac:dyDescent="0.3">
      <c r="A181" s="928"/>
      <c r="B181" s="925"/>
      <c r="C181" s="925" t="s">
        <v>39</v>
      </c>
      <c r="D181" s="925"/>
      <c r="E181" s="111">
        <v>170</v>
      </c>
      <c r="F181" s="111">
        <v>250</v>
      </c>
      <c r="G181" s="114">
        <v>500</v>
      </c>
      <c r="H181" s="104">
        <v>1.5</v>
      </c>
      <c r="I181" s="104">
        <v>255</v>
      </c>
      <c r="J181" s="22">
        <v>300</v>
      </c>
      <c r="K181" s="22">
        <v>300</v>
      </c>
      <c r="L181" s="22"/>
      <c r="M181" s="20">
        <f t="shared" si="9"/>
        <v>17.647058823529413</v>
      </c>
      <c r="N181" s="20">
        <f t="shared" si="10"/>
        <v>0</v>
      </c>
      <c r="O181" s="387" t="s">
        <v>263</v>
      </c>
      <c r="P181" s="441">
        <f t="shared" si="8"/>
        <v>45</v>
      </c>
      <c r="Q181" s="99"/>
      <c r="R181" s="99"/>
    </row>
    <row r="182" spans="1:18" s="202" customFormat="1" ht="18.75" x14ac:dyDescent="0.3">
      <c r="A182" s="928"/>
      <c r="B182" s="925"/>
      <c r="C182" s="925" t="s">
        <v>40</v>
      </c>
      <c r="D182" s="925"/>
      <c r="E182" s="111">
        <v>140</v>
      </c>
      <c r="F182" s="111">
        <v>225</v>
      </c>
      <c r="G182" s="114">
        <v>450</v>
      </c>
      <c r="H182" s="104">
        <v>1.8</v>
      </c>
      <c r="I182" s="104">
        <v>252</v>
      </c>
      <c r="J182" s="22">
        <v>270</v>
      </c>
      <c r="K182" s="22">
        <v>270</v>
      </c>
      <c r="L182" s="22"/>
      <c r="M182" s="20">
        <f t="shared" si="9"/>
        <v>7.1428571428571423</v>
      </c>
      <c r="N182" s="20">
        <f t="shared" si="10"/>
        <v>0</v>
      </c>
      <c r="O182" s="387" t="s">
        <v>263</v>
      </c>
      <c r="P182" s="441">
        <f t="shared" si="8"/>
        <v>18</v>
      </c>
      <c r="Q182" s="99"/>
      <c r="R182" s="99"/>
    </row>
    <row r="183" spans="1:18" s="202" customFormat="1" ht="18.75" x14ac:dyDescent="0.3">
      <c r="A183" s="928"/>
      <c r="B183" s="925"/>
      <c r="C183" s="387" t="s">
        <v>1991</v>
      </c>
      <c r="D183" s="387" t="s">
        <v>1949</v>
      </c>
      <c r="E183" s="111">
        <v>100</v>
      </c>
      <c r="F183" s="111">
        <v>230</v>
      </c>
      <c r="G183" s="114">
        <v>450</v>
      </c>
      <c r="H183" s="104">
        <v>1.8</v>
      </c>
      <c r="I183" s="104">
        <v>180</v>
      </c>
      <c r="J183" s="22">
        <v>270</v>
      </c>
      <c r="K183" s="22">
        <v>270</v>
      </c>
      <c r="L183" s="22"/>
      <c r="M183" s="20">
        <f t="shared" si="9"/>
        <v>50</v>
      </c>
      <c r="N183" s="20">
        <f t="shared" si="10"/>
        <v>0</v>
      </c>
      <c r="O183" s="387" t="s">
        <v>263</v>
      </c>
      <c r="P183" s="441">
        <f t="shared" si="8"/>
        <v>90</v>
      </c>
      <c r="Q183" s="99"/>
      <c r="R183" s="99"/>
    </row>
    <row r="184" spans="1:18" s="202" customFormat="1" ht="37.5" x14ac:dyDescent="0.3">
      <c r="A184" s="395">
        <v>5</v>
      </c>
      <c r="B184" s="387" t="s">
        <v>1992</v>
      </c>
      <c r="C184" s="387" t="s">
        <v>1993</v>
      </c>
      <c r="D184" s="387" t="s">
        <v>1994</v>
      </c>
      <c r="E184" s="111">
        <v>120</v>
      </c>
      <c r="F184" s="111">
        <v>250</v>
      </c>
      <c r="G184" s="114">
        <v>500</v>
      </c>
      <c r="H184" s="104">
        <v>1.7</v>
      </c>
      <c r="I184" s="104">
        <v>204</v>
      </c>
      <c r="J184" s="22">
        <v>300</v>
      </c>
      <c r="K184" s="22">
        <v>300</v>
      </c>
      <c r="L184" s="22"/>
      <c r="M184" s="20">
        <f t="shared" si="9"/>
        <v>47.058823529411761</v>
      </c>
      <c r="N184" s="20">
        <f t="shared" si="10"/>
        <v>0</v>
      </c>
      <c r="O184" s="387" t="s">
        <v>263</v>
      </c>
      <c r="P184" s="441">
        <f t="shared" si="8"/>
        <v>96</v>
      </c>
      <c r="Q184" s="99"/>
      <c r="R184" s="99"/>
    </row>
    <row r="185" spans="1:18" s="202" customFormat="1" ht="37.5" x14ac:dyDescent="0.3">
      <c r="A185" s="928">
        <v>6</v>
      </c>
      <c r="B185" s="925" t="s">
        <v>1995</v>
      </c>
      <c r="C185" s="387" t="s">
        <v>1996</v>
      </c>
      <c r="D185" s="387" t="s">
        <v>1997</v>
      </c>
      <c r="E185" s="111">
        <v>240</v>
      </c>
      <c r="F185" s="111">
        <v>500</v>
      </c>
      <c r="G185" s="114">
        <v>1000</v>
      </c>
      <c r="H185" s="104">
        <v>1.4</v>
      </c>
      <c r="I185" s="104">
        <v>336</v>
      </c>
      <c r="J185" s="22">
        <v>600</v>
      </c>
      <c r="K185" s="22">
        <v>600</v>
      </c>
      <c r="L185" s="22"/>
      <c r="M185" s="20">
        <f t="shared" si="9"/>
        <v>78.571428571428569</v>
      </c>
      <c r="N185" s="20">
        <f t="shared" si="10"/>
        <v>0</v>
      </c>
      <c r="O185" s="387" t="s">
        <v>263</v>
      </c>
      <c r="P185" s="441">
        <f t="shared" si="8"/>
        <v>264</v>
      </c>
      <c r="Q185" s="99"/>
      <c r="R185" s="99"/>
    </row>
    <row r="186" spans="1:18" s="202" customFormat="1" ht="37.5" x14ac:dyDescent="0.3">
      <c r="A186" s="928"/>
      <c r="B186" s="925"/>
      <c r="C186" s="387" t="s">
        <v>1997</v>
      </c>
      <c r="D186" s="387" t="s">
        <v>1998</v>
      </c>
      <c r="E186" s="111"/>
      <c r="F186" s="111"/>
      <c r="G186" s="114"/>
      <c r="H186" s="104"/>
      <c r="I186" s="104"/>
      <c r="J186" s="22"/>
      <c r="K186" s="229"/>
      <c r="L186" s="229"/>
      <c r="M186" s="20"/>
      <c r="N186" s="20"/>
      <c r="O186" s="387"/>
      <c r="P186" s="441"/>
      <c r="Q186" s="99"/>
      <c r="R186" s="99"/>
    </row>
    <row r="187" spans="1:18" s="202" customFormat="1" ht="18.75" x14ac:dyDescent="0.3">
      <c r="A187" s="928"/>
      <c r="B187" s="925"/>
      <c r="C187" s="925" t="s">
        <v>39</v>
      </c>
      <c r="D187" s="925"/>
      <c r="E187" s="111">
        <v>170</v>
      </c>
      <c r="F187" s="111">
        <v>400</v>
      </c>
      <c r="G187" s="114">
        <v>800</v>
      </c>
      <c r="H187" s="104">
        <v>1.4</v>
      </c>
      <c r="I187" s="104">
        <v>237.99999999999997</v>
      </c>
      <c r="J187" s="22">
        <v>480</v>
      </c>
      <c r="K187" s="22">
        <v>480</v>
      </c>
      <c r="L187" s="22"/>
      <c r="M187" s="20">
        <f t="shared" si="9"/>
        <v>101.68067226890759</v>
      </c>
      <c r="N187" s="20">
        <f t="shared" si="10"/>
        <v>0</v>
      </c>
      <c r="O187" s="387" t="s">
        <v>263</v>
      </c>
      <c r="P187" s="441">
        <f t="shared" si="8"/>
        <v>242.00000000000003</v>
      </c>
      <c r="Q187" s="99"/>
      <c r="R187" s="99"/>
    </row>
    <row r="188" spans="1:18" s="202" customFormat="1" ht="18.75" x14ac:dyDescent="0.3">
      <c r="A188" s="928"/>
      <c r="B188" s="925"/>
      <c r="C188" s="925" t="s">
        <v>40</v>
      </c>
      <c r="D188" s="925"/>
      <c r="E188" s="111">
        <v>140</v>
      </c>
      <c r="F188" s="111">
        <v>380</v>
      </c>
      <c r="G188" s="114">
        <v>750</v>
      </c>
      <c r="H188" s="104">
        <v>1.4</v>
      </c>
      <c r="I188" s="104">
        <v>196</v>
      </c>
      <c r="J188" s="22">
        <v>450</v>
      </c>
      <c r="K188" s="22">
        <v>450</v>
      </c>
      <c r="L188" s="22"/>
      <c r="M188" s="20">
        <f t="shared" si="9"/>
        <v>129.59183673469389</v>
      </c>
      <c r="N188" s="20">
        <f t="shared" si="10"/>
        <v>0</v>
      </c>
      <c r="O188" s="387" t="s">
        <v>263</v>
      </c>
      <c r="P188" s="441">
        <f t="shared" si="8"/>
        <v>254</v>
      </c>
      <c r="Q188" s="99"/>
      <c r="R188" s="99"/>
    </row>
    <row r="189" spans="1:18" s="202" customFormat="1" ht="18.75" x14ac:dyDescent="0.3">
      <c r="A189" s="928"/>
      <c r="B189" s="925"/>
      <c r="C189" s="387" t="s">
        <v>1998</v>
      </c>
      <c r="D189" s="387" t="s">
        <v>1933</v>
      </c>
      <c r="E189" s="111">
        <v>180</v>
      </c>
      <c r="F189" s="111">
        <v>450</v>
      </c>
      <c r="G189" s="114">
        <v>900</v>
      </c>
      <c r="H189" s="104">
        <v>1.4</v>
      </c>
      <c r="I189" s="104">
        <v>251.99999999999997</v>
      </c>
      <c r="J189" s="22">
        <v>540</v>
      </c>
      <c r="K189" s="22">
        <v>540</v>
      </c>
      <c r="L189" s="22"/>
      <c r="M189" s="20">
        <f t="shared" si="9"/>
        <v>114.28571428571431</v>
      </c>
      <c r="N189" s="20">
        <f t="shared" si="10"/>
        <v>0</v>
      </c>
      <c r="O189" s="387" t="s">
        <v>263</v>
      </c>
      <c r="P189" s="441">
        <f t="shared" si="8"/>
        <v>288</v>
      </c>
      <c r="Q189" s="99"/>
      <c r="R189" s="99"/>
    </row>
    <row r="190" spans="1:18" s="202" customFormat="1" ht="18.75" x14ac:dyDescent="0.3">
      <c r="A190" s="928"/>
      <c r="B190" s="925"/>
      <c r="C190" s="387" t="s">
        <v>1999</v>
      </c>
      <c r="D190" s="387" t="s">
        <v>2000</v>
      </c>
      <c r="E190" s="111">
        <v>180</v>
      </c>
      <c r="F190" s="111">
        <v>450</v>
      </c>
      <c r="G190" s="114">
        <v>900</v>
      </c>
      <c r="H190" s="104">
        <v>1.4</v>
      </c>
      <c r="I190" s="104">
        <v>251.99999999999997</v>
      </c>
      <c r="J190" s="22">
        <v>540</v>
      </c>
      <c r="K190" s="22">
        <v>540</v>
      </c>
      <c r="L190" s="22"/>
      <c r="M190" s="20">
        <f t="shared" si="9"/>
        <v>114.28571428571431</v>
      </c>
      <c r="N190" s="20">
        <f t="shared" si="10"/>
        <v>0</v>
      </c>
      <c r="O190" s="387" t="s">
        <v>263</v>
      </c>
      <c r="P190" s="441">
        <f t="shared" si="8"/>
        <v>288</v>
      </c>
      <c r="Q190" s="99"/>
      <c r="R190" s="99"/>
    </row>
    <row r="191" spans="1:18" s="202" customFormat="1" ht="18.75" x14ac:dyDescent="0.3">
      <c r="A191" s="928"/>
      <c r="B191" s="925"/>
      <c r="C191" s="387" t="s">
        <v>2001</v>
      </c>
      <c r="D191" s="387" t="s">
        <v>2002</v>
      </c>
      <c r="E191" s="111">
        <v>180</v>
      </c>
      <c r="F191" s="111">
        <v>450</v>
      </c>
      <c r="G191" s="114">
        <v>900</v>
      </c>
      <c r="H191" s="104">
        <v>1.4</v>
      </c>
      <c r="I191" s="104">
        <v>251.99999999999997</v>
      </c>
      <c r="J191" s="22">
        <v>540</v>
      </c>
      <c r="K191" s="22">
        <v>540</v>
      </c>
      <c r="L191" s="22"/>
      <c r="M191" s="20">
        <f t="shared" si="9"/>
        <v>114.28571428571431</v>
      </c>
      <c r="N191" s="20">
        <f t="shared" si="10"/>
        <v>0</v>
      </c>
      <c r="O191" s="387" t="s">
        <v>263</v>
      </c>
      <c r="P191" s="441">
        <f t="shared" si="8"/>
        <v>288</v>
      </c>
      <c r="Q191" s="99"/>
      <c r="R191" s="99"/>
    </row>
    <row r="192" spans="1:18" s="202" customFormat="1" ht="37.5" x14ac:dyDescent="0.3">
      <c r="A192" s="928">
        <v>7</v>
      </c>
      <c r="B192" s="925" t="s">
        <v>2003</v>
      </c>
      <c r="C192" s="387" t="s">
        <v>2004</v>
      </c>
      <c r="D192" s="387" t="s">
        <v>2005</v>
      </c>
      <c r="E192" s="111">
        <v>180</v>
      </c>
      <c r="F192" s="111">
        <v>750</v>
      </c>
      <c r="G192" s="114">
        <v>1500</v>
      </c>
      <c r="H192" s="104">
        <v>1.7</v>
      </c>
      <c r="I192" s="104">
        <v>306</v>
      </c>
      <c r="J192" s="22">
        <v>900</v>
      </c>
      <c r="K192" s="22">
        <v>900</v>
      </c>
      <c r="L192" s="22"/>
      <c r="M192" s="20">
        <f t="shared" si="9"/>
        <v>194.11764705882354</v>
      </c>
      <c r="N192" s="20">
        <f t="shared" si="10"/>
        <v>0</v>
      </c>
      <c r="O192" s="925" t="s">
        <v>263</v>
      </c>
      <c r="P192" s="441">
        <f t="shared" si="8"/>
        <v>594</v>
      </c>
      <c r="Q192" s="99"/>
      <c r="R192" s="99"/>
    </row>
    <row r="193" spans="1:18" s="202" customFormat="1" ht="18.75" x14ac:dyDescent="0.3">
      <c r="A193" s="928"/>
      <c r="B193" s="925"/>
      <c r="C193" s="387" t="s">
        <v>2006</v>
      </c>
      <c r="D193" s="387" t="s">
        <v>2007</v>
      </c>
      <c r="E193" s="111">
        <v>150</v>
      </c>
      <c r="F193" s="111">
        <v>600</v>
      </c>
      <c r="G193" s="114">
        <v>1200</v>
      </c>
      <c r="H193" s="104">
        <v>1.7</v>
      </c>
      <c r="I193" s="104">
        <v>255</v>
      </c>
      <c r="J193" s="22">
        <v>720</v>
      </c>
      <c r="K193" s="22">
        <v>720</v>
      </c>
      <c r="L193" s="22"/>
      <c r="M193" s="20">
        <f t="shared" si="9"/>
        <v>182.35294117647058</v>
      </c>
      <c r="N193" s="20">
        <f t="shared" si="10"/>
        <v>0</v>
      </c>
      <c r="O193" s="925"/>
      <c r="P193" s="441">
        <f t="shared" si="8"/>
        <v>465</v>
      </c>
      <c r="Q193" s="99"/>
      <c r="R193" s="99"/>
    </row>
    <row r="194" spans="1:18" s="202" customFormat="1" ht="37.5" x14ac:dyDescent="0.3">
      <c r="A194" s="928"/>
      <c r="B194" s="925"/>
      <c r="C194" s="387" t="s">
        <v>2008</v>
      </c>
      <c r="D194" s="387" t="s">
        <v>2009</v>
      </c>
      <c r="E194" s="111">
        <v>180</v>
      </c>
      <c r="F194" s="111">
        <v>600</v>
      </c>
      <c r="G194" s="114">
        <v>1200</v>
      </c>
      <c r="H194" s="104">
        <v>1.7</v>
      </c>
      <c r="I194" s="104">
        <v>306</v>
      </c>
      <c r="J194" s="22">
        <v>720</v>
      </c>
      <c r="K194" s="22">
        <v>720</v>
      </c>
      <c r="L194" s="22"/>
      <c r="M194" s="20">
        <f t="shared" si="9"/>
        <v>135.29411764705884</v>
      </c>
      <c r="N194" s="20">
        <f t="shared" si="10"/>
        <v>0</v>
      </c>
      <c r="O194" s="387" t="s">
        <v>263</v>
      </c>
      <c r="P194" s="441">
        <f t="shared" si="8"/>
        <v>414</v>
      </c>
      <c r="Q194" s="99"/>
      <c r="R194" s="99"/>
    </row>
    <row r="195" spans="1:18" s="202" customFormat="1" ht="18.75" x14ac:dyDescent="0.3">
      <c r="A195" s="928">
        <v>8</v>
      </c>
      <c r="B195" s="925" t="s">
        <v>227</v>
      </c>
      <c r="C195" s="387" t="s">
        <v>2010</v>
      </c>
      <c r="D195" s="387" t="s">
        <v>2011</v>
      </c>
      <c r="E195" s="111"/>
      <c r="F195" s="111"/>
      <c r="G195" s="114"/>
      <c r="H195" s="104"/>
      <c r="I195" s="104"/>
      <c r="J195" s="22"/>
      <c r="K195" s="22"/>
      <c r="L195" s="22"/>
      <c r="M195" s="20"/>
      <c r="N195" s="20"/>
      <c r="O195" s="387"/>
      <c r="P195" s="441"/>
      <c r="Q195" s="99"/>
      <c r="R195" s="99"/>
    </row>
    <row r="196" spans="1:18" s="202" customFormat="1" ht="18.75" x14ac:dyDescent="0.3">
      <c r="A196" s="928"/>
      <c r="B196" s="925"/>
      <c r="C196" s="925" t="s">
        <v>39</v>
      </c>
      <c r="D196" s="925"/>
      <c r="E196" s="111">
        <v>150</v>
      </c>
      <c r="F196" s="111">
        <v>400</v>
      </c>
      <c r="G196" s="114">
        <v>800</v>
      </c>
      <c r="H196" s="104">
        <v>1.8</v>
      </c>
      <c r="I196" s="104">
        <v>270</v>
      </c>
      <c r="J196" s="22">
        <v>480</v>
      </c>
      <c r="K196" s="22">
        <v>480</v>
      </c>
      <c r="L196" s="22"/>
      <c r="M196" s="20">
        <f t="shared" si="9"/>
        <v>77.777777777777786</v>
      </c>
      <c r="N196" s="20">
        <f t="shared" si="10"/>
        <v>0</v>
      </c>
      <c r="O196" s="387" t="s">
        <v>263</v>
      </c>
      <c r="P196" s="441">
        <f t="shared" si="8"/>
        <v>210</v>
      </c>
      <c r="Q196" s="99"/>
      <c r="R196" s="99"/>
    </row>
    <row r="197" spans="1:18" s="202" customFormat="1" ht="18.75" x14ac:dyDescent="0.3">
      <c r="A197" s="928"/>
      <c r="B197" s="925"/>
      <c r="C197" s="925" t="s">
        <v>40</v>
      </c>
      <c r="D197" s="925"/>
      <c r="E197" s="111">
        <v>120</v>
      </c>
      <c r="F197" s="111">
        <v>380</v>
      </c>
      <c r="G197" s="114">
        <v>750</v>
      </c>
      <c r="H197" s="104">
        <v>1.4</v>
      </c>
      <c r="I197" s="104">
        <v>168</v>
      </c>
      <c r="J197" s="22">
        <v>450</v>
      </c>
      <c r="K197" s="22">
        <v>450</v>
      </c>
      <c r="L197" s="22"/>
      <c r="M197" s="20">
        <f t="shared" si="9"/>
        <v>167.85714285714286</v>
      </c>
      <c r="N197" s="20">
        <f t="shared" si="10"/>
        <v>0</v>
      </c>
      <c r="O197" s="387" t="s">
        <v>263</v>
      </c>
      <c r="P197" s="441">
        <f t="shared" si="8"/>
        <v>282</v>
      </c>
      <c r="Q197" s="99"/>
      <c r="R197" s="99"/>
    </row>
    <row r="198" spans="1:18" s="202" customFormat="1" ht="37.5" x14ac:dyDescent="0.3">
      <c r="A198" s="928"/>
      <c r="B198" s="925"/>
      <c r="C198" s="387" t="s">
        <v>2012</v>
      </c>
      <c r="D198" s="387" t="s">
        <v>2013</v>
      </c>
      <c r="E198" s="111">
        <v>80</v>
      </c>
      <c r="F198" s="111">
        <v>200</v>
      </c>
      <c r="G198" s="114">
        <v>400</v>
      </c>
      <c r="H198" s="104">
        <v>1.2</v>
      </c>
      <c r="I198" s="104">
        <v>96</v>
      </c>
      <c r="J198" s="22">
        <v>240</v>
      </c>
      <c r="K198" s="22">
        <v>240</v>
      </c>
      <c r="L198" s="22"/>
      <c r="M198" s="20">
        <f t="shared" si="9"/>
        <v>150</v>
      </c>
      <c r="N198" s="20">
        <f t="shared" si="10"/>
        <v>0</v>
      </c>
      <c r="O198" s="394" t="s">
        <v>270</v>
      </c>
      <c r="P198" s="441">
        <f t="shared" si="8"/>
        <v>144</v>
      </c>
      <c r="Q198" s="99"/>
      <c r="R198" s="99"/>
    </row>
    <row r="199" spans="1:18" s="202" customFormat="1" ht="37.5" x14ac:dyDescent="0.3">
      <c r="A199" s="928"/>
      <c r="B199" s="925"/>
      <c r="C199" s="387" t="s">
        <v>2013</v>
      </c>
      <c r="D199" s="387" t="s">
        <v>1585</v>
      </c>
      <c r="E199" s="111">
        <v>100</v>
      </c>
      <c r="F199" s="111">
        <v>200</v>
      </c>
      <c r="G199" s="114">
        <v>400</v>
      </c>
      <c r="H199" s="104">
        <v>1.6</v>
      </c>
      <c r="I199" s="104">
        <v>160</v>
      </c>
      <c r="J199" s="22">
        <v>240</v>
      </c>
      <c r="K199" s="22">
        <v>240</v>
      </c>
      <c r="L199" s="22"/>
      <c r="M199" s="20">
        <f t="shared" si="9"/>
        <v>50</v>
      </c>
      <c r="N199" s="20">
        <f t="shared" si="10"/>
        <v>0</v>
      </c>
      <c r="O199" s="394" t="s">
        <v>270</v>
      </c>
      <c r="P199" s="441">
        <f t="shared" si="8"/>
        <v>80</v>
      </c>
      <c r="Q199" s="99"/>
      <c r="R199" s="99"/>
    </row>
    <row r="200" spans="1:18" s="202" customFormat="1" ht="18.75" x14ac:dyDescent="0.3">
      <c r="A200" s="928"/>
      <c r="B200" s="925"/>
      <c r="C200" s="387" t="s">
        <v>2014</v>
      </c>
      <c r="D200" s="387" t="s">
        <v>2015</v>
      </c>
      <c r="E200" s="111">
        <v>120</v>
      </c>
      <c r="F200" s="111">
        <v>400</v>
      </c>
      <c r="G200" s="114">
        <v>800</v>
      </c>
      <c r="H200" s="104">
        <v>1.5</v>
      </c>
      <c r="I200" s="104">
        <v>180</v>
      </c>
      <c r="J200" s="22">
        <v>480</v>
      </c>
      <c r="K200" s="22">
        <v>480</v>
      </c>
      <c r="L200" s="22"/>
      <c r="M200" s="20">
        <f t="shared" si="9"/>
        <v>166.66666666666669</v>
      </c>
      <c r="N200" s="20">
        <f t="shared" si="10"/>
        <v>0</v>
      </c>
      <c r="O200" s="387" t="s">
        <v>263</v>
      </c>
      <c r="P200" s="441">
        <f t="shared" si="8"/>
        <v>300</v>
      </c>
      <c r="Q200" s="99"/>
      <c r="R200" s="99"/>
    </row>
    <row r="201" spans="1:18" s="202" customFormat="1" ht="18.75" x14ac:dyDescent="0.3">
      <c r="A201" s="395">
        <v>9</v>
      </c>
      <c r="B201" s="925" t="s">
        <v>2016</v>
      </c>
      <c r="C201" s="925"/>
      <c r="D201" s="925"/>
      <c r="E201" s="111">
        <v>90</v>
      </c>
      <c r="F201" s="98">
        <v>110</v>
      </c>
      <c r="G201" s="114">
        <v>150</v>
      </c>
      <c r="H201" s="104">
        <v>1.3</v>
      </c>
      <c r="I201" s="104">
        <v>117</v>
      </c>
      <c r="J201" s="22">
        <v>110</v>
      </c>
      <c r="K201" s="237">
        <v>150</v>
      </c>
      <c r="L201" s="237"/>
      <c r="M201" s="20">
        <f t="shared" si="9"/>
        <v>28.205128205128204</v>
      </c>
      <c r="N201" s="20">
        <f t="shared" si="10"/>
        <v>36.363636363636367</v>
      </c>
      <c r="O201" s="387" t="s">
        <v>263</v>
      </c>
      <c r="P201" s="441">
        <f t="shared" si="8"/>
        <v>33</v>
      </c>
      <c r="Q201" s="99"/>
      <c r="R201" s="99"/>
    </row>
    <row r="202" spans="1:18" s="202" customFormat="1" ht="18.75" x14ac:dyDescent="0.3">
      <c r="A202" s="395">
        <v>10</v>
      </c>
      <c r="B202" s="925" t="s">
        <v>2017</v>
      </c>
      <c r="C202" s="925"/>
      <c r="D202" s="925"/>
      <c r="E202" s="111">
        <v>80</v>
      </c>
      <c r="F202" s="98">
        <v>110</v>
      </c>
      <c r="G202" s="114">
        <v>150</v>
      </c>
      <c r="H202" s="104">
        <v>1.3</v>
      </c>
      <c r="I202" s="104">
        <v>104</v>
      </c>
      <c r="J202" s="22">
        <v>110</v>
      </c>
      <c r="K202" s="237">
        <v>140</v>
      </c>
      <c r="L202" s="237"/>
      <c r="M202" s="20">
        <f t="shared" si="9"/>
        <v>34.615384615384613</v>
      </c>
      <c r="N202" s="20">
        <f t="shared" si="10"/>
        <v>27.27272727272727</v>
      </c>
      <c r="O202" s="387" t="s">
        <v>263</v>
      </c>
      <c r="P202" s="441">
        <f t="shared" si="8"/>
        <v>36</v>
      </c>
      <c r="Q202" s="99"/>
      <c r="R202" s="99"/>
    </row>
    <row r="203" spans="1:18" s="202" customFormat="1" ht="18.75" x14ac:dyDescent="0.3">
      <c r="A203" s="108" t="s">
        <v>2018</v>
      </c>
      <c r="B203" s="401" t="s">
        <v>2019</v>
      </c>
      <c r="C203" s="401"/>
      <c r="D203" s="401"/>
      <c r="E203" s="111"/>
      <c r="F203" s="111"/>
      <c r="G203" s="114"/>
      <c r="H203" s="83"/>
      <c r="I203" s="83"/>
      <c r="J203" s="65"/>
      <c r="K203" s="238"/>
      <c r="L203" s="238"/>
      <c r="M203" s="20"/>
      <c r="N203" s="20"/>
      <c r="O203" s="387"/>
      <c r="P203" s="441"/>
      <c r="Q203" s="99"/>
      <c r="R203" s="99"/>
    </row>
    <row r="204" spans="1:18" s="202" customFormat="1" ht="56.25" x14ac:dyDescent="0.3">
      <c r="A204" s="928">
        <v>1</v>
      </c>
      <c r="B204" s="925" t="s">
        <v>1596</v>
      </c>
      <c r="C204" s="387" t="s">
        <v>2020</v>
      </c>
      <c r="D204" s="387" t="s">
        <v>2021</v>
      </c>
      <c r="E204" s="111">
        <v>80</v>
      </c>
      <c r="F204" s="98">
        <v>90</v>
      </c>
      <c r="G204" s="114">
        <v>120</v>
      </c>
      <c r="H204" s="104">
        <v>1.4</v>
      </c>
      <c r="I204" s="104">
        <v>112</v>
      </c>
      <c r="J204" s="65">
        <v>90</v>
      </c>
      <c r="K204" s="65">
        <v>90</v>
      </c>
      <c r="L204" s="65"/>
      <c r="M204" s="20">
        <f t="shared" si="9"/>
        <v>-19.642857142857142</v>
      </c>
      <c r="N204" s="20">
        <f t="shared" si="10"/>
        <v>0</v>
      </c>
      <c r="O204" s="387" t="s">
        <v>263</v>
      </c>
      <c r="P204" s="441">
        <f t="shared" ref="P204:P251" si="11">K204-I204</f>
        <v>-22</v>
      </c>
      <c r="Q204" s="99"/>
      <c r="R204" s="99"/>
    </row>
    <row r="205" spans="1:18" s="202" customFormat="1" ht="56.25" x14ac:dyDescent="0.3">
      <c r="A205" s="928"/>
      <c r="B205" s="925"/>
      <c r="C205" s="387" t="s">
        <v>2021</v>
      </c>
      <c r="D205" s="387" t="s">
        <v>2022</v>
      </c>
      <c r="E205" s="111"/>
      <c r="F205" s="98"/>
      <c r="G205" s="114"/>
      <c r="H205" s="104"/>
      <c r="I205" s="104"/>
      <c r="J205" s="65"/>
      <c r="K205" s="65"/>
      <c r="L205" s="65"/>
      <c r="M205" s="20"/>
      <c r="N205" s="20"/>
      <c r="O205" s="387" t="s">
        <v>263</v>
      </c>
      <c r="P205" s="441"/>
      <c r="Q205" s="99"/>
      <c r="R205" s="99"/>
    </row>
    <row r="206" spans="1:18" s="202" customFormat="1" ht="18.75" x14ac:dyDescent="0.3">
      <c r="A206" s="928"/>
      <c r="B206" s="925"/>
      <c r="C206" s="387"/>
      <c r="D206" s="122" t="s">
        <v>39</v>
      </c>
      <c r="E206" s="111">
        <v>130</v>
      </c>
      <c r="F206" s="98">
        <v>230</v>
      </c>
      <c r="G206" s="114">
        <v>330</v>
      </c>
      <c r="H206" s="104">
        <v>1.5</v>
      </c>
      <c r="I206" s="104">
        <v>195</v>
      </c>
      <c r="J206" s="65">
        <v>230</v>
      </c>
      <c r="K206" s="238">
        <v>230</v>
      </c>
      <c r="L206" s="238"/>
      <c r="M206" s="20">
        <f t="shared" si="9"/>
        <v>17.948717948717949</v>
      </c>
      <c r="N206" s="20">
        <f t="shared" si="10"/>
        <v>0</v>
      </c>
      <c r="O206" s="122" t="s">
        <v>918</v>
      </c>
      <c r="P206" s="441">
        <f t="shared" si="11"/>
        <v>35</v>
      </c>
      <c r="Q206" s="99"/>
      <c r="R206" s="99"/>
    </row>
    <row r="207" spans="1:18" s="202" customFormat="1" ht="18.75" x14ac:dyDescent="0.3">
      <c r="A207" s="928"/>
      <c r="B207" s="925"/>
      <c r="C207" s="387"/>
      <c r="D207" s="122" t="s">
        <v>40</v>
      </c>
      <c r="E207" s="111">
        <v>130</v>
      </c>
      <c r="F207" s="98">
        <v>230</v>
      </c>
      <c r="G207" s="114">
        <v>330</v>
      </c>
      <c r="H207" s="104">
        <v>1.5</v>
      </c>
      <c r="I207" s="104">
        <v>195</v>
      </c>
      <c r="J207" s="65">
        <v>230</v>
      </c>
      <c r="K207" s="238">
        <v>200</v>
      </c>
      <c r="L207" s="238"/>
      <c r="M207" s="20">
        <f t="shared" si="9"/>
        <v>2.5641025641025639</v>
      </c>
      <c r="N207" s="20">
        <f t="shared" si="10"/>
        <v>-13.043478260869565</v>
      </c>
      <c r="O207" s="122" t="s">
        <v>918</v>
      </c>
      <c r="P207" s="441">
        <f t="shared" si="11"/>
        <v>5</v>
      </c>
      <c r="Q207" s="99"/>
      <c r="R207" s="99"/>
    </row>
    <row r="208" spans="1:18" s="202" customFormat="1" ht="37.5" x14ac:dyDescent="0.3">
      <c r="A208" s="928"/>
      <c r="B208" s="925"/>
      <c r="C208" s="387" t="s">
        <v>2023</v>
      </c>
      <c r="D208" s="387" t="s">
        <v>2024</v>
      </c>
      <c r="E208" s="111">
        <v>170</v>
      </c>
      <c r="F208" s="111">
        <v>400</v>
      </c>
      <c r="G208" s="114">
        <v>830</v>
      </c>
      <c r="H208" s="104">
        <v>3.5</v>
      </c>
      <c r="I208" s="104">
        <v>595</v>
      </c>
      <c r="J208" s="65">
        <v>500</v>
      </c>
      <c r="K208" s="65">
        <v>500</v>
      </c>
      <c r="L208" s="65"/>
      <c r="M208" s="20">
        <f t="shared" si="9"/>
        <v>-15.966386554621847</v>
      </c>
      <c r="N208" s="20">
        <f t="shared" si="10"/>
        <v>0</v>
      </c>
      <c r="O208" s="387" t="s">
        <v>263</v>
      </c>
      <c r="P208" s="441">
        <f t="shared" si="11"/>
        <v>-95</v>
      </c>
      <c r="Q208" s="99"/>
      <c r="R208" s="99"/>
    </row>
    <row r="209" spans="1:18" s="202" customFormat="1" ht="37.5" x14ac:dyDescent="0.3">
      <c r="A209" s="928"/>
      <c r="B209" s="925"/>
      <c r="C209" s="387" t="s">
        <v>2025</v>
      </c>
      <c r="D209" s="387" t="s">
        <v>2026</v>
      </c>
      <c r="E209" s="111"/>
      <c r="F209" s="111"/>
      <c r="G209" s="114"/>
      <c r="H209" s="104"/>
      <c r="I209" s="104"/>
      <c r="J209" s="65"/>
      <c r="K209" s="65"/>
      <c r="L209" s="65"/>
      <c r="M209" s="20"/>
      <c r="N209" s="20"/>
      <c r="O209" s="387" t="s">
        <v>270</v>
      </c>
      <c r="P209" s="441"/>
      <c r="Q209" s="99"/>
      <c r="R209" s="99"/>
    </row>
    <row r="210" spans="1:18" s="202" customFormat="1" ht="18.75" x14ac:dyDescent="0.3">
      <c r="A210" s="928"/>
      <c r="B210" s="925"/>
      <c r="C210" s="387"/>
      <c r="D210" s="122" t="s">
        <v>39</v>
      </c>
      <c r="E210" s="111">
        <v>110</v>
      </c>
      <c r="F210" s="111">
        <v>300</v>
      </c>
      <c r="G210" s="114">
        <v>500</v>
      </c>
      <c r="H210" s="104">
        <v>2.4</v>
      </c>
      <c r="I210" s="104">
        <v>264</v>
      </c>
      <c r="J210" s="65">
        <v>300</v>
      </c>
      <c r="K210" s="238">
        <v>300</v>
      </c>
      <c r="L210" s="238"/>
      <c r="M210" s="20">
        <f t="shared" si="9"/>
        <v>13.636363636363635</v>
      </c>
      <c r="N210" s="20">
        <f t="shared" si="10"/>
        <v>0</v>
      </c>
      <c r="O210" s="122" t="s">
        <v>918</v>
      </c>
      <c r="P210" s="441">
        <f t="shared" si="11"/>
        <v>36</v>
      </c>
      <c r="Q210" s="99"/>
      <c r="R210" s="99"/>
    </row>
    <row r="211" spans="1:18" s="202" customFormat="1" ht="18.75" x14ac:dyDescent="0.3">
      <c r="A211" s="928"/>
      <c r="B211" s="925"/>
      <c r="C211" s="387"/>
      <c r="D211" s="122" t="s">
        <v>40</v>
      </c>
      <c r="E211" s="111">
        <v>110</v>
      </c>
      <c r="F211" s="111">
        <v>300</v>
      </c>
      <c r="G211" s="114">
        <v>500</v>
      </c>
      <c r="H211" s="104">
        <v>2.4</v>
      </c>
      <c r="I211" s="104">
        <v>264</v>
      </c>
      <c r="J211" s="65">
        <v>300</v>
      </c>
      <c r="K211" s="238">
        <v>250</v>
      </c>
      <c r="L211" s="238"/>
      <c r="M211" s="20">
        <f t="shared" si="9"/>
        <v>-5.3030303030303028</v>
      </c>
      <c r="N211" s="20">
        <f t="shared" si="10"/>
        <v>-16.666666666666664</v>
      </c>
      <c r="O211" s="122" t="s">
        <v>918</v>
      </c>
      <c r="P211" s="441">
        <f t="shared" si="11"/>
        <v>-14</v>
      </c>
      <c r="Q211" s="99"/>
      <c r="R211" s="99"/>
    </row>
    <row r="212" spans="1:18" s="202" customFormat="1" ht="18.75" x14ac:dyDescent="0.3">
      <c r="A212" s="928"/>
      <c r="B212" s="925"/>
      <c r="C212" s="387" t="s">
        <v>2026</v>
      </c>
      <c r="D212" s="387" t="s">
        <v>2027</v>
      </c>
      <c r="E212" s="111"/>
      <c r="F212" s="98"/>
      <c r="G212" s="114"/>
      <c r="H212" s="104"/>
      <c r="I212" s="104"/>
      <c r="J212" s="65"/>
      <c r="K212" s="65"/>
      <c r="L212" s="65"/>
      <c r="M212" s="20"/>
      <c r="N212" s="20"/>
      <c r="O212" s="239"/>
      <c r="P212" s="441"/>
      <c r="Q212" s="99"/>
      <c r="R212" s="99"/>
    </row>
    <row r="213" spans="1:18" s="202" customFormat="1" ht="18.75" x14ac:dyDescent="0.3">
      <c r="A213" s="928"/>
      <c r="B213" s="925"/>
      <c r="C213" s="387"/>
      <c r="D213" s="122" t="s">
        <v>39</v>
      </c>
      <c r="E213" s="111">
        <v>100</v>
      </c>
      <c r="F213" s="98">
        <v>230</v>
      </c>
      <c r="G213" s="114">
        <v>330</v>
      </c>
      <c r="H213" s="104">
        <v>1.6</v>
      </c>
      <c r="I213" s="104">
        <v>160</v>
      </c>
      <c r="J213" s="65">
        <v>230</v>
      </c>
      <c r="K213" s="238">
        <v>230</v>
      </c>
      <c r="L213" s="238"/>
      <c r="M213" s="20">
        <f t="shared" si="9"/>
        <v>43.75</v>
      </c>
      <c r="N213" s="20">
        <f t="shared" si="10"/>
        <v>0</v>
      </c>
      <c r="O213" s="122" t="s">
        <v>918</v>
      </c>
      <c r="P213" s="441">
        <f t="shared" si="11"/>
        <v>70</v>
      </c>
      <c r="Q213" s="99"/>
      <c r="R213" s="99"/>
    </row>
    <row r="214" spans="1:18" s="202" customFormat="1" ht="18.75" x14ac:dyDescent="0.3">
      <c r="A214" s="928"/>
      <c r="B214" s="925"/>
      <c r="C214" s="387"/>
      <c r="D214" s="122" t="s">
        <v>40</v>
      </c>
      <c r="E214" s="111">
        <v>100</v>
      </c>
      <c r="F214" s="98">
        <v>230</v>
      </c>
      <c r="G214" s="114">
        <v>330</v>
      </c>
      <c r="H214" s="104">
        <v>1.6</v>
      </c>
      <c r="I214" s="104">
        <v>160</v>
      </c>
      <c r="J214" s="65">
        <v>230</v>
      </c>
      <c r="K214" s="238">
        <v>200</v>
      </c>
      <c r="L214" s="238"/>
      <c r="M214" s="20">
        <f t="shared" si="9"/>
        <v>25</v>
      </c>
      <c r="N214" s="20">
        <f t="shared" si="10"/>
        <v>-13.043478260869565</v>
      </c>
      <c r="O214" s="122" t="s">
        <v>918</v>
      </c>
      <c r="P214" s="441">
        <f t="shared" si="11"/>
        <v>40</v>
      </c>
      <c r="Q214" s="99"/>
      <c r="R214" s="99"/>
    </row>
    <row r="215" spans="1:18" s="202" customFormat="1" ht="18.75" x14ac:dyDescent="0.3">
      <c r="A215" s="928"/>
      <c r="B215" s="925"/>
      <c r="C215" s="387" t="s">
        <v>2027</v>
      </c>
      <c r="D215" s="387" t="s">
        <v>2028</v>
      </c>
      <c r="E215" s="111">
        <v>100</v>
      </c>
      <c r="F215" s="98">
        <v>180</v>
      </c>
      <c r="G215" s="114">
        <v>250</v>
      </c>
      <c r="H215" s="104">
        <v>1.6</v>
      </c>
      <c r="I215" s="104">
        <v>160</v>
      </c>
      <c r="J215" s="65">
        <v>180</v>
      </c>
      <c r="K215" s="65">
        <v>180</v>
      </c>
      <c r="L215" s="65"/>
      <c r="M215" s="20">
        <f t="shared" si="9"/>
        <v>12.5</v>
      </c>
      <c r="N215" s="20">
        <f t="shared" si="10"/>
        <v>0</v>
      </c>
      <c r="O215" s="240"/>
      <c r="P215" s="441">
        <f t="shared" si="11"/>
        <v>20</v>
      </c>
      <c r="Q215" s="99"/>
      <c r="R215" s="99"/>
    </row>
    <row r="216" spans="1:18" s="202" customFormat="1" ht="18.75" x14ac:dyDescent="0.3">
      <c r="A216" s="928"/>
      <c r="B216" s="925"/>
      <c r="C216" s="387" t="s">
        <v>2029</v>
      </c>
      <c r="D216" s="387" t="s">
        <v>2030</v>
      </c>
      <c r="E216" s="111">
        <v>100</v>
      </c>
      <c r="F216" s="111">
        <v>150</v>
      </c>
      <c r="G216" s="114">
        <v>330</v>
      </c>
      <c r="H216" s="104">
        <v>2.2999999999999998</v>
      </c>
      <c r="I216" s="104">
        <v>229.99999999999997</v>
      </c>
      <c r="J216" s="65">
        <v>200</v>
      </c>
      <c r="K216" s="65">
        <v>200</v>
      </c>
      <c r="L216" s="65"/>
      <c r="M216" s="20">
        <f t="shared" si="9"/>
        <v>-13.043478260869554</v>
      </c>
      <c r="N216" s="20">
        <f t="shared" si="10"/>
        <v>0</v>
      </c>
      <c r="O216" s="387" t="s">
        <v>263</v>
      </c>
      <c r="P216" s="441">
        <f t="shared" si="11"/>
        <v>-29.999999999999972</v>
      </c>
      <c r="Q216" s="99"/>
      <c r="R216" s="99"/>
    </row>
    <row r="217" spans="1:18" s="202" customFormat="1" ht="18.75" x14ac:dyDescent="0.3">
      <c r="A217" s="928"/>
      <c r="B217" s="925"/>
      <c r="C217" s="387" t="s">
        <v>2030</v>
      </c>
      <c r="D217" s="387" t="s">
        <v>2031</v>
      </c>
      <c r="E217" s="111">
        <v>100</v>
      </c>
      <c r="F217" s="111">
        <v>130</v>
      </c>
      <c r="G217" s="114">
        <v>250</v>
      </c>
      <c r="H217" s="104">
        <v>1.3</v>
      </c>
      <c r="I217" s="104">
        <v>130</v>
      </c>
      <c r="J217" s="65">
        <v>150</v>
      </c>
      <c r="K217" s="65">
        <v>150</v>
      </c>
      <c r="L217" s="65"/>
      <c r="M217" s="20">
        <f t="shared" si="9"/>
        <v>15.384615384615385</v>
      </c>
      <c r="N217" s="20">
        <f t="shared" si="10"/>
        <v>0</v>
      </c>
      <c r="O217" s="387" t="s">
        <v>263</v>
      </c>
      <c r="P217" s="441">
        <f t="shared" si="11"/>
        <v>20</v>
      </c>
      <c r="Q217" s="99"/>
      <c r="R217" s="99"/>
    </row>
    <row r="218" spans="1:18" s="202" customFormat="1" ht="18.75" x14ac:dyDescent="0.3">
      <c r="A218" s="928"/>
      <c r="B218" s="925"/>
      <c r="C218" s="387" t="s">
        <v>2026</v>
      </c>
      <c r="D218" s="387" t="s">
        <v>2032</v>
      </c>
      <c r="E218" s="111"/>
      <c r="F218" s="111"/>
      <c r="G218" s="114"/>
      <c r="H218" s="104"/>
      <c r="I218" s="104"/>
      <c r="J218" s="65"/>
      <c r="K218" s="65"/>
      <c r="L218" s="65"/>
      <c r="M218" s="20"/>
      <c r="N218" s="20"/>
      <c r="O218" s="387" t="s">
        <v>263</v>
      </c>
      <c r="P218" s="441"/>
      <c r="Q218" s="99"/>
      <c r="R218" s="99"/>
    </row>
    <row r="219" spans="1:18" s="202" customFormat="1" ht="18.75" x14ac:dyDescent="0.3">
      <c r="A219" s="928"/>
      <c r="B219" s="925"/>
      <c r="C219" s="387"/>
      <c r="D219" s="122" t="s">
        <v>39</v>
      </c>
      <c r="E219" s="111">
        <v>80</v>
      </c>
      <c r="F219" s="111">
        <v>200</v>
      </c>
      <c r="G219" s="114">
        <v>410</v>
      </c>
      <c r="H219" s="104">
        <v>1.7</v>
      </c>
      <c r="I219" s="104">
        <v>136</v>
      </c>
      <c r="J219" s="65">
        <v>250</v>
      </c>
      <c r="K219" s="238">
        <v>250</v>
      </c>
      <c r="L219" s="238"/>
      <c r="M219" s="20">
        <f t="shared" si="9"/>
        <v>83.82352941176471</v>
      </c>
      <c r="N219" s="20">
        <f t="shared" si="10"/>
        <v>0</v>
      </c>
      <c r="O219" s="122" t="s">
        <v>918</v>
      </c>
      <c r="P219" s="441">
        <f t="shared" si="11"/>
        <v>114</v>
      </c>
      <c r="Q219" s="99"/>
      <c r="R219" s="99"/>
    </row>
    <row r="220" spans="1:18" s="202" customFormat="1" ht="18.75" x14ac:dyDescent="0.3">
      <c r="A220" s="928"/>
      <c r="B220" s="925"/>
      <c r="C220" s="387"/>
      <c r="D220" s="122" t="s">
        <v>40</v>
      </c>
      <c r="E220" s="111">
        <v>80</v>
      </c>
      <c r="F220" s="111">
        <v>200</v>
      </c>
      <c r="G220" s="114">
        <v>410</v>
      </c>
      <c r="H220" s="104">
        <v>1.7</v>
      </c>
      <c r="I220" s="104">
        <v>136</v>
      </c>
      <c r="J220" s="65">
        <v>250</v>
      </c>
      <c r="K220" s="238">
        <v>200</v>
      </c>
      <c r="L220" s="238"/>
      <c r="M220" s="20">
        <f t="shared" si="9"/>
        <v>47.058823529411761</v>
      </c>
      <c r="N220" s="20">
        <f t="shared" si="10"/>
        <v>-20</v>
      </c>
      <c r="O220" s="122" t="s">
        <v>918</v>
      </c>
      <c r="P220" s="441">
        <f t="shared" si="11"/>
        <v>64</v>
      </c>
      <c r="Q220" s="99"/>
      <c r="R220" s="99"/>
    </row>
    <row r="221" spans="1:18" s="202" customFormat="1" ht="37.5" x14ac:dyDescent="0.3">
      <c r="A221" s="928"/>
      <c r="B221" s="925"/>
      <c r="C221" s="387" t="s">
        <v>2032</v>
      </c>
      <c r="D221" s="387" t="s">
        <v>2033</v>
      </c>
      <c r="E221" s="111"/>
      <c r="F221" s="111"/>
      <c r="G221" s="114"/>
      <c r="H221" s="104"/>
      <c r="I221" s="104"/>
      <c r="J221" s="65"/>
      <c r="K221" s="65"/>
      <c r="L221" s="65"/>
      <c r="M221" s="20"/>
      <c r="N221" s="20"/>
      <c r="O221" s="239"/>
      <c r="P221" s="441"/>
      <c r="Q221" s="99"/>
      <c r="R221" s="99"/>
    </row>
    <row r="222" spans="1:18" s="202" customFormat="1" ht="18.75" x14ac:dyDescent="0.3">
      <c r="A222" s="928"/>
      <c r="B222" s="925"/>
      <c r="C222" s="387"/>
      <c r="D222" s="122" t="s">
        <v>39</v>
      </c>
      <c r="E222" s="111">
        <v>90</v>
      </c>
      <c r="F222" s="111">
        <v>180</v>
      </c>
      <c r="G222" s="114">
        <v>330</v>
      </c>
      <c r="H222" s="104">
        <v>1.8</v>
      </c>
      <c r="I222" s="104">
        <v>162</v>
      </c>
      <c r="J222" s="65">
        <v>200</v>
      </c>
      <c r="K222" s="238">
        <v>200</v>
      </c>
      <c r="L222" s="238"/>
      <c r="M222" s="20">
        <f t="shared" si="9"/>
        <v>23.456790123456788</v>
      </c>
      <c r="N222" s="20">
        <f t="shared" si="10"/>
        <v>0</v>
      </c>
      <c r="O222" s="122" t="s">
        <v>918</v>
      </c>
      <c r="P222" s="441">
        <f t="shared" si="11"/>
        <v>38</v>
      </c>
      <c r="Q222" s="99"/>
      <c r="R222" s="99"/>
    </row>
    <row r="223" spans="1:18" s="202" customFormat="1" ht="18.75" x14ac:dyDescent="0.3">
      <c r="A223" s="928"/>
      <c r="B223" s="925"/>
      <c r="C223" s="387"/>
      <c r="D223" s="122" t="s">
        <v>40</v>
      </c>
      <c r="E223" s="111">
        <v>90</v>
      </c>
      <c r="F223" s="111">
        <v>180</v>
      </c>
      <c r="G223" s="114">
        <v>330</v>
      </c>
      <c r="H223" s="104">
        <v>1.8</v>
      </c>
      <c r="I223" s="104">
        <v>162</v>
      </c>
      <c r="J223" s="65">
        <v>200</v>
      </c>
      <c r="K223" s="238">
        <v>150</v>
      </c>
      <c r="L223" s="238"/>
      <c r="M223" s="20">
        <f t="shared" si="9"/>
        <v>-7.4074074074074066</v>
      </c>
      <c r="N223" s="20">
        <f t="shared" si="10"/>
        <v>-25</v>
      </c>
      <c r="O223" s="122" t="s">
        <v>918</v>
      </c>
      <c r="P223" s="441">
        <f t="shared" si="11"/>
        <v>-12</v>
      </c>
      <c r="Q223" s="99"/>
      <c r="R223" s="99"/>
    </row>
    <row r="224" spans="1:18" s="202" customFormat="1" ht="37.5" x14ac:dyDescent="0.3">
      <c r="A224" s="928"/>
      <c r="B224" s="925"/>
      <c r="C224" s="387" t="s">
        <v>2034</v>
      </c>
      <c r="D224" s="387" t="s">
        <v>1854</v>
      </c>
      <c r="E224" s="111">
        <v>90</v>
      </c>
      <c r="F224" s="111">
        <v>120</v>
      </c>
      <c r="G224" s="114">
        <v>300</v>
      </c>
      <c r="H224" s="104">
        <v>1.8</v>
      </c>
      <c r="I224" s="104">
        <v>162</v>
      </c>
      <c r="J224" s="65">
        <v>180</v>
      </c>
      <c r="K224" s="65">
        <v>180</v>
      </c>
      <c r="L224" s="65"/>
      <c r="M224" s="20">
        <f t="shared" si="9"/>
        <v>11.111111111111111</v>
      </c>
      <c r="N224" s="20">
        <f t="shared" si="10"/>
        <v>0</v>
      </c>
      <c r="O224" s="240"/>
      <c r="P224" s="441">
        <f t="shared" si="11"/>
        <v>18</v>
      </c>
      <c r="Q224" s="99"/>
      <c r="R224" s="99"/>
    </row>
    <row r="225" spans="1:18" s="202" customFormat="1" ht="18.75" x14ac:dyDescent="0.3">
      <c r="A225" s="928">
        <v>2</v>
      </c>
      <c r="B225" s="925" t="s">
        <v>703</v>
      </c>
      <c r="C225" s="387" t="s">
        <v>2035</v>
      </c>
      <c r="D225" s="387" t="s">
        <v>2036</v>
      </c>
      <c r="E225" s="111">
        <v>80</v>
      </c>
      <c r="F225" s="111">
        <v>130</v>
      </c>
      <c r="G225" s="114">
        <v>250</v>
      </c>
      <c r="H225" s="104">
        <v>2.8</v>
      </c>
      <c r="I225" s="104">
        <v>224</v>
      </c>
      <c r="J225" s="65">
        <v>150</v>
      </c>
      <c r="K225" s="65">
        <v>150</v>
      </c>
      <c r="L225" s="65"/>
      <c r="M225" s="20">
        <f t="shared" si="9"/>
        <v>-33.035714285714285</v>
      </c>
      <c r="N225" s="20">
        <f t="shared" si="10"/>
        <v>0</v>
      </c>
      <c r="O225" s="394" t="s">
        <v>263</v>
      </c>
      <c r="P225" s="441">
        <f t="shared" si="11"/>
        <v>-74</v>
      </c>
      <c r="Q225" s="99"/>
      <c r="R225" s="99"/>
    </row>
    <row r="226" spans="1:18" s="202" customFormat="1" ht="18.75" x14ac:dyDescent="0.3">
      <c r="A226" s="928"/>
      <c r="B226" s="925"/>
      <c r="C226" s="387" t="s">
        <v>2036</v>
      </c>
      <c r="D226" s="387" t="s">
        <v>2037</v>
      </c>
      <c r="E226" s="111">
        <v>70</v>
      </c>
      <c r="F226" s="111">
        <v>100</v>
      </c>
      <c r="G226" s="114">
        <v>220</v>
      </c>
      <c r="H226" s="104">
        <v>2.2999999999999998</v>
      </c>
      <c r="I226" s="104">
        <v>161</v>
      </c>
      <c r="J226" s="65">
        <v>130</v>
      </c>
      <c r="K226" s="65">
        <v>130</v>
      </c>
      <c r="L226" s="65"/>
      <c r="M226" s="20">
        <f t="shared" si="9"/>
        <v>-19.254658385093169</v>
      </c>
      <c r="N226" s="20">
        <f t="shared" si="10"/>
        <v>0</v>
      </c>
      <c r="O226" s="394" t="s">
        <v>263</v>
      </c>
      <c r="P226" s="441">
        <f t="shared" si="11"/>
        <v>-31</v>
      </c>
      <c r="Q226" s="99"/>
      <c r="R226" s="99"/>
    </row>
    <row r="227" spans="1:18" s="202" customFormat="1" ht="18.75" x14ac:dyDescent="0.3">
      <c r="A227" s="928"/>
      <c r="B227" s="925"/>
      <c r="C227" s="387" t="s">
        <v>2038</v>
      </c>
      <c r="D227" s="387" t="s">
        <v>2039</v>
      </c>
      <c r="E227" s="111">
        <v>80</v>
      </c>
      <c r="F227" s="111">
        <v>130</v>
      </c>
      <c r="G227" s="114">
        <v>250</v>
      </c>
      <c r="H227" s="104">
        <v>2.1</v>
      </c>
      <c r="I227" s="104">
        <v>168</v>
      </c>
      <c r="J227" s="65">
        <v>150</v>
      </c>
      <c r="K227" s="65">
        <v>150</v>
      </c>
      <c r="L227" s="65"/>
      <c r="M227" s="20">
        <f t="shared" si="9"/>
        <v>-10.714285714285714</v>
      </c>
      <c r="N227" s="20">
        <f t="shared" si="10"/>
        <v>0</v>
      </c>
      <c r="O227" s="394" t="s">
        <v>263</v>
      </c>
      <c r="P227" s="441">
        <f t="shared" si="11"/>
        <v>-18</v>
      </c>
      <c r="Q227" s="99"/>
      <c r="R227" s="99"/>
    </row>
    <row r="228" spans="1:18" s="202" customFormat="1" ht="37.5" x14ac:dyDescent="0.3">
      <c r="A228" s="897">
        <v>3</v>
      </c>
      <c r="B228" s="894" t="s">
        <v>2040</v>
      </c>
      <c r="C228" s="387" t="s">
        <v>2041</v>
      </c>
      <c r="D228" s="387" t="s">
        <v>2042</v>
      </c>
      <c r="E228" s="111">
        <v>60</v>
      </c>
      <c r="F228" s="114">
        <v>100</v>
      </c>
      <c r="G228" s="114">
        <v>150</v>
      </c>
      <c r="H228" s="104">
        <v>3.2</v>
      </c>
      <c r="I228" s="104">
        <v>192</v>
      </c>
      <c r="J228" s="65">
        <v>100</v>
      </c>
      <c r="K228" s="65">
        <v>100</v>
      </c>
      <c r="L228" s="65"/>
      <c r="M228" s="20">
        <f t="shared" ref="M228:M251" si="12">(K228-I228)/I228*100</f>
        <v>-47.916666666666671</v>
      </c>
      <c r="N228" s="20">
        <f t="shared" ref="N228:N251" si="13">(K228-J228)/J228*100</f>
        <v>0</v>
      </c>
      <c r="O228" s="387" t="s">
        <v>263</v>
      </c>
      <c r="P228" s="441">
        <f t="shared" si="11"/>
        <v>-92</v>
      </c>
      <c r="Q228" s="99"/>
      <c r="R228" s="99"/>
    </row>
    <row r="229" spans="1:18" s="202" customFormat="1" ht="18.75" x14ac:dyDescent="0.3">
      <c r="A229" s="898"/>
      <c r="B229" s="895"/>
      <c r="C229" s="387" t="s">
        <v>2043</v>
      </c>
      <c r="D229" s="387" t="s">
        <v>2044</v>
      </c>
      <c r="E229" s="111">
        <v>60</v>
      </c>
      <c r="F229" s="114">
        <v>100</v>
      </c>
      <c r="G229" s="114">
        <v>150</v>
      </c>
      <c r="H229" s="104">
        <v>2.9</v>
      </c>
      <c r="I229" s="104">
        <v>174</v>
      </c>
      <c r="J229" s="65">
        <v>100</v>
      </c>
      <c r="K229" s="65">
        <v>100</v>
      </c>
      <c r="L229" s="65"/>
      <c r="M229" s="20">
        <f t="shared" si="12"/>
        <v>-42.528735632183903</v>
      </c>
      <c r="N229" s="20">
        <f t="shared" si="13"/>
        <v>0</v>
      </c>
      <c r="O229" s="387" t="s">
        <v>263</v>
      </c>
      <c r="P229" s="441">
        <f t="shared" si="11"/>
        <v>-74</v>
      </c>
      <c r="Q229" s="99"/>
      <c r="R229" s="99"/>
    </row>
    <row r="230" spans="1:18" s="202" customFormat="1" ht="18.75" x14ac:dyDescent="0.3">
      <c r="A230" s="898"/>
      <c r="B230" s="895"/>
      <c r="C230" s="387" t="s">
        <v>2045</v>
      </c>
      <c r="D230" s="387" t="s">
        <v>2046</v>
      </c>
      <c r="E230" s="111">
        <v>170</v>
      </c>
      <c r="F230" s="111">
        <v>500</v>
      </c>
      <c r="G230" s="114">
        <v>830</v>
      </c>
      <c r="H230" s="104">
        <v>3.9</v>
      </c>
      <c r="I230" s="104">
        <v>663</v>
      </c>
      <c r="J230" s="65">
        <v>500</v>
      </c>
      <c r="K230" s="65">
        <v>500</v>
      </c>
      <c r="L230" s="65"/>
      <c r="M230" s="20">
        <f t="shared" si="12"/>
        <v>-24.58521870286576</v>
      </c>
      <c r="N230" s="20">
        <f t="shared" si="13"/>
        <v>0</v>
      </c>
      <c r="O230" s="895"/>
      <c r="P230" s="441">
        <f t="shared" si="11"/>
        <v>-163</v>
      </c>
      <c r="Q230" s="99"/>
      <c r="R230" s="99"/>
    </row>
    <row r="231" spans="1:18" s="202" customFormat="1" ht="37.5" x14ac:dyDescent="0.3">
      <c r="A231" s="898"/>
      <c r="B231" s="895"/>
      <c r="C231" s="387" t="s">
        <v>2046</v>
      </c>
      <c r="D231" s="387" t="s">
        <v>2047</v>
      </c>
      <c r="E231" s="111"/>
      <c r="F231" s="111"/>
      <c r="G231" s="114"/>
      <c r="H231" s="104"/>
      <c r="I231" s="104"/>
      <c r="J231" s="65"/>
      <c r="K231" s="65"/>
      <c r="L231" s="65"/>
      <c r="M231" s="20"/>
      <c r="N231" s="20"/>
      <c r="O231" s="896"/>
      <c r="P231" s="441"/>
      <c r="Q231" s="99"/>
      <c r="R231" s="99"/>
    </row>
    <row r="232" spans="1:18" s="202" customFormat="1" ht="18.75" x14ac:dyDescent="0.3">
      <c r="A232" s="898"/>
      <c r="B232" s="895"/>
      <c r="C232" s="387"/>
      <c r="D232" s="122" t="s">
        <v>39</v>
      </c>
      <c r="E232" s="111">
        <v>170</v>
      </c>
      <c r="F232" s="111">
        <v>350</v>
      </c>
      <c r="G232" s="114">
        <v>660</v>
      </c>
      <c r="H232" s="104">
        <v>3.9</v>
      </c>
      <c r="I232" s="104">
        <v>663</v>
      </c>
      <c r="J232" s="65">
        <v>400</v>
      </c>
      <c r="K232" s="238">
        <v>400</v>
      </c>
      <c r="L232" s="238"/>
      <c r="M232" s="20">
        <f t="shared" si="12"/>
        <v>-39.668174962292611</v>
      </c>
      <c r="N232" s="20">
        <f t="shared" si="13"/>
        <v>0</v>
      </c>
      <c r="O232" s="122" t="s">
        <v>918</v>
      </c>
      <c r="P232" s="441">
        <f t="shared" si="11"/>
        <v>-263</v>
      </c>
      <c r="Q232" s="99"/>
      <c r="R232" s="99"/>
    </row>
    <row r="233" spans="1:18" s="202" customFormat="1" ht="18.75" x14ac:dyDescent="0.3">
      <c r="A233" s="898"/>
      <c r="B233" s="895"/>
      <c r="C233" s="387"/>
      <c r="D233" s="122" t="s">
        <v>40</v>
      </c>
      <c r="E233" s="111">
        <v>170</v>
      </c>
      <c r="F233" s="111">
        <v>350</v>
      </c>
      <c r="G233" s="114">
        <v>660</v>
      </c>
      <c r="H233" s="104">
        <v>3.9</v>
      </c>
      <c r="I233" s="104">
        <v>663</v>
      </c>
      <c r="J233" s="65">
        <v>400</v>
      </c>
      <c r="K233" s="238">
        <v>350</v>
      </c>
      <c r="L233" s="238"/>
      <c r="M233" s="20">
        <f t="shared" si="12"/>
        <v>-47.209653092006029</v>
      </c>
      <c r="N233" s="20">
        <f t="shared" si="13"/>
        <v>-12.5</v>
      </c>
      <c r="O233" s="122" t="s">
        <v>918</v>
      </c>
      <c r="P233" s="441">
        <f t="shared" si="11"/>
        <v>-313</v>
      </c>
      <c r="Q233" s="99"/>
      <c r="R233" s="99"/>
    </row>
    <row r="234" spans="1:18" s="202" customFormat="1" ht="18.75" x14ac:dyDescent="0.3">
      <c r="A234" s="898"/>
      <c r="B234" s="895"/>
      <c r="C234" s="387" t="s">
        <v>2048</v>
      </c>
      <c r="D234" s="387" t="s">
        <v>1214</v>
      </c>
      <c r="E234" s="111">
        <v>90</v>
      </c>
      <c r="F234" s="114">
        <v>180</v>
      </c>
      <c r="G234" s="114">
        <v>250</v>
      </c>
      <c r="H234" s="104">
        <v>3.7</v>
      </c>
      <c r="I234" s="104">
        <v>333</v>
      </c>
      <c r="J234" s="65">
        <v>180</v>
      </c>
      <c r="K234" s="65">
        <v>180</v>
      </c>
      <c r="L234" s="65"/>
      <c r="M234" s="20">
        <f t="shared" si="12"/>
        <v>-45.945945945945951</v>
      </c>
      <c r="N234" s="20">
        <f t="shared" si="13"/>
        <v>0</v>
      </c>
      <c r="O234" s="387"/>
      <c r="P234" s="441">
        <f t="shared" si="11"/>
        <v>-153</v>
      </c>
      <c r="Q234" s="99"/>
      <c r="R234" s="99"/>
    </row>
    <row r="235" spans="1:18" s="202" customFormat="1" ht="37.5" x14ac:dyDescent="0.3">
      <c r="A235" s="898"/>
      <c r="B235" s="895"/>
      <c r="C235" s="387" t="s">
        <v>2049</v>
      </c>
      <c r="D235" s="387" t="s">
        <v>2050</v>
      </c>
      <c r="E235" s="111">
        <v>150</v>
      </c>
      <c r="F235" s="114">
        <v>350</v>
      </c>
      <c r="G235" s="114">
        <v>500</v>
      </c>
      <c r="H235" s="104">
        <v>2.1</v>
      </c>
      <c r="I235" s="104">
        <v>315</v>
      </c>
      <c r="J235" s="65">
        <v>350</v>
      </c>
      <c r="K235" s="65">
        <v>350</v>
      </c>
      <c r="L235" s="65"/>
      <c r="M235" s="20">
        <f t="shared" si="12"/>
        <v>11.111111111111111</v>
      </c>
      <c r="N235" s="20">
        <f t="shared" si="13"/>
        <v>0</v>
      </c>
      <c r="O235" s="387" t="s">
        <v>270</v>
      </c>
      <c r="P235" s="441">
        <f t="shared" si="11"/>
        <v>35</v>
      </c>
      <c r="Q235" s="99"/>
      <c r="R235" s="99"/>
    </row>
    <row r="236" spans="1:18" s="202" customFormat="1" ht="37.5" x14ac:dyDescent="0.3">
      <c r="A236" s="898"/>
      <c r="B236" s="895"/>
      <c r="C236" s="387" t="s">
        <v>2047</v>
      </c>
      <c r="D236" s="387" t="s">
        <v>2051</v>
      </c>
      <c r="E236" s="111">
        <v>90</v>
      </c>
      <c r="F236" s="111">
        <v>150</v>
      </c>
      <c r="G236" s="114">
        <v>500</v>
      </c>
      <c r="H236" s="104">
        <v>2.7</v>
      </c>
      <c r="I236" s="104">
        <v>243.00000000000003</v>
      </c>
      <c r="J236" s="65">
        <v>300</v>
      </c>
      <c r="K236" s="65">
        <v>300</v>
      </c>
      <c r="L236" s="65"/>
      <c r="M236" s="20">
        <f t="shared" si="12"/>
        <v>23.456790123456774</v>
      </c>
      <c r="N236" s="20">
        <f t="shared" si="13"/>
        <v>0</v>
      </c>
      <c r="O236" s="394" t="s">
        <v>263</v>
      </c>
      <c r="P236" s="441">
        <f t="shared" si="11"/>
        <v>56.999999999999972</v>
      </c>
      <c r="Q236" s="99"/>
      <c r="R236" s="99"/>
    </row>
    <row r="237" spans="1:18" s="202" customFormat="1" ht="37.5" x14ac:dyDescent="0.3">
      <c r="A237" s="899"/>
      <c r="B237" s="896"/>
      <c r="C237" s="387" t="s">
        <v>2052</v>
      </c>
      <c r="D237" s="387" t="s">
        <v>2053</v>
      </c>
      <c r="E237" s="111">
        <v>90</v>
      </c>
      <c r="F237" s="111">
        <v>150</v>
      </c>
      <c r="G237" s="114">
        <v>250</v>
      </c>
      <c r="H237" s="104">
        <v>4.7</v>
      </c>
      <c r="I237" s="104">
        <v>423</v>
      </c>
      <c r="J237" s="65">
        <v>150</v>
      </c>
      <c r="K237" s="65">
        <v>150</v>
      </c>
      <c r="L237" s="65"/>
      <c r="M237" s="20">
        <f t="shared" si="12"/>
        <v>-64.539007092198588</v>
      </c>
      <c r="N237" s="20">
        <f t="shared" si="13"/>
        <v>0</v>
      </c>
      <c r="O237" s="394" t="s">
        <v>263</v>
      </c>
      <c r="P237" s="441">
        <f t="shared" si="11"/>
        <v>-273</v>
      </c>
      <c r="Q237" s="99"/>
      <c r="R237" s="99"/>
    </row>
    <row r="238" spans="1:18" s="202" customFormat="1" ht="18.75" x14ac:dyDescent="0.3">
      <c r="A238" s="395">
        <v>4</v>
      </c>
      <c r="B238" s="387" t="s">
        <v>2054</v>
      </c>
      <c r="C238" s="387" t="s">
        <v>2055</v>
      </c>
      <c r="D238" s="387" t="s">
        <v>2056</v>
      </c>
      <c r="E238" s="111">
        <v>80</v>
      </c>
      <c r="F238" s="114">
        <v>140</v>
      </c>
      <c r="G238" s="114">
        <v>200</v>
      </c>
      <c r="H238" s="104">
        <v>2.7</v>
      </c>
      <c r="I238" s="104">
        <v>216</v>
      </c>
      <c r="J238" s="65">
        <v>140</v>
      </c>
      <c r="K238" s="65">
        <v>140</v>
      </c>
      <c r="L238" s="65"/>
      <c r="M238" s="20">
        <f t="shared" si="12"/>
        <v>-35.185185185185183</v>
      </c>
      <c r="N238" s="20">
        <f t="shared" si="13"/>
        <v>0</v>
      </c>
      <c r="O238" s="394" t="s">
        <v>263</v>
      </c>
      <c r="P238" s="441">
        <f t="shared" si="11"/>
        <v>-76</v>
      </c>
      <c r="Q238" s="99"/>
      <c r="R238" s="99"/>
    </row>
    <row r="239" spans="1:18" s="202" customFormat="1" ht="18.75" x14ac:dyDescent="0.3">
      <c r="A239" s="928">
        <v>5</v>
      </c>
      <c r="B239" s="1050" t="s">
        <v>2057</v>
      </c>
      <c r="C239" s="400" t="s">
        <v>2058</v>
      </c>
      <c r="D239" s="400" t="s">
        <v>2059</v>
      </c>
      <c r="E239" s="111">
        <v>80</v>
      </c>
      <c r="F239" s="114">
        <v>90</v>
      </c>
      <c r="G239" s="114">
        <v>120</v>
      </c>
      <c r="H239" s="104">
        <v>1.1000000000000001</v>
      </c>
      <c r="I239" s="104">
        <v>88</v>
      </c>
      <c r="J239" s="65">
        <v>90</v>
      </c>
      <c r="K239" s="65">
        <v>90</v>
      </c>
      <c r="L239" s="65"/>
      <c r="M239" s="20">
        <f t="shared" si="12"/>
        <v>2.2727272727272729</v>
      </c>
      <c r="N239" s="20">
        <f t="shared" si="13"/>
        <v>0</v>
      </c>
      <c r="O239" s="387" t="s">
        <v>263</v>
      </c>
      <c r="P239" s="441">
        <f t="shared" si="11"/>
        <v>2</v>
      </c>
      <c r="Q239" s="99"/>
      <c r="R239" s="99"/>
    </row>
    <row r="240" spans="1:18" s="202" customFormat="1" ht="18.75" x14ac:dyDescent="0.3">
      <c r="A240" s="928"/>
      <c r="B240" s="1050"/>
      <c r="C240" s="400" t="s">
        <v>2059</v>
      </c>
      <c r="D240" s="400" t="s">
        <v>2060</v>
      </c>
      <c r="E240" s="111">
        <v>100</v>
      </c>
      <c r="F240" s="114">
        <v>100</v>
      </c>
      <c r="G240" s="114">
        <v>150</v>
      </c>
      <c r="H240" s="104">
        <v>1.1000000000000001</v>
      </c>
      <c r="I240" s="104">
        <v>110.00000000000001</v>
      </c>
      <c r="J240" s="65">
        <v>100</v>
      </c>
      <c r="K240" s="65">
        <v>100</v>
      </c>
      <c r="L240" s="65"/>
      <c r="M240" s="20">
        <f t="shared" si="12"/>
        <v>-9.0909090909091024</v>
      </c>
      <c r="N240" s="20">
        <f t="shared" si="13"/>
        <v>0</v>
      </c>
      <c r="O240" s="387" t="s">
        <v>263</v>
      </c>
      <c r="P240" s="441">
        <f t="shared" si="11"/>
        <v>-10.000000000000014</v>
      </c>
      <c r="Q240" s="99"/>
      <c r="R240" s="99"/>
    </row>
    <row r="241" spans="1:18" s="202" customFormat="1" ht="18.75" x14ac:dyDescent="0.3">
      <c r="A241" s="928"/>
      <c r="B241" s="1050"/>
      <c r="C241" s="400" t="s">
        <v>2060</v>
      </c>
      <c r="D241" s="400" t="s">
        <v>2061</v>
      </c>
      <c r="E241" s="111">
        <v>80</v>
      </c>
      <c r="F241" s="114">
        <v>90</v>
      </c>
      <c r="G241" s="114">
        <v>120</v>
      </c>
      <c r="H241" s="104">
        <v>1.1000000000000001</v>
      </c>
      <c r="I241" s="104">
        <v>88</v>
      </c>
      <c r="J241" s="65">
        <v>90</v>
      </c>
      <c r="K241" s="65">
        <v>90</v>
      </c>
      <c r="L241" s="65"/>
      <c r="M241" s="20">
        <f t="shared" si="12"/>
        <v>2.2727272727272729</v>
      </c>
      <c r="N241" s="20">
        <f t="shared" si="13"/>
        <v>0</v>
      </c>
      <c r="O241" s="387" t="s">
        <v>263</v>
      </c>
      <c r="P241" s="441">
        <f t="shared" si="11"/>
        <v>2</v>
      </c>
      <c r="Q241" s="99"/>
      <c r="R241" s="99"/>
    </row>
    <row r="242" spans="1:18" s="202" customFormat="1" ht="18.75" x14ac:dyDescent="0.3">
      <c r="A242" s="928"/>
      <c r="B242" s="1050"/>
      <c r="C242" s="400" t="s">
        <v>2061</v>
      </c>
      <c r="D242" s="400" t="s">
        <v>2062</v>
      </c>
      <c r="E242" s="111">
        <v>70</v>
      </c>
      <c r="F242" s="114">
        <v>70</v>
      </c>
      <c r="G242" s="114">
        <v>100</v>
      </c>
      <c r="H242" s="104">
        <v>1</v>
      </c>
      <c r="I242" s="104">
        <v>70</v>
      </c>
      <c r="J242" s="65">
        <v>70</v>
      </c>
      <c r="K242" s="65">
        <v>70</v>
      </c>
      <c r="L242" s="65"/>
      <c r="M242" s="20">
        <f t="shared" si="12"/>
        <v>0</v>
      </c>
      <c r="N242" s="20">
        <f t="shared" si="13"/>
        <v>0</v>
      </c>
      <c r="O242" s="387" t="s">
        <v>263</v>
      </c>
      <c r="P242" s="441">
        <f t="shared" si="11"/>
        <v>0</v>
      </c>
      <c r="Q242" s="99"/>
      <c r="R242" s="99"/>
    </row>
    <row r="243" spans="1:18" s="202" customFormat="1" ht="18.75" x14ac:dyDescent="0.3">
      <c r="A243" s="928">
        <v>6</v>
      </c>
      <c r="B243" s="1050" t="s">
        <v>2063</v>
      </c>
      <c r="C243" s="400" t="s">
        <v>2064</v>
      </c>
      <c r="D243" s="400" t="s">
        <v>2065</v>
      </c>
      <c r="E243" s="111">
        <v>50</v>
      </c>
      <c r="F243" s="114">
        <v>70</v>
      </c>
      <c r="G243" s="114">
        <v>100</v>
      </c>
      <c r="H243" s="104">
        <v>2.9</v>
      </c>
      <c r="I243" s="104">
        <v>145</v>
      </c>
      <c r="J243" s="65">
        <v>70</v>
      </c>
      <c r="K243" s="65">
        <v>70</v>
      </c>
      <c r="L243" s="65"/>
      <c r="M243" s="20">
        <f t="shared" si="12"/>
        <v>-51.724137931034484</v>
      </c>
      <c r="N243" s="20">
        <f t="shared" si="13"/>
        <v>0</v>
      </c>
      <c r="O243" s="387" t="s">
        <v>263</v>
      </c>
      <c r="P243" s="441">
        <f t="shared" si="11"/>
        <v>-75</v>
      </c>
      <c r="Q243" s="99"/>
      <c r="R243" s="99"/>
    </row>
    <row r="244" spans="1:18" s="202" customFormat="1" ht="18.75" x14ac:dyDescent="0.3">
      <c r="A244" s="928"/>
      <c r="B244" s="1050"/>
      <c r="C244" s="400" t="s">
        <v>2066</v>
      </c>
      <c r="D244" s="400" t="s">
        <v>2067</v>
      </c>
      <c r="E244" s="111">
        <v>60</v>
      </c>
      <c r="F244" s="114">
        <v>70</v>
      </c>
      <c r="G244" s="114">
        <v>100</v>
      </c>
      <c r="H244" s="104">
        <v>4.5999999999999996</v>
      </c>
      <c r="I244" s="104">
        <v>276</v>
      </c>
      <c r="J244" s="65">
        <v>70</v>
      </c>
      <c r="K244" s="65">
        <v>70</v>
      </c>
      <c r="L244" s="65"/>
      <c r="M244" s="20">
        <f t="shared" si="12"/>
        <v>-74.637681159420282</v>
      </c>
      <c r="N244" s="20">
        <f t="shared" si="13"/>
        <v>0</v>
      </c>
      <c r="O244" s="387" t="s">
        <v>263</v>
      </c>
      <c r="P244" s="441">
        <f t="shared" si="11"/>
        <v>-206</v>
      </c>
      <c r="Q244" s="99"/>
      <c r="R244" s="99"/>
    </row>
    <row r="245" spans="1:18" s="202" customFormat="1" ht="18.75" x14ac:dyDescent="0.3">
      <c r="A245" s="928"/>
      <c r="B245" s="1050"/>
      <c r="C245" s="400" t="s">
        <v>2068</v>
      </c>
      <c r="D245" s="400" t="s">
        <v>2069</v>
      </c>
      <c r="E245" s="111">
        <v>50</v>
      </c>
      <c r="F245" s="114">
        <v>70</v>
      </c>
      <c r="G245" s="114">
        <v>100</v>
      </c>
      <c r="H245" s="104">
        <v>1.7</v>
      </c>
      <c r="I245" s="104">
        <v>85</v>
      </c>
      <c r="J245" s="65">
        <v>70</v>
      </c>
      <c r="K245" s="65">
        <v>70</v>
      </c>
      <c r="L245" s="65"/>
      <c r="M245" s="20">
        <f t="shared" si="12"/>
        <v>-17.647058823529413</v>
      </c>
      <c r="N245" s="20">
        <f t="shared" si="13"/>
        <v>0</v>
      </c>
      <c r="O245" s="387" t="s">
        <v>263</v>
      </c>
      <c r="P245" s="441">
        <f t="shared" si="11"/>
        <v>-15</v>
      </c>
      <c r="Q245" s="99"/>
      <c r="R245" s="99"/>
    </row>
    <row r="246" spans="1:18" s="202" customFormat="1" ht="18.75" x14ac:dyDescent="0.3">
      <c r="A246" s="928"/>
      <c r="B246" s="1050"/>
      <c r="C246" s="400" t="s">
        <v>2070</v>
      </c>
      <c r="D246" s="400" t="s">
        <v>2071</v>
      </c>
      <c r="E246" s="111">
        <v>50</v>
      </c>
      <c r="F246" s="114">
        <v>70</v>
      </c>
      <c r="G246" s="114">
        <v>100</v>
      </c>
      <c r="H246" s="104">
        <v>1.3</v>
      </c>
      <c r="I246" s="104">
        <v>65</v>
      </c>
      <c r="J246" s="65">
        <v>70</v>
      </c>
      <c r="K246" s="65">
        <v>70</v>
      </c>
      <c r="L246" s="65"/>
      <c r="M246" s="20">
        <f t="shared" si="12"/>
        <v>7.6923076923076925</v>
      </c>
      <c r="N246" s="20">
        <f t="shared" si="13"/>
        <v>0</v>
      </c>
      <c r="O246" s="387" t="s">
        <v>263</v>
      </c>
      <c r="P246" s="441">
        <f t="shared" si="11"/>
        <v>5</v>
      </c>
      <c r="Q246" s="99"/>
      <c r="R246" s="99"/>
    </row>
    <row r="247" spans="1:18" s="202" customFormat="1" ht="18.75" x14ac:dyDescent="0.3">
      <c r="A247" s="928"/>
      <c r="B247" s="1050"/>
      <c r="C247" s="400" t="s">
        <v>2072</v>
      </c>
      <c r="D247" s="400" t="s">
        <v>2073</v>
      </c>
      <c r="E247" s="111">
        <v>50</v>
      </c>
      <c r="F247" s="114">
        <v>70</v>
      </c>
      <c r="G247" s="114">
        <v>100</v>
      </c>
      <c r="H247" s="104">
        <v>3.9</v>
      </c>
      <c r="I247" s="104">
        <v>195</v>
      </c>
      <c r="J247" s="65">
        <v>70</v>
      </c>
      <c r="K247" s="65">
        <v>70</v>
      </c>
      <c r="L247" s="65"/>
      <c r="M247" s="20">
        <f t="shared" si="12"/>
        <v>-64.102564102564102</v>
      </c>
      <c r="N247" s="20">
        <f t="shared" si="13"/>
        <v>0</v>
      </c>
      <c r="O247" s="387" t="s">
        <v>263</v>
      </c>
      <c r="P247" s="441">
        <f t="shared" si="11"/>
        <v>-125</v>
      </c>
      <c r="Q247" s="99"/>
      <c r="R247" s="99"/>
    </row>
    <row r="248" spans="1:18" s="202" customFormat="1" ht="18.75" x14ac:dyDescent="0.3">
      <c r="A248" s="928"/>
      <c r="B248" s="1050"/>
      <c r="C248" s="400" t="s">
        <v>2074</v>
      </c>
      <c r="D248" s="400" t="s">
        <v>2075</v>
      </c>
      <c r="E248" s="111">
        <v>50</v>
      </c>
      <c r="F248" s="114">
        <v>70</v>
      </c>
      <c r="G248" s="114">
        <v>100</v>
      </c>
      <c r="H248" s="104">
        <v>2.9</v>
      </c>
      <c r="I248" s="104">
        <v>145</v>
      </c>
      <c r="J248" s="65">
        <v>70</v>
      </c>
      <c r="K248" s="65">
        <v>70</v>
      </c>
      <c r="L248" s="65"/>
      <c r="M248" s="20">
        <f t="shared" si="12"/>
        <v>-51.724137931034484</v>
      </c>
      <c r="N248" s="20">
        <f t="shared" si="13"/>
        <v>0</v>
      </c>
      <c r="O248" s="387" t="s">
        <v>263</v>
      </c>
      <c r="P248" s="441">
        <f t="shared" si="11"/>
        <v>-75</v>
      </c>
      <c r="Q248" s="99"/>
      <c r="R248" s="99"/>
    </row>
    <row r="249" spans="1:18" s="202" customFormat="1" ht="18.75" x14ac:dyDescent="0.3">
      <c r="A249" s="928"/>
      <c r="B249" s="1050"/>
      <c r="C249" s="1051" t="s">
        <v>2076</v>
      </c>
      <c r="D249" s="1051"/>
      <c r="E249" s="111">
        <v>50</v>
      </c>
      <c r="F249" s="114">
        <v>70</v>
      </c>
      <c r="G249" s="114">
        <v>100</v>
      </c>
      <c r="H249" s="104">
        <v>2.2999999999999998</v>
      </c>
      <c r="I249" s="104">
        <v>114.99999999999999</v>
      </c>
      <c r="J249" s="65">
        <v>70</v>
      </c>
      <c r="K249" s="65">
        <v>70</v>
      </c>
      <c r="L249" s="65"/>
      <c r="M249" s="20">
        <f t="shared" si="12"/>
        <v>-39.130434782608688</v>
      </c>
      <c r="N249" s="20">
        <f t="shared" si="13"/>
        <v>0</v>
      </c>
      <c r="O249" s="387" t="s">
        <v>263</v>
      </c>
      <c r="P249" s="441">
        <f t="shared" si="11"/>
        <v>-44.999999999999986</v>
      </c>
      <c r="Q249" s="99"/>
      <c r="R249" s="99"/>
    </row>
    <row r="250" spans="1:18" s="202" customFormat="1" ht="18.75" x14ac:dyDescent="0.3">
      <c r="A250" s="928"/>
      <c r="B250" s="1050"/>
      <c r="C250" s="1051" t="s">
        <v>2077</v>
      </c>
      <c r="D250" s="1051"/>
      <c r="E250" s="111">
        <v>50</v>
      </c>
      <c r="F250" s="114">
        <v>70</v>
      </c>
      <c r="G250" s="114">
        <v>100</v>
      </c>
      <c r="H250" s="104">
        <v>1.2</v>
      </c>
      <c r="I250" s="104">
        <v>60</v>
      </c>
      <c r="J250" s="65">
        <v>70</v>
      </c>
      <c r="K250" s="65">
        <v>70</v>
      </c>
      <c r="L250" s="65"/>
      <c r="M250" s="20">
        <f t="shared" si="12"/>
        <v>16.666666666666664</v>
      </c>
      <c r="N250" s="20">
        <f t="shared" si="13"/>
        <v>0</v>
      </c>
      <c r="O250" s="387" t="s">
        <v>263</v>
      </c>
      <c r="P250" s="441">
        <f t="shared" si="11"/>
        <v>10</v>
      </c>
      <c r="Q250" s="99"/>
      <c r="R250" s="99"/>
    </row>
    <row r="251" spans="1:18" s="202" customFormat="1" ht="18.75" x14ac:dyDescent="0.3">
      <c r="A251" s="928"/>
      <c r="B251" s="1050"/>
      <c r="C251" s="1051" t="s">
        <v>2078</v>
      </c>
      <c r="D251" s="1051"/>
      <c r="E251" s="111">
        <v>50</v>
      </c>
      <c r="F251" s="114">
        <v>70</v>
      </c>
      <c r="G251" s="114">
        <v>100</v>
      </c>
      <c r="H251" s="104">
        <v>1.9</v>
      </c>
      <c r="I251" s="104">
        <v>95</v>
      </c>
      <c r="J251" s="65">
        <v>70</v>
      </c>
      <c r="K251" s="65">
        <v>70</v>
      </c>
      <c r="L251" s="65"/>
      <c r="M251" s="20">
        <f t="shared" si="12"/>
        <v>-26.315789473684209</v>
      </c>
      <c r="N251" s="20">
        <f t="shared" si="13"/>
        <v>0</v>
      </c>
      <c r="O251" s="387" t="s">
        <v>263</v>
      </c>
      <c r="P251" s="441">
        <f t="shared" si="11"/>
        <v>-25</v>
      </c>
      <c r="Q251" s="99"/>
      <c r="R251" s="99"/>
    </row>
  </sheetData>
  <autoFilter ref="A6:R251"/>
  <mergeCells count="147">
    <mergeCell ref="N5:N6"/>
    <mergeCell ref="O5:O6"/>
    <mergeCell ref="H5:H6"/>
    <mergeCell ref="I5:I6"/>
    <mergeCell ref="J5:J6"/>
    <mergeCell ref="K5:K6"/>
    <mergeCell ref="L5:L6"/>
    <mergeCell ref="M5:M6"/>
    <mergeCell ref="A1:O1"/>
    <mergeCell ref="A2:O2"/>
    <mergeCell ref="E3:O3"/>
    <mergeCell ref="A4:A6"/>
    <mergeCell ref="B4:O4"/>
    <mergeCell ref="B5:B6"/>
    <mergeCell ref="C5:D5"/>
    <mergeCell ref="E5:E6"/>
    <mergeCell ref="F5:F6"/>
    <mergeCell ref="G5:G6"/>
    <mergeCell ref="A30:A35"/>
    <mergeCell ref="B30:B35"/>
    <mergeCell ref="A36:A38"/>
    <mergeCell ref="B36:B38"/>
    <mergeCell ref="A39:A57"/>
    <mergeCell ref="B39:B57"/>
    <mergeCell ref="B9:D9"/>
    <mergeCell ref="A10:A29"/>
    <mergeCell ref="B10:B29"/>
    <mergeCell ref="C45:D45"/>
    <mergeCell ref="C46:D46"/>
    <mergeCell ref="C47:D47"/>
    <mergeCell ref="C48:D48"/>
    <mergeCell ref="C49:D49"/>
    <mergeCell ref="C50:D50"/>
    <mergeCell ref="C39:D39"/>
    <mergeCell ref="C40:D40"/>
    <mergeCell ref="C41:D41"/>
    <mergeCell ref="C42:D42"/>
    <mergeCell ref="C43:D43"/>
    <mergeCell ref="C44:D44"/>
    <mergeCell ref="C57:D57"/>
    <mergeCell ref="A59:A63"/>
    <mergeCell ref="B59:B63"/>
    <mergeCell ref="A64:A67"/>
    <mergeCell ref="B64:B67"/>
    <mergeCell ref="A68:A75"/>
    <mergeCell ref="B68:B75"/>
    <mergeCell ref="C51:D51"/>
    <mergeCell ref="C52:D52"/>
    <mergeCell ref="C53:D53"/>
    <mergeCell ref="C54:D54"/>
    <mergeCell ref="C55:D55"/>
    <mergeCell ref="C56:D56"/>
    <mergeCell ref="O82:O86"/>
    <mergeCell ref="A87:A90"/>
    <mergeCell ref="B87:B90"/>
    <mergeCell ref="O87:O90"/>
    <mergeCell ref="A91:A94"/>
    <mergeCell ref="B91:B94"/>
    <mergeCell ref="A76:A77"/>
    <mergeCell ref="B76:B77"/>
    <mergeCell ref="B79:D79"/>
    <mergeCell ref="B80:D80"/>
    <mergeCell ref="A82:A86"/>
    <mergeCell ref="B82:B86"/>
    <mergeCell ref="A97:A98"/>
    <mergeCell ref="B97:B98"/>
    <mergeCell ref="B104:D104"/>
    <mergeCell ref="B105:D105"/>
    <mergeCell ref="B106:D106"/>
    <mergeCell ref="A108:A122"/>
    <mergeCell ref="B108:B122"/>
    <mergeCell ref="C117:D117"/>
    <mergeCell ref="C118:D118"/>
    <mergeCell ref="C120:D120"/>
    <mergeCell ref="O139:O140"/>
    <mergeCell ref="C140:D140"/>
    <mergeCell ref="C142:D142"/>
    <mergeCell ref="C143:D143"/>
    <mergeCell ref="C146:D146"/>
    <mergeCell ref="C121:D121"/>
    <mergeCell ref="A123:A129"/>
    <mergeCell ref="B123:B129"/>
    <mergeCell ref="C130:D130"/>
    <mergeCell ref="B132:D132"/>
    <mergeCell ref="B133:D133"/>
    <mergeCell ref="C147:D147"/>
    <mergeCell ref="C149:D149"/>
    <mergeCell ref="C150:D150"/>
    <mergeCell ref="A151:A156"/>
    <mergeCell ref="B151:B156"/>
    <mergeCell ref="C152:D152"/>
    <mergeCell ref="C153:D153"/>
    <mergeCell ref="C155:D155"/>
    <mergeCell ref="C156:D156"/>
    <mergeCell ref="A135:A150"/>
    <mergeCell ref="B135:B150"/>
    <mergeCell ref="C136:D136"/>
    <mergeCell ref="C137:D137"/>
    <mergeCell ref="C139:D139"/>
    <mergeCell ref="C170:D170"/>
    <mergeCell ref="C171:D171"/>
    <mergeCell ref="C173:D173"/>
    <mergeCell ref="O173:O174"/>
    <mergeCell ref="C174:D174"/>
    <mergeCell ref="A176:A183"/>
    <mergeCell ref="B176:B183"/>
    <mergeCell ref="C178:D178"/>
    <mergeCell ref="C179:D179"/>
    <mergeCell ref="C181:D181"/>
    <mergeCell ref="A157:A175"/>
    <mergeCell ref="B157:B175"/>
    <mergeCell ref="C158:D158"/>
    <mergeCell ref="C159:D159"/>
    <mergeCell ref="C161:D161"/>
    <mergeCell ref="C162:D162"/>
    <mergeCell ref="C164:D164"/>
    <mergeCell ref="C165:D165"/>
    <mergeCell ref="C167:D167"/>
    <mergeCell ref="C168:D168"/>
    <mergeCell ref="O192:O193"/>
    <mergeCell ref="A195:A200"/>
    <mergeCell ref="B195:B200"/>
    <mergeCell ref="C196:D196"/>
    <mergeCell ref="C197:D197"/>
    <mergeCell ref="B201:D201"/>
    <mergeCell ref="C182:D182"/>
    <mergeCell ref="A185:A191"/>
    <mergeCell ref="B185:B191"/>
    <mergeCell ref="C187:D187"/>
    <mergeCell ref="C188:D188"/>
    <mergeCell ref="A192:A194"/>
    <mergeCell ref="B192:B194"/>
    <mergeCell ref="O230:O231"/>
    <mergeCell ref="A239:A242"/>
    <mergeCell ref="B239:B242"/>
    <mergeCell ref="A243:A251"/>
    <mergeCell ref="B243:B251"/>
    <mergeCell ref="C249:D249"/>
    <mergeCell ref="C250:D250"/>
    <mergeCell ref="C251:D251"/>
    <mergeCell ref="B202:D202"/>
    <mergeCell ref="A204:A224"/>
    <mergeCell ref="B204:B224"/>
    <mergeCell ref="A225:A227"/>
    <mergeCell ref="B225:B227"/>
    <mergeCell ref="A228:A237"/>
    <mergeCell ref="B228:B237"/>
  </mergeCells>
  <conditionalFormatting sqref="G58:G80">
    <cfRule type="containsText" dxfId="207" priority="387" operator="containsText" text="Hủy bỏ">
      <formula>NOT(ISERROR(SEARCH("Hủy bỏ",G58)))</formula>
    </cfRule>
  </conditionalFormatting>
  <conditionalFormatting sqref="E8:F10 O9:O10 H136:I202 H204:I205 H208:I209 H212:I212 H215:I218 H221:I221 H224:I231 H234:I251">
    <cfRule type="containsText" dxfId="206" priority="214" operator="containsText" text="Hủy bỏ">
      <formula>NOT(ISERROR(SEARCH("Hủy bỏ",E8)))</formula>
    </cfRule>
  </conditionalFormatting>
  <conditionalFormatting sqref="O8">
    <cfRule type="containsText" dxfId="205" priority="213" operator="containsText" text="Hủy bỏ">
      <formula>NOT(ISERROR(SEARCH("Hủy bỏ",O8)))</formula>
    </cfRule>
  </conditionalFormatting>
  <conditionalFormatting sqref="E239 E241:E251">
    <cfRule type="containsText" dxfId="204" priority="212" operator="containsText" text="Hủy bỏ">
      <formula>NOT(ISERROR(SEARCH("Hủy bỏ",E239)))</formula>
    </cfRule>
  </conditionalFormatting>
  <conditionalFormatting sqref="G240:G251">
    <cfRule type="containsText" dxfId="203" priority="209" operator="containsText" text="Hủy bỏ">
      <formula>NOT(ISERROR(SEARCH("Hủy bỏ",G240)))</formula>
    </cfRule>
  </conditionalFormatting>
  <conditionalFormatting sqref="G9:G10">
    <cfRule type="containsText" dxfId="202" priority="211" operator="containsText" text="Hủy bỏ">
      <formula>NOT(ISERROR(SEARCH("Hủy bỏ",G9)))</formula>
    </cfRule>
  </conditionalFormatting>
  <conditionalFormatting sqref="G8">
    <cfRule type="containsText" dxfId="201" priority="210" operator="containsText" text="Hủy bỏ">
      <formula>NOT(ISERROR(SEARCH("Hủy bỏ",G8)))</formula>
    </cfRule>
  </conditionalFormatting>
  <conditionalFormatting sqref="H206:I207">
    <cfRule type="containsText" dxfId="200" priority="208" operator="containsText" text="Hủy bỏ">
      <formula>NOT(ISERROR(SEARCH("Hủy bỏ",H206)))</formula>
    </cfRule>
  </conditionalFormatting>
  <conditionalFormatting sqref="H210:I211">
    <cfRule type="containsText" dxfId="199" priority="207" operator="containsText" text="Hủy bỏ">
      <formula>NOT(ISERROR(SEARCH("Hủy bỏ",H210)))</formula>
    </cfRule>
  </conditionalFormatting>
  <conditionalFormatting sqref="H213:I214">
    <cfRule type="containsText" dxfId="198" priority="206" operator="containsText" text="Hủy bỏ">
      <formula>NOT(ISERROR(SEARCH("Hủy bỏ",H213)))</formula>
    </cfRule>
  </conditionalFormatting>
  <conditionalFormatting sqref="H219:I220">
    <cfRule type="containsText" dxfId="197" priority="205" operator="containsText" text="Hủy bỏ">
      <formula>NOT(ISERROR(SEARCH("Hủy bỏ",H219)))</formula>
    </cfRule>
  </conditionalFormatting>
  <conditionalFormatting sqref="H222:I223">
    <cfRule type="containsText" dxfId="196" priority="204" operator="containsText" text="Hủy bỏ">
      <formula>NOT(ISERROR(SEARCH("Hủy bỏ",H222)))</formula>
    </cfRule>
  </conditionalFormatting>
  <conditionalFormatting sqref="H232:I233">
    <cfRule type="containsText" dxfId="195" priority="203" operator="containsText" text="Hủy bỏ">
      <formula>NOT(ISERROR(SEARCH("Hủy bỏ",H232)))</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3"/>
  <sheetViews>
    <sheetView topLeftCell="A202" zoomScale="70" zoomScaleNormal="70" workbookViewId="0">
      <selection activeCell="A4" sqref="A4:O444"/>
    </sheetView>
  </sheetViews>
  <sheetFormatPr defaultColWidth="9" defaultRowHeight="15.75" x14ac:dyDescent="0.25"/>
  <cols>
    <col min="1" max="1" width="5.7109375" style="60" customWidth="1"/>
    <col min="2" max="2" width="12.42578125" style="26" customWidth="1"/>
    <col min="3" max="3" width="29.5703125" style="26" customWidth="1"/>
    <col min="4" max="4" width="30.5703125" style="26" customWidth="1"/>
    <col min="5" max="5" width="14.28515625" style="61" hidden="1" customWidth="1"/>
    <col min="6" max="6" width="15.140625" style="61" hidden="1" customWidth="1"/>
    <col min="7" max="7" width="15.140625" style="62" hidden="1" customWidth="1"/>
    <col min="8" max="8" width="10.42578125" style="63" hidden="1" customWidth="1"/>
    <col min="9" max="9" width="13" style="63" customWidth="1"/>
    <col min="10" max="10" width="10.85546875" style="63" customWidth="1"/>
    <col min="11" max="11" width="9.5703125" style="78" customWidth="1"/>
    <col min="12" max="12" width="11.28515625" style="78" customWidth="1"/>
    <col min="13" max="13" width="8.42578125" style="63" customWidth="1"/>
    <col min="14" max="14" width="9.140625" style="63" customWidth="1"/>
    <col min="15" max="15" width="21.28515625" style="64" hidden="1" customWidth="1"/>
    <col min="16" max="16384" width="9" style="26"/>
  </cols>
  <sheetData>
    <row r="1" spans="1:17" ht="20.25" x14ac:dyDescent="0.3">
      <c r="A1" s="1062" t="s">
        <v>3182</v>
      </c>
      <c r="B1" s="1062"/>
      <c r="C1" s="1062"/>
      <c r="D1" s="1062"/>
      <c r="E1" s="1062"/>
      <c r="F1" s="1062"/>
      <c r="G1" s="1062"/>
      <c r="H1" s="1062"/>
      <c r="I1" s="1062"/>
      <c r="J1" s="1062"/>
      <c r="K1" s="1062"/>
      <c r="L1" s="1062"/>
      <c r="M1" s="1062"/>
      <c r="N1" s="1062"/>
      <c r="O1" s="1062"/>
      <c r="P1" s="1062"/>
      <c r="Q1" s="1062"/>
    </row>
    <row r="2" spans="1:17" x14ac:dyDescent="0.25">
      <c r="A2" s="27"/>
      <c r="B2" s="379"/>
      <c r="C2" s="379"/>
      <c r="D2" s="379"/>
      <c r="E2" s="1035" t="s">
        <v>304</v>
      </c>
      <c r="F2" s="1035"/>
      <c r="G2" s="1035"/>
      <c r="H2" s="1035"/>
      <c r="I2" s="1035"/>
      <c r="J2" s="1035"/>
      <c r="K2" s="1035"/>
      <c r="L2" s="1035"/>
      <c r="M2" s="1035"/>
      <c r="N2" s="1035"/>
      <c r="O2" s="1035"/>
    </row>
    <row r="3" spans="1:17" s="28" customFormat="1" ht="21.75" customHeight="1" x14ac:dyDescent="0.25">
      <c r="A3" s="1036" t="s">
        <v>0</v>
      </c>
      <c r="B3" s="970" t="s">
        <v>306</v>
      </c>
      <c r="C3" s="970"/>
      <c r="D3" s="970"/>
      <c r="E3" s="970"/>
      <c r="F3" s="970"/>
      <c r="G3" s="970"/>
      <c r="H3" s="970"/>
      <c r="I3" s="970"/>
      <c r="J3" s="970"/>
      <c r="K3" s="970"/>
      <c r="L3" s="970"/>
      <c r="M3" s="970"/>
      <c r="N3" s="970"/>
      <c r="O3" s="970"/>
    </row>
    <row r="4" spans="1:17" s="28" customFormat="1" ht="19.149999999999999" customHeight="1" x14ac:dyDescent="0.25">
      <c r="A4" s="1037"/>
      <c r="B4" s="1037" t="s">
        <v>1</v>
      </c>
      <c r="C4" s="1038" t="s">
        <v>2</v>
      </c>
      <c r="D4" s="1039"/>
      <c r="E4" s="970" t="s">
        <v>356</v>
      </c>
      <c r="F4" s="1022" t="s">
        <v>305</v>
      </c>
      <c r="G4" s="1040" t="s">
        <v>307</v>
      </c>
      <c r="H4" s="1052" t="s">
        <v>361</v>
      </c>
      <c r="I4" s="1029" t="s">
        <v>3183</v>
      </c>
      <c r="J4" s="1031" t="s">
        <v>871</v>
      </c>
      <c r="K4" s="1031" t="s">
        <v>305</v>
      </c>
      <c r="L4" s="1030" t="s">
        <v>898</v>
      </c>
      <c r="M4" s="1022" t="s">
        <v>362</v>
      </c>
      <c r="N4" s="1022" t="s">
        <v>362</v>
      </c>
      <c r="O4" s="1022" t="s">
        <v>3</v>
      </c>
    </row>
    <row r="5" spans="1:17" s="28" customFormat="1" ht="42.75" customHeight="1" x14ac:dyDescent="0.25">
      <c r="A5" s="1023"/>
      <c r="B5" s="1023"/>
      <c r="C5" s="29" t="s">
        <v>4</v>
      </c>
      <c r="D5" s="29" t="s">
        <v>5</v>
      </c>
      <c r="E5" s="970"/>
      <c r="F5" s="1023"/>
      <c r="G5" s="1041"/>
      <c r="H5" s="1028"/>
      <c r="I5" s="1030"/>
      <c r="J5" s="1029"/>
      <c r="K5" s="1029"/>
      <c r="L5" s="1030"/>
      <c r="M5" s="1023"/>
      <c r="N5" s="1023"/>
      <c r="O5" s="1023"/>
    </row>
    <row r="6" spans="1:17" s="28" customFormat="1" ht="33.75" customHeight="1" x14ac:dyDescent="0.25">
      <c r="A6" s="30">
        <v>1</v>
      </c>
      <c r="B6" s="31">
        <v>2</v>
      </c>
      <c r="C6" s="30">
        <v>3</v>
      </c>
      <c r="D6" s="31">
        <v>4</v>
      </c>
      <c r="E6" s="30">
        <v>5</v>
      </c>
      <c r="F6" s="31">
        <v>6</v>
      </c>
      <c r="G6" s="30">
        <v>7</v>
      </c>
      <c r="H6" s="31">
        <v>8</v>
      </c>
      <c r="I6" s="30">
        <v>6</v>
      </c>
      <c r="J6" s="31">
        <v>7</v>
      </c>
      <c r="K6" s="30">
        <v>8</v>
      </c>
      <c r="L6" s="616">
        <v>9</v>
      </c>
      <c r="M6" s="616" t="s">
        <v>3145</v>
      </c>
      <c r="N6" s="616" t="s">
        <v>3146</v>
      </c>
      <c r="O6" s="31">
        <v>12</v>
      </c>
    </row>
    <row r="7" spans="1:17" s="99" customFormat="1" ht="18.75" x14ac:dyDescent="0.3">
      <c r="A7" s="93" t="s">
        <v>2079</v>
      </c>
      <c r="B7" s="926" t="s">
        <v>2080</v>
      </c>
      <c r="C7" s="927"/>
      <c r="D7" s="397"/>
      <c r="E7" s="247"/>
      <c r="F7" s="247"/>
      <c r="G7" s="192"/>
      <c r="H7" s="83"/>
      <c r="I7" s="83"/>
      <c r="J7" s="83"/>
      <c r="K7" s="84"/>
      <c r="L7" s="84"/>
      <c r="M7" s="20"/>
      <c r="N7" s="20"/>
      <c r="O7" s="397"/>
    </row>
    <row r="8" spans="1:17" s="191" customFormat="1" ht="18.75" x14ac:dyDescent="0.3">
      <c r="A8" s="108" t="s">
        <v>613</v>
      </c>
      <c r="B8" s="1057" t="s">
        <v>614</v>
      </c>
      <c r="C8" s="1058"/>
      <c r="D8" s="401"/>
      <c r="E8" s="248"/>
      <c r="F8" s="249"/>
      <c r="G8" s="110"/>
      <c r="H8" s="83"/>
      <c r="I8" s="83"/>
      <c r="J8" s="83"/>
      <c r="K8" s="84"/>
      <c r="L8" s="84"/>
      <c r="M8" s="20"/>
      <c r="N8" s="20"/>
      <c r="O8" s="400"/>
    </row>
    <row r="9" spans="1:17" s="191" customFormat="1" ht="56.25" x14ac:dyDescent="0.3">
      <c r="A9" s="897">
        <v>1</v>
      </c>
      <c r="B9" s="894" t="s">
        <v>381</v>
      </c>
      <c r="C9" s="387" t="s">
        <v>441</v>
      </c>
      <c r="D9" s="387" t="s">
        <v>301</v>
      </c>
      <c r="E9" s="250"/>
      <c r="F9" s="251"/>
      <c r="G9" s="114"/>
      <c r="H9" s="117"/>
      <c r="I9" s="189"/>
      <c r="J9" s="114"/>
      <c r="K9" s="120"/>
      <c r="L9" s="120"/>
      <c r="M9" s="20"/>
      <c r="N9" s="20"/>
      <c r="O9" s="387" t="s">
        <v>263</v>
      </c>
    </row>
    <row r="10" spans="1:17" s="191" customFormat="1" ht="18.75" x14ac:dyDescent="0.3">
      <c r="A10" s="898"/>
      <c r="B10" s="895"/>
      <c r="C10" s="387"/>
      <c r="D10" s="122" t="s">
        <v>39</v>
      </c>
      <c r="E10" s="252">
        <v>750</v>
      </c>
      <c r="F10" s="253">
        <v>2500</v>
      </c>
      <c r="G10" s="120">
        <v>5000</v>
      </c>
      <c r="H10" s="254">
        <v>1.2</v>
      </c>
      <c r="I10" s="255">
        <v>900</v>
      </c>
      <c r="J10" s="114">
        <v>3000</v>
      </c>
      <c r="K10" s="120">
        <v>2000</v>
      </c>
      <c r="L10" s="120"/>
      <c r="M10" s="20">
        <f t="shared" ref="M10:M42" si="0">(K10-I10)/I10*100</f>
        <v>122.22222222222223</v>
      </c>
      <c r="N10" s="20">
        <f t="shared" ref="N10:N45" si="1">(K10-J10)/J10*100</f>
        <v>-33.333333333333329</v>
      </c>
      <c r="O10" s="122" t="s">
        <v>918</v>
      </c>
    </row>
    <row r="11" spans="1:17" s="191" customFormat="1" ht="18.75" x14ac:dyDescent="0.3">
      <c r="A11" s="898"/>
      <c r="B11" s="895"/>
      <c r="C11" s="387"/>
      <c r="D11" s="122" t="s">
        <v>40</v>
      </c>
      <c r="E11" s="252">
        <v>750</v>
      </c>
      <c r="F11" s="253">
        <v>2500</v>
      </c>
      <c r="G11" s="120">
        <v>5000</v>
      </c>
      <c r="H11" s="254">
        <v>1.2</v>
      </c>
      <c r="I11" s="255">
        <v>900</v>
      </c>
      <c r="J11" s="114">
        <v>3000</v>
      </c>
      <c r="K11" s="120">
        <v>1300</v>
      </c>
      <c r="L11" s="120"/>
      <c r="M11" s="20">
        <f t="shared" si="0"/>
        <v>44.444444444444443</v>
      </c>
      <c r="N11" s="20">
        <f t="shared" si="1"/>
        <v>-56.666666666666664</v>
      </c>
      <c r="O11" s="122" t="s">
        <v>918</v>
      </c>
    </row>
    <row r="12" spans="1:17" s="191" customFormat="1" ht="56.25" x14ac:dyDescent="0.3">
      <c r="A12" s="898"/>
      <c r="B12" s="895"/>
      <c r="C12" s="387" t="s">
        <v>301</v>
      </c>
      <c r="D12" s="387" t="s">
        <v>615</v>
      </c>
      <c r="E12" s="250"/>
      <c r="F12" s="251"/>
      <c r="G12" s="114"/>
      <c r="H12" s="117"/>
      <c r="I12" s="189"/>
      <c r="J12" s="114"/>
      <c r="K12" s="120"/>
      <c r="L12" s="120"/>
      <c r="M12" s="20"/>
      <c r="N12" s="20"/>
      <c r="O12" s="387" t="s">
        <v>263</v>
      </c>
    </row>
    <row r="13" spans="1:17" s="191" customFormat="1" ht="18.75" x14ac:dyDescent="0.3">
      <c r="A13" s="898"/>
      <c r="B13" s="895"/>
      <c r="C13" s="387"/>
      <c r="D13" s="122" t="s">
        <v>39</v>
      </c>
      <c r="E13" s="250">
        <v>550</v>
      </c>
      <c r="F13" s="251">
        <v>900</v>
      </c>
      <c r="G13" s="114">
        <v>1800</v>
      </c>
      <c r="H13" s="117">
        <v>1.1000000000000001</v>
      </c>
      <c r="I13" s="189">
        <v>605</v>
      </c>
      <c r="J13" s="114">
        <v>1080</v>
      </c>
      <c r="K13" s="120">
        <v>1080</v>
      </c>
      <c r="L13" s="120"/>
      <c r="M13" s="20">
        <f t="shared" si="0"/>
        <v>78.512396694214885</v>
      </c>
      <c r="N13" s="20">
        <f t="shared" si="1"/>
        <v>0</v>
      </c>
      <c r="O13" s="122" t="s">
        <v>918</v>
      </c>
    </row>
    <row r="14" spans="1:17" s="191" customFormat="1" ht="18.75" x14ac:dyDescent="0.3">
      <c r="A14" s="898"/>
      <c r="B14" s="895"/>
      <c r="C14" s="387"/>
      <c r="D14" s="122" t="s">
        <v>40</v>
      </c>
      <c r="E14" s="250">
        <v>550</v>
      </c>
      <c r="F14" s="251">
        <v>900</v>
      </c>
      <c r="G14" s="114">
        <v>1800</v>
      </c>
      <c r="H14" s="117">
        <v>1.1000000000000001</v>
      </c>
      <c r="I14" s="189">
        <v>605</v>
      </c>
      <c r="J14" s="114">
        <v>1080</v>
      </c>
      <c r="K14" s="120">
        <f>K13*2/3</f>
        <v>720</v>
      </c>
      <c r="L14" s="120"/>
      <c r="M14" s="20">
        <f t="shared" si="0"/>
        <v>19.008264462809919</v>
      </c>
      <c r="N14" s="20">
        <f t="shared" si="1"/>
        <v>-33.333333333333329</v>
      </c>
      <c r="O14" s="122" t="s">
        <v>918</v>
      </c>
    </row>
    <row r="15" spans="1:17" s="191" customFormat="1" ht="37.5" x14ac:dyDescent="0.3">
      <c r="A15" s="898"/>
      <c r="B15" s="895"/>
      <c r="C15" s="387" t="s">
        <v>615</v>
      </c>
      <c r="D15" s="387" t="s">
        <v>616</v>
      </c>
      <c r="E15" s="250"/>
      <c r="F15" s="251"/>
      <c r="G15" s="114"/>
      <c r="H15" s="117"/>
      <c r="I15" s="189"/>
      <c r="J15" s="114"/>
      <c r="K15" s="120"/>
      <c r="L15" s="120"/>
      <c r="M15" s="20"/>
      <c r="N15" s="20"/>
      <c r="O15" s="387" t="s">
        <v>263</v>
      </c>
    </row>
    <row r="16" spans="1:17" s="191" customFormat="1" ht="18.75" x14ac:dyDescent="0.3">
      <c r="A16" s="898"/>
      <c r="B16" s="895"/>
      <c r="C16" s="387"/>
      <c r="D16" s="122" t="s">
        <v>39</v>
      </c>
      <c r="E16" s="250">
        <v>450</v>
      </c>
      <c r="F16" s="251">
        <v>1050</v>
      </c>
      <c r="G16" s="114">
        <v>2100</v>
      </c>
      <c r="H16" s="117">
        <v>1.1000000000000001</v>
      </c>
      <c r="I16" s="189">
        <v>495.00000000000006</v>
      </c>
      <c r="J16" s="114">
        <v>1260</v>
      </c>
      <c r="K16" s="120">
        <v>1100</v>
      </c>
      <c r="L16" s="120"/>
      <c r="M16" s="20">
        <f t="shared" si="0"/>
        <v>122.22222222222221</v>
      </c>
      <c r="N16" s="20">
        <f t="shared" si="1"/>
        <v>-12.698412698412698</v>
      </c>
      <c r="O16" s="122" t="s">
        <v>918</v>
      </c>
    </row>
    <row r="17" spans="1:16" s="191" customFormat="1" ht="18.75" x14ac:dyDescent="0.3">
      <c r="A17" s="898"/>
      <c r="B17" s="895"/>
      <c r="C17" s="387"/>
      <c r="D17" s="122" t="s">
        <v>40</v>
      </c>
      <c r="E17" s="250">
        <v>450</v>
      </c>
      <c r="F17" s="251">
        <v>1050</v>
      </c>
      <c r="G17" s="114">
        <v>2100</v>
      </c>
      <c r="H17" s="117">
        <v>1.1000000000000001</v>
      </c>
      <c r="I17" s="189">
        <v>495.00000000000006</v>
      </c>
      <c r="J17" s="114">
        <v>1260</v>
      </c>
      <c r="K17" s="120">
        <v>730</v>
      </c>
      <c r="L17" s="120"/>
      <c r="M17" s="20">
        <f t="shared" si="0"/>
        <v>47.47474747474746</v>
      </c>
      <c r="N17" s="20">
        <f t="shared" si="1"/>
        <v>-42.063492063492063</v>
      </c>
      <c r="O17" s="122" t="s">
        <v>918</v>
      </c>
    </row>
    <row r="18" spans="1:16" s="191" customFormat="1" ht="37.5" x14ac:dyDescent="0.3">
      <c r="A18" s="898"/>
      <c r="B18" s="895"/>
      <c r="C18" s="387" t="s">
        <v>616</v>
      </c>
      <c r="D18" s="387" t="s">
        <v>617</v>
      </c>
      <c r="E18" s="250"/>
      <c r="F18" s="251"/>
      <c r="G18" s="114"/>
      <c r="H18" s="117"/>
      <c r="I18" s="189"/>
      <c r="J18" s="114"/>
      <c r="K18" s="120"/>
      <c r="L18" s="120"/>
      <c r="M18" s="20"/>
      <c r="N18" s="20"/>
      <c r="O18" s="387" t="s">
        <v>263</v>
      </c>
    </row>
    <row r="19" spans="1:16" s="191" customFormat="1" ht="18.75" x14ac:dyDescent="0.3">
      <c r="A19" s="898"/>
      <c r="B19" s="895"/>
      <c r="C19" s="387"/>
      <c r="D19" s="122" t="s">
        <v>39</v>
      </c>
      <c r="E19" s="250">
        <v>200</v>
      </c>
      <c r="F19" s="251">
        <v>650</v>
      </c>
      <c r="G19" s="114">
        <v>1300</v>
      </c>
      <c r="H19" s="117">
        <v>1.6</v>
      </c>
      <c r="I19" s="189">
        <v>320</v>
      </c>
      <c r="J19" s="114">
        <v>780</v>
      </c>
      <c r="K19" s="120">
        <v>520</v>
      </c>
      <c r="L19" s="120"/>
      <c r="M19" s="20">
        <f t="shared" si="0"/>
        <v>62.5</v>
      </c>
      <c r="N19" s="20">
        <f t="shared" si="1"/>
        <v>-33.333333333333329</v>
      </c>
      <c r="O19" s="122" t="s">
        <v>918</v>
      </c>
    </row>
    <row r="20" spans="1:16" s="191" customFormat="1" ht="18.75" x14ac:dyDescent="0.3">
      <c r="A20" s="898"/>
      <c r="B20" s="895"/>
      <c r="C20" s="387"/>
      <c r="D20" s="122" t="s">
        <v>40</v>
      </c>
      <c r="E20" s="250">
        <v>200</v>
      </c>
      <c r="F20" s="251">
        <v>650</v>
      </c>
      <c r="G20" s="114">
        <v>1300</v>
      </c>
      <c r="H20" s="117">
        <v>1.6</v>
      </c>
      <c r="I20" s="189">
        <v>320</v>
      </c>
      <c r="J20" s="114">
        <v>780</v>
      </c>
      <c r="K20" s="120">
        <v>350</v>
      </c>
      <c r="L20" s="120"/>
      <c r="M20" s="20">
        <f t="shared" si="0"/>
        <v>9.375</v>
      </c>
      <c r="N20" s="20">
        <f t="shared" si="1"/>
        <v>-55.128205128205131</v>
      </c>
      <c r="O20" s="122" t="s">
        <v>918</v>
      </c>
    </row>
    <row r="21" spans="1:16" s="191" customFormat="1" ht="18.75" x14ac:dyDescent="0.3">
      <c r="A21" s="898"/>
      <c r="B21" s="895"/>
      <c r="C21" s="387" t="s">
        <v>617</v>
      </c>
      <c r="D21" s="387" t="s">
        <v>618</v>
      </c>
      <c r="E21" s="250">
        <v>150</v>
      </c>
      <c r="F21" s="251">
        <v>235</v>
      </c>
      <c r="G21" s="114">
        <v>470</v>
      </c>
      <c r="H21" s="117">
        <v>1.6</v>
      </c>
      <c r="I21" s="189">
        <v>240</v>
      </c>
      <c r="J21" s="114">
        <v>290</v>
      </c>
      <c r="K21" s="120">
        <v>200</v>
      </c>
      <c r="L21" s="120"/>
      <c r="M21" s="20">
        <f t="shared" si="0"/>
        <v>-16.666666666666664</v>
      </c>
      <c r="N21" s="20">
        <f t="shared" si="1"/>
        <v>-31.03448275862069</v>
      </c>
      <c r="O21" s="387" t="s">
        <v>263</v>
      </c>
    </row>
    <row r="22" spans="1:16" s="191" customFormat="1" ht="56.25" x14ac:dyDescent="0.3">
      <c r="A22" s="898"/>
      <c r="B22" s="895"/>
      <c r="C22" s="628" t="s">
        <v>619</v>
      </c>
      <c r="D22" s="628" t="s">
        <v>620</v>
      </c>
      <c r="E22" s="629">
        <v>800</v>
      </c>
      <c r="F22" s="624">
        <v>4500</v>
      </c>
      <c r="G22" s="630">
        <v>9000</v>
      </c>
      <c r="H22" s="631">
        <v>1.8</v>
      </c>
      <c r="I22" s="632">
        <v>1440</v>
      </c>
      <c r="J22" s="630">
        <v>5400</v>
      </c>
      <c r="K22" s="633">
        <v>2900</v>
      </c>
      <c r="L22" s="633">
        <v>2900</v>
      </c>
      <c r="M22" s="634">
        <f t="shared" si="0"/>
        <v>101.38888888888889</v>
      </c>
      <c r="N22" s="634">
        <f t="shared" si="1"/>
        <v>-46.296296296296298</v>
      </c>
      <c r="O22" s="628" t="s">
        <v>263</v>
      </c>
      <c r="P22" s="635"/>
    </row>
    <row r="23" spans="1:16" s="191" customFormat="1" ht="56.25" x14ac:dyDescent="0.3">
      <c r="A23" s="898"/>
      <c r="B23" s="895"/>
      <c r="C23" s="387" t="s">
        <v>620</v>
      </c>
      <c r="D23" s="387" t="s">
        <v>621</v>
      </c>
      <c r="E23" s="250">
        <v>750</v>
      </c>
      <c r="F23" s="251">
        <v>3300</v>
      </c>
      <c r="G23" s="114">
        <v>6600</v>
      </c>
      <c r="H23" s="117">
        <v>1.3</v>
      </c>
      <c r="I23" s="189">
        <v>975</v>
      </c>
      <c r="J23" s="114">
        <v>3960</v>
      </c>
      <c r="K23" s="256">
        <v>2640</v>
      </c>
      <c r="L23" s="256"/>
      <c r="M23" s="20">
        <f t="shared" si="0"/>
        <v>170.76923076923077</v>
      </c>
      <c r="N23" s="20">
        <f t="shared" si="1"/>
        <v>-33.333333333333329</v>
      </c>
      <c r="O23" s="387" t="s">
        <v>263</v>
      </c>
    </row>
    <row r="24" spans="1:16" s="191" customFormat="1" ht="56.25" x14ac:dyDescent="0.3">
      <c r="A24" s="898"/>
      <c r="B24" s="895"/>
      <c r="C24" s="387" t="s">
        <v>621</v>
      </c>
      <c r="D24" s="387" t="s">
        <v>622</v>
      </c>
      <c r="E24" s="250"/>
      <c r="F24" s="251"/>
      <c r="G24" s="114"/>
      <c r="H24" s="117"/>
      <c r="I24" s="189"/>
      <c r="J24" s="114"/>
      <c r="K24" s="120"/>
      <c r="L24" s="120"/>
      <c r="M24" s="20"/>
      <c r="N24" s="20"/>
      <c r="O24" s="387" t="s">
        <v>263</v>
      </c>
    </row>
    <row r="25" spans="1:16" s="191" customFormat="1" ht="18.75" x14ac:dyDescent="0.3">
      <c r="A25" s="898"/>
      <c r="B25" s="895"/>
      <c r="C25" s="387"/>
      <c r="D25" s="122" t="s">
        <v>39</v>
      </c>
      <c r="E25" s="250">
        <v>700</v>
      </c>
      <c r="F25" s="251">
        <v>1900</v>
      </c>
      <c r="G25" s="114">
        <v>3800</v>
      </c>
      <c r="H25" s="117">
        <v>1.3</v>
      </c>
      <c r="I25" s="189">
        <v>910</v>
      </c>
      <c r="J25" s="114">
        <v>2280</v>
      </c>
      <c r="K25" s="120">
        <v>1520</v>
      </c>
      <c r="L25" s="120"/>
      <c r="M25" s="20">
        <f t="shared" si="0"/>
        <v>67.032967032967022</v>
      </c>
      <c r="N25" s="20">
        <f t="shared" si="1"/>
        <v>-33.333333333333329</v>
      </c>
      <c r="O25" s="122" t="s">
        <v>918</v>
      </c>
    </row>
    <row r="26" spans="1:16" s="191" customFormat="1" ht="18.75" x14ac:dyDescent="0.3">
      <c r="A26" s="898"/>
      <c r="B26" s="895"/>
      <c r="C26" s="387"/>
      <c r="D26" s="122" t="s">
        <v>40</v>
      </c>
      <c r="E26" s="250">
        <v>700</v>
      </c>
      <c r="F26" s="251">
        <v>1900</v>
      </c>
      <c r="G26" s="114">
        <v>3800</v>
      </c>
      <c r="H26" s="117">
        <v>1.3</v>
      </c>
      <c r="I26" s="189">
        <v>910</v>
      </c>
      <c r="J26" s="114">
        <v>2280</v>
      </c>
      <c r="K26" s="120">
        <v>1000</v>
      </c>
      <c r="L26" s="120"/>
      <c r="M26" s="20">
        <f t="shared" si="0"/>
        <v>9.8901098901098905</v>
      </c>
      <c r="N26" s="20">
        <f t="shared" si="1"/>
        <v>-56.140350877192979</v>
      </c>
      <c r="O26" s="122" t="s">
        <v>918</v>
      </c>
    </row>
    <row r="27" spans="1:16" s="191" customFormat="1" ht="56.25" x14ac:dyDescent="0.3">
      <c r="A27" s="898"/>
      <c r="B27" s="895"/>
      <c r="C27" s="387" t="s">
        <v>622</v>
      </c>
      <c r="D27" s="387" t="s">
        <v>623</v>
      </c>
      <c r="E27" s="250"/>
      <c r="F27" s="251"/>
      <c r="G27" s="114"/>
      <c r="H27" s="117"/>
      <c r="I27" s="189"/>
      <c r="J27" s="114"/>
      <c r="K27" s="120"/>
      <c r="L27" s="120"/>
      <c r="M27" s="20"/>
      <c r="N27" s="20"/>
      <c r="O27" s="387" t="s">
        <v>263</v>
      </c>
    </row>
    <row r="28" spans="1:16" s="191" customFormat="1" ht="18.75" x14ac:dyDescent="0.3">
      <c r="A28" s="898"/>
      <c r="B28" s="895"/>
      <c r="C28" s="387"/>
      <c r="D28" s="122" t="s">
        <v>39</v>
      </c>
      <c r="E28" s="250">
        <v>500</v>
      </c>
      <c r="F28" s="251">
        <v>1500</v>
      </c>
      <c r="G28" s="114">
        <v>3000</v>
      </c>
      <c r="H28" s="117">
        <v>1.1000000000000001</v>
      </c>
      <c r="I28" s="189">
        <v>550</v>
      </c>
      <c r="J28" s="114">
        <v>1800</v>
      </c>
      <c r="K28" s="120">
        <v>1200</v>
      </c>
      <c r="L28" s="120"/>
      <c r="M28" s="20">
        <f t="shared" si="0"/>
        <v>118.18181818181819</v>
      </c>
      <c r="N28" s="20">
        <f t="shared" si="1"/>
        <v>-33.333333333333329</v>
      </c>
      <c r="O28" s="122" t="s">
        <v>918</v>
      </c>
    </row>
    <row r="29" spans="1:16" s="191" customFormat="1" ht="18.75" x14ac:dyDescent="0.3">
      <c r="A29" s="898"/>
      <c r="B29" s="895"/>
      <c r="C29" s="387"/>
      <c r="D29" s="122" t="s">
        <v>40</v>
      </c>
      <c r="E29" s="250">
        <v>500</v>
      </c>
      <c r="F29" s="251">
        <v>1500</v>
      </c>
      <c r="G29" s="114">
        <v>3000</v>
      </c>
      <c r="H29" s="117">
        <v>1.1000000000000001</v>
      </c>
      <c r="I29" s="189">
        <v>550</v>
      </c>
      <c r="J29" s="114">
        <v>1800</v>
      </c>
      <c r="K29" s="120">
        <v>800</v>
      </c>
      <c r="L29" s="120"/>
      <c r="M29" s="20">
        <f t="shared" si="0"/>
        <v>45.454545454545453</v>
      </c>
      <c r="N29" s="20">
        <f t="shared" si="1"/>
        <v>-55.555555555555557</v>
      </c>
      <c r="O29" s="122" t="s">
        <v>918</v>
      </c>
    </row>
    <row r="30" spans="1:16" s="191" customFormat="1" ht="37.5" x14ac:dyDescent="0.3">
      <c r="A30" s="898"/>
      <c r="B30" s="895"/>
      <c r="C30" s="387" t="s">
        <v>624</v>
      </c>
      <c r="D30" s="387" t="s">
        <v>625</v>
      </c>
      <c r="E30" s="250"/>
      <c r="F30" s="251"/>
      <c r="G30" s="114"/>
      <c r="H30" s="117"/>
      <c r="I30" s="189"/>
      <c r="J30" s="114"/>
      <c r="K30" s="120"/>
      <c r="L30" s="120"/>
      <c r="M30" s="20"/>
      <c r="N30" s="20"/>
      <c r="O30" s="387" t="s">
        <v>263</v>
      </c>
    </row>
    <row r="31" spans="1:16" s="191" customFormat="1" ht="18.75" x14ac:dyDescent="0.3">
      <c r="A31" s="898"/>
      <c r="B31" s="895"/>
      <c r="C31" s="387"/>
      <c r="D31" s="122" t="s">
        <v>39</v>
      </c>
      <c r="E31" s="250">
        <v>350</v>
      </c>
      <c r="F31" s="251">
        <v>1300</v>
      </c>
      <c r="G31" s="114">
        <v>2600</v>
      </c>
      <c r="H31" s="117">
        <v>1.4</v>
      </c>
      <c r="I31" s="189">
        <v>489.99999999999994</v>
      </c>
      <c r="J31" s="114">
        <v>1560</v>
      </c>
      <c r="K31" s="120">
        <v>1040</v>
      </c>
      <c r="L31" s="120"/>
      <c r="M31" s="20">
        <f t="shared" si="0"/>
        <v>112.24489795918369</v>
      </c>
      <c r="N31" s="20">
        <f t="shared" si="1"/>
        <v>-33.333333333333329</v>
      </c>
      <c r="O31" s="122" t="s">
        <v>918</v>
      </c>
    </row>
    <row r="32" spans="1:16" s="191" customFormat="1" ht="18.75" x14ac:dyDescent="0.3">
      <c r="A32" s="898"/>
      <c r="B32" s="895"/>
      <c r="C32" s="387"/>
      <c r="D32" s="122" t="s">
        <v>40</v>
      </c>
      <c r="E32" s="250">
        <v>350</v>
      </c>
      <c r="F32" s="251">
        <v>1300</v>
      </c>
      <c r="G32" s="114">
        <v>2600</v>
      </c>
      <c r="H32" s="117">
        <v>1.4</v>
      </c>
      <c r="I32" s="189">
        <v>489.99999999999994</v>
      </c>
      <c r="J32" s="114">
        <v>1560</v>
      </c>
      <c r="K32" s="120">
        <v>700</v>
      </c>
      <c r="L32" s="120"/>
      <c r="M32" s="20">
        <f t="shared" si="0"/>
        <v>42.857142857142868</v>
      </c>
      <c r="N32" s="20">
        <f t="shared" si="1"/>
        <v>-55.128205128205131</v>
      </c>
      <c r="O32" s="122" t="s">
        <v>918</v>
      </c>
    </row>
    <row r="33" spans="1:15" s="191" customFormat="1" ht="37.5" x14ac:dyDescent="0.3">
      <c r="A33" s="898"/>
      <c r="B33" s="895"/>
      <c r="C33" s="387" t="s">
        <v>625</v>
      </c>
      <c r="D33" s="387" t="s">
        <v>626</v>
      </c>
      <c r="E33" s="250"/>
      <c r="F33" s="251"/>
      <c r="G33" s="114"/>
      <c r="H33" s="117"/>
      <c r="I33" s="189"/>
      <c r="J33" s="114"/>
      <c r="K33" s="120"/>
      <c r="L33" s="120"/>
      <c r="M33" s="20"/>
      <c r="N33" s="20"/>
      <c r="O33" s="387" t="s">
        <v>263</v>
      </c>
    </row>
    <row r="34" spans="1:15" s="191" customFormat="1" ht="18.75" x14ac:dyDescent="0.3">
      <c r="A34" s="898"/>
      <c r="B34" s="895"/>
      <c r="C34" s="387"/>
      <c r="D34" s="122" t="s">
        <v>39</v>
      </c>
      <c r="E34" s="250">
        <v>240</v>
      </c>
      <c r="F34" s="251">
        <v>500</v>
      </c>
      <c r="G34" s="114">
        <v>1000</v>
      </c>
      <c r="H34" s="117">
        <v>1.1000000000000001</v>
      </c>
      <c r="I34" s="189">
        <v>264</v>
      </c>
      <c r="J34" s="114">
        <v>600</v>
      </c>
      <c r="K34" s="120">
        <v>400</v>
      </c>
      <c r="L34" s="120"/>
      <c r="M34" s="20">
        <f t="shared" si="0"/>
        <v>51.515151515151516</v>
      </c>
      <c r="N34" s="20">
        <f t="shared" si="1"/>
        <v>-33.333333333333329</v>
      </c>
      <c r="O34" s="122" t="s">
        <v>918</v>
      </c>
    </row>
    <row r="35" spans="1:15" s="191" customFormat="1" ht="18.75" x14ac:dyDescent="0.3">
      <c r="A35" s="898"/>
      <c r="B35" s="895"/>
      <c r="C35" s="387"/>
      <c r="D35" s="122" t="s">
        <v>40</v>
      </c>
      <c r="E35" s="250">
        <v>240</v>
      </c>
      <c r="F35" s="251">
        <v>500</v>
      </c>
      <c r="G35" s="114">
        <v>1000</v>
      </c>
      <c r="H35" s="117">
        <v>1.1000000000000001</v>
      </c>
      <c r="I35" s="189">
        <v>264</v>
      </c>
      <c r="J35" s="114">
        <v>600</v>
      </c>
      <c r="K35" s="120">
        <v>270</v>
      </c>
      <c r="L35" s="120"/>
      <c r="M35" s="20">
        <f t="shared" si="0"/>
        <v>2.2727272727272729</v>
      </c>
      <c r="N35" s="20">
        <f t="shared" si="1"/>
        <v>-55.000000000000007</v>
      </c>
      <c r="O35" s="122" t="s">
        <v>918</v>
      </c>
    </row>
    <row r="36" spans="1:15" s="191" customFormat="1" ht="37.5" x14ac:dyDescent="0.3">
      <c r="A36" s="898"/>
      <c r="B36" s="895"/>
      <c r="C36" s="387" t="s">
        <v>626</v>
      </c>
      <c r="D36" s="387" t="s">
        <v>627</v>
      </c>
      <c r="E36" s="250"/>
      <c r="F36" s="251"/>
      <c r="G36" s="114"/>
      <c r="H36" s="117"/>
      <c r="I36" s="189"/>
      <c r="J36" s="114"/>
      <c r="K36" s="120"/>
      <c r="L36" s="120"/>
      <c r="M36" s="20"/>
      <c r="N36" s="20"/>
      <c r="O36" s="387" t="s">
        <v>263</v>
      </c>
    </row>
    <row r="37" spans="1:15" s="191" customFormat="1" ht="18.75" x14ac:dyDescent="0.3">
      <c r="A37" s="898"/>
      <c r="B37" s="895"/>
      <c r="C37" s="387"/>
      <c r="D37" s="122" t="s">
        <v>39</v>
      </c>
      <c r="E37" s="250">
        <v>150</v>
      </c>
      <c r="F37" s="251">
        <v>500</v>
      </c>
      <c r="G37" s="114">
        <v>1000</v>
      </c>
      <c r="H37" s="117">
        <v>1.6</v>
      </c>
      <c r="I37" s="189">
        <v>240</v>
      </c>
      <c r="J37" s="114">
        <v>600</v>
      </c>
      <c r="K37" s="120">
        <v>400</v>
      </c>
      <c r="L37" s="120"/>
      <c r="M37" s="20">
        <f t="shared" si="0"/>
        <v>66.666666666666657</v>
      </c>
      <c r="N37" s="20">
        <f t="shared" si="1"/>
        <v>-33.333333333333329</v>
      </c>
      <c r="O37" s="122" t="s">
        <v>918</v>
      </c>
    </row>
    <row r="38" spans="1:15" s="191" customFormat="1" ht="18.75" x14ac:dyDescent="0.3">
      <c r="A38" s="898"/>
      <c r="B38" s="895"/>
      <c r="C38" s="387"/>
      <c r="D38" s="122" t="s">
        <v>40</v>
      </c>
      <c r="E38" s="250">
        <v>150</v>
      </c>
      <c r="F38" s="251">
        <v>500</v>
      </c>
      <c r="G38" s="114">
        <v>1000</v>
      </c>
      <c r="H38" s="117">
        <v>1.6</v>
      </c>
      <c r="I38" s="189">
        <v>240</v>
      </c>
      <c r="J38" s="114">
        <v>600</v>
      </c>
      <c r="K38" s="120">
        <v>270</v>
      </c>
      <c r="L38" s="120"/>
      <c r="M38" s="20">
        <f t="shared" si="0"/>
        <v>12.5</v>
      </c>
      <c r="N38" s="20">
        <f t="shared" si="1"/>
        <v>-55.000000000000007</v>
      </c>
      <c r="O38" s="122" t="s">
        <v>918</v>
      </c>
    </row>
    <row r="39" spans="1:15" s="191" customFormat="1" ht="37.5" x14ac:dyDescent="0.3">
      <c r="A39" s="898"/>
      <c r="B39" s="895"/>
      <c r="C39" s="387" t="s">
        <v>627</v>
      </c>
      <c r="D39" s="387" t="s">
        <v>628</v>
      </c>
      <c r="E39" s="250">
        <v>240</v>
      </c>
      <c r="F39" s="251">
        <v>650</v>
      </c>
      <c r="G39" s="114">
        <v>1300</v>
      </c>
      <c r="H39" s="117">
        <v>1.3</v>
      </c>
      <c r="I39" s="189">
        <v>312</v>
      </c>
      <c r="J39" s="114">
        <v>780</v>
      </c>
      <c r="K39" s="120">
        <v>520</v>
      </c>
      <c r="L39" s="120"/>
      <c r="M39" s="20">
        <f t="shared" si="0"/>
        <v>66.666666666666657</v>
      </c>
      <c r="N39" s="20">
        <f t="shared" si="1"/>
        <v>-33.333333333333329</v>
      </c>
      <c r="O39" s="387" t="s">
        <v>263</v>
      </c>
    </row>
    <row r="40" spans="1:15" s="191" customFormat="1" ht="18.75" x14ac:dyDescent="0.3">
      <c r="A40" s="899"/>
      <c r="B40" s="896"/>
      <c r="C40" s="387" t="s">
        <v>629</v>
      </c>
      <c r="D40" s="387" t="s">
        <v>630</v>
      </c>
      <c r="E40" s="250"/>
      <c r="F40" s="251"/>
      <c r="G40" s="114"/>
      <c r="H40" s="117"/>
      <c r="I40" s="189"/>
      <c r="J40" s="114"/>
      <c r="K40" s="120"/>
      <c r="L40" s="120"/>
      <c r="M40" s="20"/>
      <c r="N40" s="20"/>
      <c r="O40" s="387" t="s">
        <v>263</v>
      </c>
    </row>
    <row r="41" spans="1:15" s="191" customFormat="1" ht="18.75" x14ac:dyDescent="0.3">
      <c r="A41" s="398"/>
      <c r="B41" s="399"/>
      <c r="C41" s="387"/>
      <c r="D41" s="122" t="s">
        <v>39</v>
      </c>
      <c r="E41" s="250">
        <v>150</v>
      </c>
      <c r="F41" s="251">
        <v>275</v>
      </c>
      <c r="G41" s="114">
        <v>550</v>
      </c>
      <c r="H41" s="117">
        <v>1.6</v>
      </c>
      <c r="I41" s="189">
        <v>240</v>
      </c>
      <c r="J41" s="114">
        <v>330</v>
      </c>
      <c r="K41" s="120">
        <v>220</v>
      </c>
      <c r="L41" s="120"/>
      <c r="M41" s="20">
        <f t="shared" si="0"/>
        <v>-8.3333333333333321</v>
      </c>
      <c r="N41" s="20">
        <f t="shared" si="1"/>
        <v>-33.333333333333329</v>
      </c>
      <c r="O41" s="122" t="s">
        <v>918</v>
      </c>
    </row>
    <row r="42" spans="1:15" s="191" customFormat="1" ht="18.75" x14ac:dyDescent="0.3">
      <c r="A42" s="398"/>
      <c r="B42" s="399"/>
      <c r="C42" s="387"/>
      <c r="D42" s="122" t="s">
        <v>40</v>
      </c>
      <c r="E42" s="250">
        <v>150</v>
      </c>
      <c r="F42" s="251">
        <v>275</v>
      </c>
      <c r="G42" s="114">
        <v>550</v>
      </c>
      <c r="H42" s="117">
        <v>1.6</v>
      </c>
      <c r="I42" s="189">
        <v>240</v>
      </c>
      <c r="J42" s="114">
        <v>330</v>
      </c>
      <c r="K42" s="120">
        <v>150</v>
      </c>
      <c r="L42" s="120"/>
      <c r="M42" s="20">
        <f t="shared" si="0"/>
        <v>-37.5</v>
      </c>
      <c r="N42" s="20">
        <f t="shared" si="1"/>
        <v>-54.54545454545454</v>
      </c>
      <c r="O42" s="122" t="s">
        <v>918</v>
      </c>
    </row>
    <row r="43" spans="1:15" s="191" customFormat="1" ht="37.5" x14ac:dyDescent="0.3">
      <c r="A43" s="897">
        <v>2</v>
      </c>
      <c r="B43" s="894" t="s">
        <v>631</v>
      </c>
      <c r="C43" s="387" t="s">
        <v>632</v>
      </c>
      <c r="D43" s="387" t="s">
        <v>633</v>
      </c>
      <c r="E43" s="250"/>
      <c r="F43" s="251">
        <v>600</v>
      </c>
      <c r="G43" s="114">
        <v>1200</v>
      </c>
      <c r="H43" s="117"/>
      <c r="I43" s="189"/>
      <c r="J43" s="114"/>
      <c r="K43" s="120"/>
      <c r="L43" s="120"/>
      <c r="M43" s="20"/>
      <c r="N43" s="20"/>
      <c r="O43" s="387" t="s">
        <v>131</v>
      </c>
    </row>
    <row r="44" spans="1:15" s="191" customFormat="1" ht="18.75" x14ac:dyDescent="0.3">
      <c r="A44" s="898"/>
      <c r="B44" s="895"/>
      <c r="C44" s="387"/>
      <c r="D44" s="122" t="s">
        <v>39</v>
      </c>
      <c r="E44" s="250"/>
      <c r="F44" s="251"/>
      <c r="G44" s="114"/>
      <c r="H44" s="117"/>
      <c r="I44" s="189"/>
      <c r="J44" s="114">
        <v>720</v>
      </c>
      <c r="K44" s="120">
        <v>720</v>
      </c>
      <c r="L44" s="120"/>
      <c r="M44" s="20"/>
      <c r="N44" s="20">
        <f t="shared" si="1"/>
        <v>0</v>
      </c>
      <c r="O44" s="122" t="s">
        <v>918</v>
      </c>
    </row>
    <row r="45" spans="1:15" s="191" customFormat="1" ht="18.75" x14ac:dyDescent="0.3">
      <c r="A45" s="898"/>
      <c r="B45" s="895"/>
      <c r="C45" s="387"/>
      <c r="D45" s="122" t="s">
        <v>40</v>
      </c>
      <c r="E45" s="250"/>
      <c r="F45" s="251"/>
      <c r="G45" s="114"/>
      <c r="H45" s="117"/>
      <c r="I45" s="189"/>
      <c r="J45" s="114">
        <v>720</v>
      </c>
      <c r="K45" s="120">
        <f>K44*2/3</f>
        <v>480</v>
      </c>
      <c r="L45" s="120"/>
      <c r="M45" s="20"/>
      <c r="N45" s="20">
        <f t="shared" si="1"/>
        <v>-33.333333333333329</v>
      </c>
      <c r="O45" s="122" t="s">
        <v>918</v>
      </c>
    </row>
    <row r="46" spans="1:15" s="191" customFormat="1" ht="56.25" x14ac:dyDescent="0.3">
      <c r="A46" s="899"/>
      <c r="B46" s="896"/>
      <c r="C46" s="387" t="s">
        <v>633</v>
      </c>
      <c r="D46" s="387" t="s">
        <v>634</v>
      </c>
      <c r="E46" s="250"/>
      <c r="F46" s="251">
        <v>500</v>
      </c>
      <c r="G46" s="114">
        <v>1000</v>
      </c>
      <c r="H46" s="117"/>
      <c r="I46" s="189"/>
      <c r="J46" s="114"/>
      <c r="K46" s="120"/>
      <c r="L46" s="120"/>
      <c r="M46" s="20"/>
      <c r="N46" s="20"/>
      <c r="O46" s="387" t="s">
        <v>131</v>
      </c>
    </row>
    <row r="47" spans="1:15" s="191" customFormat="1" ht="18.75" x14ac:dyDescent="0.3">
      <c r="A47" s="398"/>
      <c r="B47" s="399"/>
      <c r="C47" s="387"/>
      <c r="D47" s="122" t="s">
        <v>39</v>
      </c>
      <c r="E47" s="250"/>
      <c r="F47" s="251"/>
      <c r="G47" s="114"/>
      <c r="H47" s="117"/>
      <c r="I47" s="189"/>
      <c r="J47" s="114">
        <v>600</v>
      </c>
      <c r="K47" s="120">
        <v>600</v>
      </c>
      <c r="L47" s="120"/>
      <c r="M47" s="20"/>
      <c r="N47" s="20">
        <f t="shared" ref="N47:N109" si="2">(K47-J47)/J47*100</f>
        <v>0</v>
      </c>
      <c r="O47" s="122" t="s">
        <v>918</v>
      </c>
    </row>
    <row r="48" spans="1:15" s="191" customFormat="1" ht="18.75" x14ac:dyDescent="0.3">
      <c r="A48" s="398"/>
      <c r="B48" s="399"/>
      <c r="C48" s="387"/>
      <c r="D48" s="122" t="s">
        <v>40</v>
      </c>
      <c r="E48" s="250"/>
      <c r="F48" s="251"/>
      <c r="G48" s="114"/>
      <c r="H48" s="117"/>
      <c r="I48" s="189"/>
      <c r="J48" s="114">
        <v>600</v>
      </c>
      <c r="K48" s="120">
        <v>400</v>
      </c>
      <c r="L48" s="120"/>
      <c r="M48" s="20"/>
      <c r="N48" s="20">
        <f t="shared" si="2"/>
        <v>-33.333333333333329</v>
      </c>
      <c r="O48" s="122" t="s">
        <v>918</v>
      </c>
    </row>
    <row r="49" spans="1:15" s="191" customFormat="1" ht="37.5" x14ac:dyDescent="0.3">
      <c r="A49" s="897">
        <v>3</v>
      </c>
      <c r="B49" s="894" t="s">
        <v>635</v>
      </c>
      <c r="C49" s="387" t="s">
        <v>636</v>
      </c>
      <c r="D49" s="387" t="s">
        <v>624</v>
      </c>
      <c r="E49" s="250">
        <v>550</v>
      </c>
      <c r="F49" s="251">
        <v>1200</v>
      </c>
      <c r="G49" s="114">
        <v>2400</v>
      </c>
      <c r="H49" s="117">
        <v>1.4</v>
      </c>
      <c r="I49" s="189">
        <v>770</v>
      </c>
      <c r="J49" s="114">
        <v>1440</v>
      </c>
      <c r="K49" s="114">
        <v>1440</v>
      </c>
      <c r="L49" s="114"/>
      <c r="M49" s="20">
        <f t="shared" ref="M49:M109" si="3">(K49-I49)/I49*100</f>
        <v>87.012987012987011</v>
      </c>
      <c r="N49" s="20">
        <f t="shared" si="2"/>
        <v>0</v>
      </c>
      <c r="O49" s="387" t="s">
        <v>263</v>
      </c>
    </row>
    <row r="50" spans="1:15" s="191" customFormat="1" ht="56.25" x14ac:dyDescent="0.3">
      <c r="A50" s="899"/>
      <c r="B50" s="896"/>
      <c r="C50" s="387" t="s">
        <v>623</v>
      </c>
      <c r="D50" s="387" t="s">
        <v>637</v>
      </c>
      <c r="E50" s="250">
        <v>400</v>
      </c>
      <c r="F50" s="251">
        <v>900</v>
      </c>
      <c r="G50" s="114">
        <v>1800</v>
      </c>
      <c r="H50" s="117">
        <v>1.5</v>
      </c>
      <c r="I50" s="189">
        <v>600</v>
      </c>
      <c r="J50" s="114">
        <v>1100</v>
      </c>
      <c r="K50" s="114">
        <v>1100</v>
      </c>
      <c r="L50" s="114"/>
      <c r="M50" s="20">
        <f t="shared" si="3"/>
        <v>83.333333333333343</v>
      </c>
      <c r="N50" s="20">
        <f t="shared" si="2"/>
        <v>0</v>
      </c>
      <c r="O50" s="387" t="s">
        <v>263</v>
      </c>
    </row>
    <row r="51" spans="1:15" s="191" customFormat="1" ht="112.5" x14ac:dyDescent="0.3">
      <c r="A51" s="395">
        <v>4</v>
      </c>
      <c r="B51" s="387" t="s">
        <v>638</v>
      </c>
      <c r="C51" s="387" t="s">
        <v>621</v>
      </c>
      <c r="D51" s="387" t="s">
        <v>639</v>
      </c>
      <c r="E51" s="250">
        <v>500</v>
      </c>
      <c r="F51" s="251">
        <v>750</v>
      </c>
      <c r="G51" s="114">
        <v>1500</v>
      </c>
      <c r="H51" s="117">
        <v>1.1000000000000001</v>
      </c>
      <c r="I51" s="189">
        <v>550</v>
      </c>
      <c r="J51" s="114">
        <v>900</v>
      </c>
      <c r="K51" s="114">
        <v>900</v>
      </c>
      <c r="L51" s="114"/>
      <c r="M51" s="20">
        <f t="shared" si="3"/>
        <v>63.636363636363633</v>
      </c>
      <c r="N51" s="20">
        <f t="shared" si="2"/>
        <v>0</v>
      </c>
      <c r="O51" s="387" t="s">
        <v>263</v>
      </c>
    </row>
    <row r="52" spans="1:15" s="191" customFormat="1" ht="112.5" x14ac:dyDescent="0.3">
      <c r="A52" s="395">
        <v>5</v>
      </c>
      <c r="B52" s="387" t="s">
        <v>640</v>
      </c>
      <c r="C52" s="387" t="s">
        <v>641</v>
      </c>
      <c r="D52" s="387" t="s">
        <v>642</v>
      </c>
      <c r="E52" s="250">
        <v>500</v>
      </c>
      <c r="F52" s="251">
        <v>750</v>
      </c>
      <c r="G52" s="114">
        <v>1500</v>
      </c>
      <c r="H52" s="117">
        <v>1.2</v>
      </c>
      <c r="I52" s="189">
        <v>600</v>
      </c>
      <c r="J52" s="114">
        <v>900</v>
      </c>
      <c r="K52" s="114">
        <v>900</v>
      </c>
      <c r="L52" s="114"/>
      <c r="M52" s="20">
        <f t="shared" si="3"/>
        <v>50</v>
      </c>
      <c r="N52" s="20">
        <f t="shared" si="2"/>
        <v>0</v>
      </c>
      <c r="O52" s="387" t="s">
        <v>263</v>
      </c>
    </row>
    <row r="53" spans="1:15" s="191" customFormat="1" ht="56.25" x14ac:dyDescent="0.3">
      <c r="A53" s="897">
        <v>6</v>
      </c>
      <c r="B53" s="894" t="s">
        <v>643</v>
      </c>
      <c r="C53" s="387" t="s">
        <v>644</v>
      </c>
      <c r="D53" s="387" t="s">
        <v>645</v>
      </c>
      <c r="E53" s="250">
        <v>450</v>
      </c>
      <c r="F53" s="251">
        <v>230</v>
      </c>
      <c r="G53" s="114">
        <v>460</v>
      </c>
      <c r="H53" s="117">
        <v>1.5</v>
      </c>
      <c r="I53" s="189">
        <v>675</v>
      </c>
      <c r="J53" s="114">
        <v>450</v>
      </c>
      <c r="K53" s="114">
        <v>450</v>
      </c>
      <c r="L53" s="114"/>
      <c r="M53" s="20">
        <f t="shared" si="3"/>
        <v>-33.333333333333329</v>
      </c>
      <c r="N53" s="20">
        <f t="shared" si="2"/>
        <v>0</v>
      </c>
      <c r="O53" s="387" t="s">
        <v>263</v>
      </c>
    </row>
    <row r="54" spans="1:15" s="191" customFormat="1" ht="18.75" x14ac:dyDescent="0.3">
      <c r="A54" s="899"/>
      <c r="B54" s="896"/>
      <c r="C54" s="387" t="s">
        <v>645</v>
      </c>
      <c r="D54" s="387" t="s">
        <v>106</v>
      </c>
      <c r="E54" s="250">
        <v>280</v>
      </c>
      <c r="F54" s="251">
        <v>170</v>
      </c>
      <c r="G54" s="114">
        <v>340</v>
      </c>
      <c r="H54" s="117">
        <v>1.5</v>
      </c>
      <c r="I54" s="189">
        <v>420</v>
      </c>
      <c r="J54" s="114">
        <v>280</v>
      </c>
      <c r="K54" s="114">
        <v>280</v>
      </c>
      <c r="L54" s="114"/>
      <c r="M54" s="20">
        <f t="shared" si="3"/>
        <v>-33.333333333333329</v>
      </c>
      <c r="N54" s="20">
        <f t="shared" si="2"/>
        <v>0</v>
      </c>
      <c r="O54" s="387" t="s">
        <v>263</v>
      </c>
    </row>
    <row r="55" spans="1:15" s="191" customFormat="1" ht="75" x14ac:dyDescent="0.3">
      <c r="A55" s="897">
        <v>7</v>
      </c>
      <c r="B55" s="894" t="s">
        <v>646</v>
      </c>
      <c r="C55" s="387" t="s">
        <v>647</v>
      </c>
      <c r="D55" s="387" t="s">
        <v>623</v>
      </c>
      <c r="E55" s="250">
        <v>300</v>
      </c>
      <c r="F55" s="251">
        <v>375</v>
      </c>
      <c r="G55" s="114">
        <v>750</v>
      </c>
      <c r="H55" s="117">
        <v>1.1000000000000001</v>
      </c>
      <c r="I55" s="189">
        <v>330</v>
      </c>
      <c r="J55" s="114">
        <v>450</v>
      </c>
      <c r="K55" s="114">
        <v>450</v>
      </c>
      <c r="L55" s="114"/>
      <c r="M55" s="20">
        <f t="shared" si="3"/>
        <v>36.363636363636367</v>
      </c>
      <c r="N55" s="20">
        <f t="shared" si="2"/>
        <v>0</v>
      </c>
      <c r="O55" s="387" t="s">
        <v>270</v>
      </c>
    </row>
    <row r="56" spans="1:15" s="191" customFormat="1" ht="37.5" x14ac:dyDescent="0.3">
      <c r="A56" s="899"/>
      <c r="B56" s="896"/>
      <c r="C56" s="387" t="s">
        <v>624</v>
      </c>
      <c r="D56" s="387" t="s">
        <v>648</v>
      </c>
      <c r="E56" s="250">
        <v>220</v>
      </c>
      <c r="F56" s="251">
        <v>385</v>
      </c>
      <c r="G56" s="114">
        <v>770</v>
      </c>
      <c r="H56" s="117">
        <v>1.1000000000000001</v>
      </c>
      <c r="I56" s="189">
        <v>242.00000000000003</v>
      </c>
      <c r="J56" s="114">
        <v>470</v>
      </c>
      <c r="K56" s="114">
        <v>470</v>
      </c>
      <c r="L56" s="114"/>
      <c r="M56" s="20">
        <f t="shared" si="3"/>
        <v>94.21487603305782</v>
      </c>
      <c r="N56" s="20">
        <f t="shared" si="2"/>
        <v>0</v>
      </c>
      <c r="O56" s="387" t="s">
        <v>263</v>
      </c>
    </row>
    <row r="57" spans="1:15" s="191" customFormat="1" ht="131.25" x14ac:dyDescent="0.3">
      <c r="A57" s="395">
        <v>8</v>
      </c>
      <c r="B57" s="387" t="s">
        <v>649</v>
      </c>
      <c r="C57" s="387" t="s">
        <v>636</v>
      </c>
      <c r="D57" s="387" t="s">
        <v>650</v>
      </c>
      <c r="E57" s="250">
        <v>450</v>
      </c>
      <c r="F57" s="251">
        <v>1250</v>
      </c>
      <c r="G57" s="114">
        <v>2500</v>
      </c>
      <c r="H57" s="117">
        <v>1.2</v>
      </c>
      <c r="I57" s="189">
        <v>540</v>
      </c>
      <c r="J57" s="114">
        <v>1500</v>
      </c>
      <c r="K57" s="114">
        <v>1500</v>
      </c>
      <c r="L57" s="114"/>
      <c r="M57" s="20">
        <f t="shared" si="3"/>
        <v>177.77777777777777</v>
      </c>
      <c r="N57" s="20">
        <f t="shared" si="2"/>
        <v>0</v>
      </c>
      <c r="O57" s="387" t="s">
        <v>263</v>
      </c>
    </row>
    <row r="58" spans="1:15" s="191" customFormat="1" ht="56.25" x14ac:dyDescent="0.3">
      <c r="A58" s="897">
        <v>9</v>
      </c>
      <c r="B58" s="894" t="s">
        <v>651</v>
      </c>
      <c r="C58" s="387" t="s">
        <v>301</v>
      </c>
      <c r="D58" s="387" t="s">
        <v>652</v>
      </c>
      <c r="E58" s="250">
        <v>400</v>
      </c>
      <c r="F58" s="251">
        <v>800</v>
      </c>
      <c r="G58" s="114">
        <v>1600</v>
      </c>
      <c r="H58" s="117">
        <v>1.5</v>
      </c>
      <c r="I58" s="189">
        <v>600</v>
      </c>
      <c r="J58" s="114">
        <v>960</v>
      </c>
      <c r="K58" s="114">
        <v>960</v>
      </c>
      <c r="L58" s="114"/>
      <c r="M58" s="20">
        <f t="shared" si="3"/>
        <v>60</v>
      </c>
      <c r="N58" s="20">
        <f t="shared" si="2"/>
        <v>0</v>
      </c>
      <c r="O58" s="387" t="s">
        <v>263</v>
      </c>
    </row>
    <row r="59" spans="1:15" s="191" customFormat="1" ht="18.75" x14ac:dyDescent="0.3">
      <c r="A59" s="898"/>
      <c r="B59" s="895"/>
      <c r="C59" s="387" t="s">
        <v>653</v>
      </c>
      <c r="D59" s="387" t="s">
        <v>106</v>
      </c>
      <c r="E59" s="250">
        <v>280</v>
      </c>
      <c r="F59" s="251">
        <v>500</v>
      </c>
      <c r="G59" s="114">
        <v>1000</v>
      </c>
      <c r="H59" s="117">
        <v>1.5</v>
      </c>
      <c r="I59" s="189">
        <v>420</v>
      </c>
      <c r="J59" s="114">
        <v>600</v>
      </c>
      <c r="K59" s="114">
        <v>600</v>
      </c>
      <c r="L59" s="114"/>
      <c r="M59" s="20">
        <f t="shared" si="3"/>
        <v>42.857142857142854</v>
      </c>
      <c r="N59" s="20">
        <f t="shared" si="2"/>
        <v>0</v>
      </c>
      <c r="O59" s="387" t="s">
        <v>263</v>
      </c>
    </row>
    <row r="60" spans="1:15" s="191" customFormat="1" ht="37.5" x14ac:dyDescent="0.3">
      <c r="A60" s="899"/>
      <c r="B60" s="896"/>
      <c r="C60" s="387" t="s">
        <v>106</v>
      </c>
      <c r="D60" s="387" t="s">
        <v>654</v>
      </c>
      <c r="E60" s="250">
        <v>220</v>
      </c>
      <c r="F60" s="251">
        <v>310</v>
      </c>
      <c r="G60" s="114">
        <v>620</v>
      </c>
      <c r="H60" s="117">
        <v>1.2</v>
      </c>
      <c r="I60" s="189">
        <v>264</v>
      </c>
      <c r="J60" s="114">
        <v>380</v>
      </c>
      <c r="K60" s="114">
        <v>380</v>
      </c>
      <c r="L60" s="114"/>
      <c r="M60" s="20">
        <f t="shared" si="3"/>
        <v>43.939393939393938</v>
      </c>
      <c r="N60" s="20">
        <f t="shared" si="2"/>
        <v>0</v>
      </c>
      <c r="O60" s="387" t="s">
        <v>263</v>
      </c>
    </row>
    <row r="61" spans="1:15" s="191" customFormat="1" ht="37.5" x14ac:dyDescent="0.3">
      <c r="A61" s="897">
        <v>10</v>
      </c>
      <c r="B61" s="894" t="s">
        <v>655</v>
      </c>
      <c r="C61" s="387" t="s">
        <v>656</v>
      </c>
      <c r="D61" s="387" t="s">
        <v>657</v>
      </c>
      <c r="E61" s="250">
        <v>240</v>
      </c>
      <c r="F61" s="251">
        <v>600</v>
      </c>
      <c r="G61" s="114">
        <v>1200</v>
      </c>
      <c r="H61" s="117">
        <v>2</v>
      </c>
      <c r="I61" s="189">
        <v>480</v>
      </c>
      <c r="J61" s="114">
        <v>720</v>
      </c>
      <c r="K61" s="114">
        <v>720</v>
      </c>
      <c r="L61" s="114"/>
      <c r="M61" s="20">
        <f t="shared" si="3"/>
        <v>50</v>
      </c>
      <c r="N61" s="20">
        <f t="shared" si="2"/>
        <v>0</v>
      </c>
      <c r="O61" s="387" t="s">
        <v>263</v>
      </c>
    </row>
    <row r="62" spans="1:15" s="191" customFormat="1" ht="18.75" x14ac:dyDescent="0.3">
      <c r="A62" s="899"/>
      <c r="B62" s="896"/>
      <c r="C62" s="387" t="s">
        <v>657</v>
      </c>
      <c r="D62" s="387" t="s">
        <v>658</v>
      </c>
      <c r="E62" s="250">
        <v>180</v>
      </c>
      <c r="F62" s="251">
        <v>550</v>
      </c>
      <c r="G62" s="114">
        <v>1100</v>
      </c>
      <c r="H62" s="117">
        <v>1.3</v>
      </c>
      <c r="I62" s="189">
        <v>234</v>
      </c>
      <c r="J62" s="114">
        <v>660</v>
      </c>
      <c r="K62" s="114">
        <v>660</v>
      </c>
      <c r="L62" s="114"/>
      <c r="M62" s="20">
        <f t="shared" si="3"/>
        <v>182.05128205128204</v>
      </c>
      <c r="N62" s="20">
        <f t="shared" si="2"/>
        <v>0</v>
      </c>
      <c r="O62" s="387" t="s">
        <v>263</v>
      </c>
    </row>
    <row r="63" spans="1:15" s="191" customFormat="1" ht="37.5" x14ac:dyDescent="0.3">
      <c r="A63" s="897">
        <v>11</v>
      </c>
      <c r="B63" s="894" t="s">
        <v>573</v>
      </c>
      <c r="C63" s="387" t="s">
        <v>636</v>
      </c>
      <c r="D63" s="387" t="s">
        <v>617</v>
      </c>
      <c r="E63" s="250">
        <v>280</v>
      </c>
      <c r="F63" s="251">
        <v>1600</v>
      </c>
      <c r="G63" s="114">
        <v>3200</v>
      </c>
      <c r="H63" s="117">
        <v>1.2</v>
      </c>
      <c r="I63" s="189">
        <v>336</v>
      </c>
      <c r="J63" s="114">
        <v>450</v>
      </c>
      <c r="K63" s="114">
        <v>450</v>
      </c>
      <c r="L63" s="114"/>
      <c r="M63" s="20">
        <f t="shared" si="3"/>
        <v>33.928571428571431</v>
      </c>
      <c r="N63" s="20">
        <f t="shared" si="2"/>
        <v>0</v>
      </c>
      <c r="O63" s="387" t="s">
        <v>263</v>
      </c>
    </row>
    <row r="64" spans="1:15" s="191" customFormat="1" ht="18.75" x14ac:dyDescent="0.3">
      <c r="A64" s="899"/>
      <c r="B64" s="896"/>
      <c r="C64" s="387" t="s">
        <v>659</v>
      </c>
      <c r="D64" s="387" t="s">
        <v>22</v>
      </c>
      <c r="E64" s="250">
        <v>240</v>
      </c>
      <c r="F64" s="251">
        <v>500</v>
      </c>
      <c r="G64" s="114">
        <v>1000</v>
      </c>
      <c r="H64" s="117">
        <v>1.2</v>
      </c>
      <c r="I64" s="189">
        <v>288</v>
      </c>
      <c r="J64" s="114">
        <v>280</v>
      </c>
      <c r="K64" s="114">
        <v>280</v>
      </c>
      <c r="L64" s="114"/>
      <c r="M64" s="20">
        <f t="shared" si="3"/>
        <v>-2.7777777777777777</v>
      </c>
      <c r="N64" s="20">
        <f t="shared" si="2"/>
        <v>0</v>
      </c>
      <c r="O64" s="387" t="s">
        <v>263</v>
      </c>
    </row>
    <row r="65" spans="1:15" s="191" customFormat="1" ht="56.25" x14ac:dyDescent="0.3">
      <c r="A65" s="897">
        <v>12</v>
      </c>
      <c r="B65" s="894" t="s">
        <v>660</v>
      </c>
      <c r="C65" s="387" t="s">
        <v>661</v>
      </c>
      <c r="D65" s="387" t="s">
        <v>662</v>
      </c>
      <c r="E65" s="250">
        <v>300</v>
      </c>
      <c r="F65" s="251">
        <v>215</v>
      </c>
      <c r="G65" s="114">
        <v>430</v>
      </c>
      <c r="H65" s="117">
        <v>1.1000000000000001</v>
      </c>
      <c r="I65" s="189">
        <v>330</v>
      </c>
      <c r="J65" s="114">
        <v>300</v>
      </c>
      <c r="K65" s="114">
        <v>300</v>
      </c>
      <c r="L65" s="114"/>
      <c r="M65" s="20">
        <f t="shared" si="3"/>
        <v>-9.0909090909090917</v>
      </c>
      <c r="N65" s="20">
        <f t="shared" si="2"/>
        <v>0</v>
      </c>
      <c r="O65" s="387" t="s">
        <v>263</v>
      </c>
    </row>
    <row r="66" spans="1:15" s="191" customFormat="1" ht="18.75" x14ac:dyDescent="0.3">
      <c r="A66" s="898"/>
      <c r="B66" s="895"/>
      <c r="C66" s="387" t="s">
        <v>662</v>
      </c>
      <c r="D66" s="387" t="s">
        <v>663</v>
      </c>
      <c r="E66" s="250">
        <v>200</v>
      </c>
      <c r="F66" s="251">
        <v>180</v>
      </c>
      <c r="G66" s="114">
        <v>360</v>
      </c>
      <c r="H66" s="117">
        <v>1</v>
      </c>
      <c r="I66" s="189">
        <v>200</v>
      </c>
      <c r="J66" s="114">
        <v>220</v>
      </c>
      <c r="K66" s="114">
        <v>220</v>
      </c>
      <c r="L66" s="114"/>
      <c r="M66" s="20">
        <f t="shared" si="3"/>
        <v>10</v>
      </c>
      <c r="N66" s="20">
        <f t="shared" si="2"/>
        <v>0</v>
      </c>
      <c r="O66" s="387" t="s">
        <v>263</v>
      </c>
    </row>
    <row r="67" spans="1:15" s="191" customFormat="1" ht="18.75" x14ac:dyDescent="0.3">
      <c r="A67" s="899"/>
      <c r="B67" s="896"/>
      <c r="C67" s="387" t="s">
        <v>663</v>
      </c>
      <c r="D67" s="387" t="s">
        <v>664</v>
      </c>
      <c r="E67" s="250">
        <v>150</v>
      </c>
      <c r="F67" s="251">
        <v>180</v>
      </c>
      <c r="G67" s="114">
        <v>360</v>
      </c>
      <c r="H67" s="117">
        <v>1.1000000000000001</v>
      </c>
      <c r="I67" s="189">
        <v>165</v>
      </c>
      <c r="J67" s="114">
        <v>220</v>
      </c>
      <c r="K67" s="114">
        <v>220</v>
      </c>
      <c r="L67" s="114"/>
      <c r="M67" s="20">
        <f t="shared" si="3"/>
        <v>33.333333333333329</v>
      </c>
      <c r="N67" s="20">
        <f t="shared" si="2"/>
        <v>0</v>
      </c>
      <c r="O67" s="387" t="s">
        <v>263</v>
      </c>
    </row>
    <row r="68" spans="1:15" s="191" customFormat="1" ht="18.75" x14ac:dyDescent="0.3">
      <c r="A68" s="395">
        <v>13</v>
      </c>
      <c r="B68" s="891" t="s">
        <v>665</v>
      </c>
      <c r="C68" s="892"/>
      <c r="D68" s="893"/>
      <c r="E68" s="250"/>
      <c r="F68" s="251">
        <v>0</v>
      </c>
      <c r="G68" s="114"/>
      <c r="H68" s="117"/>
      <c r="I68" s="189"/>
      <c r="J68" s="114"/>
      <c r="K68" s="114"/>
      <c r="L68" s="114"/>
      <c r="M68" s="20"/>
      <c r="N68" s="20"/>
      <c r="O68" s="387"/>
    </row>
    <row r="69" spans="1:15" s="191" customFormat="1" ht="131.25" x14ac:dyDescent="0.3">
      <c r="A69" s="395" t="s">
        <v>86</v>
      </c>
      <c r="B69" s="387" t="s">
        <v>666</v>
      </c>
      <c r="C69" s="387" t="s">
        <v>667</v>
      </c>
      <c r="D69" s="387" t="s">
        <v>668</v>
      </c>
      <c r="E69" s="250">
        <v>350</v>
      </c>
      <c r="F69" s="251">
        <v>175</v>
      </c>
      <c r="G69" s="114">
        <v>350</v>
      </c>
      <c r="H69" s="117">
        <v>1.3</v>
      </c>
      <c r="I69" s="189">
        <v>455</v>
      </c>
      <c r="J69" s="114">
        <v>350</v>
      </c>
      <c r="K69" s="114">
        <v>350</v>
      </c>
      <c r="L69" s="114"/>
      <c r="M69" s="20">
        <f t="shared" si="3"/>
        <v>-23.076923076923077</v>
      </c>
      <c r="N69" s="20">
        <f t="shared" si="2"/>
        <v>0</v>
      </c>
      <c r="O69" s="387" t="s">
        <v>263</v>
      </c>
    </row>
    <row r="70" spans="1:15" s="191" customFormat="1" ht="93.75" x14ac:dyDescent="0.3">
      <c r="A70" s="395" t="s">
        <v>88</v>
      </c>
      <c r="B70" s="387" t="s">
        <v>669</v>
      </c>
      <c r="C70" s="925" t="s">
        <v>668</v>
      </c>
      <c r="D70" s="925"/>
      <c r="E70" s="250">
        <v>220</v>
      </c>
      <c r="F70" s="251">
        <v>175</v>
      </c>
      <c r="G70" s="114">
        <v>350</v>
      </c>
      <c r="H70" s="117">
        <v>1.3</v>
      </c>
      <c r="I70" s="189">
        <v>286</v>
      </c>
      <c r="J70" s="114">
        <v>220</v>
      </c>
      <c r="K70" s="114">
        <v>220</v>
      </c>
      <c r="L70" s="114"/>
      <c r="M70" s="20">
        <f t="shared" si="3"/>
        <v>-23.076923076923077</v>
      </c>
      <c r="N70" s="20">
        <f t="shared" si="2"/>
        <v>0</v>
      </c>
      <c r="O70" s="387" t="s">
        <v>263</v>
      </c>
    </row>
    <row r="71" spans="1:15" s="191" customFormat="1" ht="93.75" x14ac:dyDescent="0.3">
      <c r="A71" s="395" t="s">
        <v>89</v>
      </c>
      <c r="B71" s="387" t="s">
        <v>670</v>
      </c>
      <c r="C71" s="925" t="s">
        <v>668</v>
      </c>
      <c r="D71" s="925"/>
      <c r="E71" s="250">
        <v>220</v>
      </c>
      <c r="F71" s="251">
        <v>175</v>
      </c>
      <c r="G71" s="114">
        <v>350</v>
      </c>
      <c r="H71" s="117">
        <v>1.2</v>
      </c>
      <c r="I71" s="189">
        <v>264</v>
      </c>
      <c r="J71" s="114">
        <v>220</v>
      </c>
      <c r="K71" s="114">
        <v>220</v>
      </c>
      <c r="L71" s="114"/>
      <c r="M71" s="20">
        <f t="shared" si="3"/>
        <v>-16.666666666666664</v>
      </c>
      <c r="N71" s="20">
        <f t="shared" si="2"/>
        <v>0</v>
      </c>
      <c r="O71" s="387" t="s">
        <v>263</v>
      </c>
    </row>
    <row r="72" spans="1:15" s="191" customFormat="1" ht="93.75" x14ac:dyDescent="0.3">
      <c r="A72" s="395" t="s">
        <v>671</v>
      </c>
      <c r="B72" s="387" t="s">
        <v>672</v>
      </c>
      <c r="C72" s="925" t="s">
        <v>668</v>
      </c>
      <c r="D72" s="925"/>
      <c r="E72" s="250">
        <v>220</v>
      </c>
      <c r="F72" s="251">
        <v>175</v>
      </c>
      <c r="G72" s="114">
        <v>350</v>
      </c>
      <c r="H72" s="117">
        <v>1.2</v>
      </c>
      <c r="I72" s="189">
        <v>264</v>
      </c>
      <c r="J72" s="114">
        <v>220</v>
      </c>
      <c r="K72" s="114">
        <v>220</v>
      </c>
      <c r="L72" s="114"/>
      <c r="M72" s="20">
        <f t="shared" si="3"/>
        <v>-16.666666666666664</v>
      </c>
      <c r="N72" s="20">
        <f t="shared" si="2"/>
        <v>0</v>
      </c>
      <c r="O72" s="387" t="s">
        <v>263</v>
      </c>
    </row>
    <row r="73" spans="1:15" s="191" customFormat="1" ht="93.75" x14ac:dyDescent="0.3">
      <c r="A73" s="395" t="s">
        <v>673</v>
      </c>
      <c r="B73" s="387" t="s">
        <v>674</v>
      </c>
      <c r="C73" s="925" t="s">
        <v>668</v>
      </c>
      <c r="D73" s="925"/>
      <c r="E73" s="250">
        <v>250</v>
      </c>
      <c r="F73" s="251">
        <v>125</v>
      </c>
      <c r="G73" s="114">
        <v>250</v>
      </c>
      <c r="H73" s="117">
        <v>1.5</v>
      </c>
      <c r="I73" s="189">
        <v>375</v>
      </c>
      <c r="J73" s="114">
        <v>250</v>
      </c>
      <c r="K73" s="114">
        <v>250</v>
      </c>
      <c r="L73" s="114"/>
      <c r="M73" s="20">
        <f t="shared" si="3"/>
        <v>-33.333333333333329</v>
      </c>
      <c r="N73" s="20">
        <f t="shared" si="2"/>
        <v>0</v>
      </c>
      <c r="O73" s="387" t="s">
        <v>263</v>
      </c>
    </row>
    <row r="74" spans="1:15" s="191" customFormat="1" ht="93.75" x14ac:dyDescent="0.3">
      <c r="A74" s="395" t="s">
        <v>675</v>
      </c>
      <c r="B74" s="387" t="s">
        <v>676</v>
      </c>
      <c r="C74" s="925" t="s">
        <v>668</v>
      </c>
      <c r="D74" s="925"/>
      <c r="E74" s="250">
        <v>240</v>
      </c>
      <c r="F74" s="251">
        <v>120</v>
      </c>
      <c r="G74" s="114">
        <v>240</v>
      </c>
      <c r="H74" s="117">
        <v>1.4</v>
      </c>
      <c r="I74" s="189">
        <v>336</v>
      </c>
      <c r="J74" s="114">
        <v>240</v>
      </c>
      <c r="K74" s="114">
        <v>240</v>
      </c>
      <c r="L74" s="114"/>
      <c r="M74" s="20">
        <f t="shared" si="3"/>
        <v>-28.571428571428569</v>
      </c>
      <c r="N74" s="20">
        <f t="shared" si="2"/>
        <v>0</v>
      </c>
      <c r="O74" s="387" t="s">
        <v>263</v>
      </c>
    </row>
    <row r="75" spans="1:15" s="191" customFormat="1" ht="93.75" x14ac:dyDescent="0.3">
      <c r="A75" s="395" t="s">
        <v>677</v>
      </c>
      <c r="B75" s="387" t="s">
        <v>678</v>
      </c>
      <c r="C75" s="925" t="s">
        <v>668</v>
      </c>
      <c r="D75" s="925"/>
      <c r="E75" s="250">
        <v>200</v>
      </c>
      <c r="F75" s="251">
        <v>100</v>
      </c>
      <c r="G75" s="114">
        <v>200</v>
      </c>
      <c r="H75" s="117">
        <v>1.1000000000000001</v>
      </c>
      <c r="I75" s="189">
        <v>220.00000000000003</v>
      </c>
      <c r="J75" s="114">
        <v>200</v>
      </c>
      <c r="K75" s="114">
        <v>200</v>
      </c>
      <c r="L75" s="114"/>
      <c r="M75" s="20">
        <f t="shared" si="3"/>
        <v>-9.0909090909091024</v>
      </c>
      <c r="N75" s="20">
        <f t="shared" si="2"/>
        <v>0</v>
      </c>
      <c r="O75" s="387" t="s">
        <v>263</v>
      </c>
    </row>
    <row r="76" spans="1:15" s="191" customFormat="1" ht="93.75" x14ac:dyDescent="0.3">
      <c r="A76" s="395" t="s">
        <v>679</v>
      </c>
      <c r="B76" s="387" t="s">
        <v>680</v>
      </c>
      <c r="C76" s="925" t="s">
        <v>668</v>
      </c>
      <c r="D76" s="925"/>
      <c r="E76" s="250">
        <v>260</v>
      </c>
      <c r="F76" s="251">
        <v>130</v>
      </c>
      <c r="G76" s="114">
        <v>260</v>
      </c>
      <c r="H76" s="117">
        <v>2</v>
      </c>
      <c r="I76" s="189">
        <v>520</v>
      </c>
      <c r="J76" s="114">
        <v>260</v>
      </c>
      <c r="K76" s="114">
        <v>260</v>
      </c>
      <c r="L76" s="114"/>
      <c r="M76" s="20">
        <f t="shared" si="3"/>
        <v>-50</v>
      </c>
      <c r="N76" s="20">
        <f t="shared" si="2"/>
        <v>0</v>
      </c>
      <c r="O76" s="387" t="s">
        <v>263</v>
      </c>
    </row>
    <row r="77" spans="1:15" s="191" customFormat="1" ht="93.75" x14ac:dyDescent="0.3">
      <c r="A77" s="395" t="s">
        <v>681</v>
      </c>
      <c r="B77" s="387" t="s">
        <v>682</v>
      </c>
      <c r="C77" s="925" t="s">
        <v>668</v>
      </c>
      <c r="D77" s="925"/>
      <c r="E77" s="250">
        <v>240</v>
      </c>
      <c r="F77" s="251">
        <v>120</v>
      </c>
      <c r="G77" s="114">
        <v>240</v>
      </c>
      <c r="H77" s="117">
        <v>1.4</v>
      </c>
      <c r="I77" s="189">
        <v>336</v>
      </c>
      <c r="J77" s="114">
        <v>240</v>
      </c>
      <c r="K77" s="114">
        <v>240</v>
      </c>
      <c r="L77" s="114"/>
      <c r="M77" s="20">
        <f t="shared" si="3"/>
        <v>-28.571428571428569</v>
      </c>
      <c r="N77" s="20">
        <f t="shared" si="2"/>
        <v>0</v>
      </c>
      <c r="O77" s="387" t="s">
        <v>263</v>
      </c>
    </row>
    <row r="78" spans="1:15" s="191" customFormat="1" ht="37.5" x14ac:dyDescent="0.3">
      <c r="A78" s="395">
        <v>14</v>
      </c>
      <c r="B78" s="401" t="s">
        <v>265</v>
      </c>
      <c r="C78" s="1061"/>
      <c r="D78" s="1061"/>
      <c r="E78" s="250"/>
      <c r="F78" s="251">
        <v>0</v>
      </c>
      <c r="G78" s="114"/>
      <c r="H78" s="117"/>
      <c r="I78" s="189"/>
      <c r="J78" s="114"/>
      <c r="K78" s="114"/>
      <c r="L78" s="114"/>
      <c r="M78" s="20"/>
      <c r="N78" s="20"/>
      <c r="O78" s="387"/>
    </row>
    <row r="79" spans="1:15" s="191" customFormat="1" ht="93.75" x14ac:dyDescent="0.3">
      <c r="A79" s="395" t="s">
        <v>683</v>
      </c>
      <c r="B79" s="387" t="s">
        <v>684</v>
      </c>
      <c r="C79" s="925" t="s">
        <v>668</v>
      </c>
      <c r="D79" s="925"/>
      <c r="E79" s="250">
        <v>250</v>
      </c>
      <c r="F79" s="251">
        <v>125</v>
      </c>
      <c r="G79" s="114">
        <v>250</v>
      </c>
      <c r="H79" s="117">
        <v>1.1000000000000001</v>
      </c>
      <c r="I79" s="189">
        <v>275</v>
      </c>
      <c r="J79" s="114">
        <v>250</v>
      </c>
      <c r="K79" s="114">
        <v>250</v>
      </c>
      <c r="L79" s="114"/>
      <c r="M79" s="20">
        <f t="shared" si="3"/>
        <v>-9.0909090909090917</v>
      </c>
      <c r="N79" s="20">
        <f t="shared" si="2"/>
        <v>0</v>
      </c>
      <c r="O79" s="387" t="s">
        <v>263</v>
      </c>
    </row>
    <row r="80" spans="1:15" s="191" customFormat="1" ht="93.75" x14ac:dyDescent="0.3">
      <c r="A80" s="395" t="s">
        <v>685</v>
      </c>
      <c r="B80" s="387" t="s">
        <v>686</v>
      </c>
      <c r="C80" s="925" t="s">
        <v>668</v>
      </c>
      <c r="D80" s="925"/>
      <c r="E80" s="250">
        <v>250</v>
      </c>
      <c r="F80" s="251">
        <v>125</v>
      </c>
      <c r="G80" s="114">
        <v>250</v>
      </c>
      <c r="H80" s="117">
        <v>1.2</v>
      </c>
      <c r="I80" s="189">
        <v>300</v>
      </c>
      <c r="J80" s="114">
        <v>250</v>
      </c>
      <c r="K80" s="114">
        <v>250</v>
      </c>
      <c r="L80" s="114"/>
      <c r="M80" s="20">
        <f t="shared" si="3"/>
        <v>-16.666666666666664</v>
      </c>
      <c r="N80" s="20">
        <f t="shared" si="2"/>
        <v>0</v>
      </c>
      <c r="O80" s="387" t="s">
        <v>263</v>
      </c>
    </row>
    <row r="81" spans="1:15" s="191" customFormat="1" ht="93.75" x14ac:dyDescent="0.3">
      <c r="A81" s="395" t="s">
        <v>687</v>
      </c>
      <c r="B81" s="387" t="s">
        <v>688</v>
      </c>
      <c r="C81" s="925" t="s">
        <v>668</v>
      </c>
      <c r="D81" s="925"/>
      <c r="E81" s="250">
        <v>250</v>
      </c>
      <c r="F81" s="251">
        <v>125</v>
      </c>
      <c r="G81" s="114">
        <v>250</v>
      </c>
      <c r="H81" s="117">
        <v>1.1000000000000001</v>
      </c>
      <c r="I81" s="189">
        <v>275</v>
      </c>
      <c r="J81" s="114">
        <v>250</v>
      </c>
      <c r="K81" s="114">
        <v>250</v>
      </c>
      <c r="L81" s="114"/>
      <c r="M81" s="20">
        <f t="shared" si="3"/>
        <v>-9.0909090909090917</v>
      </c>
      <c r="N81" s="20">
        <f t="shared" si="2"/>
        <v>0</v>
      </c>
      <c r="O81" s="387" t="s">
        <v>263</v>
      </c>
    </row>
    <row r="82" spans="1:15" s="191" customFormat="1" ht="93.75" x14ac:dyDescent="0.3">
      <c r="A82" s="395" t="s">
        <v>689</v>
      </c>
      <c r="B82" s="387" t="s">
        <v>690</v>
      </c>
      <c r="C82" s="925" t="s">
        <v>668</v>
      </c>
      <c r="D82" s="925"/>
      <c r="E82" s="250">
        <v>240</v>
      </c>
      <c r="F82" s="251">
        <v>120</v>
      </c>
      <c r="G82" s="114">
        <v>240</v>
      </c>
      <c r="H82" s="117">
        <v>1.1000000000000001</v>
      </c>
      <c r="I82" s="189">
        <v>264</v>
      </c>
      <c r="J82" s="114">
        <v>240</v>
      </c>
      <c r="K82" s="114">
        <v>240</v>
      </c>
      <c r="L82" s="114"/>
      <c r="M82" s="20">
        <f t="shared" si="3"/>
        <v>-9.0909090909090917</v>
      </c>
      <c r="N82" s="20">
        <f t="shared" si="2"/>
        <v>0</v>
      </c>
      <c r="O82" s="387" t="s">
        <v>263</v>
      </c>
    </row>
    <row r="83" spans="1:15" s="191" customFormat="1" ht="93.75" x14ac:dyDescent="0.3">
      <c r="A83" s="395" t="s">
        <v>691</v>
      </c>
      <c r="B83" s="387" t="s">
        <v>692</v>
      </c>
      <c r="C83" s="925" t="s">
        <v>668</v>
      </c>
      <c r="D83" s="925"/>
      <c r="E83" s="250">
        <v>220</v>
      </c>
      <c r="F83" s="251">
        <v>110</v>
      </c>
      <c r="G83" s="114">
        <v>220</v>
      </c>
      <c r="H83" s="117">
        <v>1.1000000000000001</v>
      </c>
      <c r="I83" s="189">
        <v>242.00000000000003</v>
      </c>
      <c r="J83" s="114">
        <v>220</v>
      </c>
      <c r="K83" s="114">
        <v>220</v>
      </c>
      <c r="L83" s="114"/>
      <c r="M83" s="20">
        <f t="shared" si="3"/>
        <v>-9.0909090909091024</v>
      </c>
      <c r="N83" s="20">
        <f t="shared" si="2"/>
        <v>0</v>
      </c>
      <c r="O83" s="387" t="s">
        <v>263</v>
      </c>
    </row>
    <row r="84" spans="1:15" s="191" customFormat="1" ht="93.75" x14ac:dyDescent="0.3">
      <c r="A84" s="395" t="s">
        <v>693</v>
      </c>
      <c r="B84" s="387" t="s">
        <v>694</v>
      </c>
      <c r="C84" s="925" t="s">
        <v>668</v>
      </c>
      <c r="D84" s="925"/>
      <c r="E84" s="250">
        <v>240</v>
      </c>
      <c r="F84" s="251">
        <v>120</v>
      </c>
      <c r="G84" s="114">
        <v>240</v>
      </c>
      <c r="H84" s="117">
        <v>1.1000000000000001</v>
      </c>
      <c r="I84" s="189">
        <v>264</v>
      </c>
      <c r="J84" s="114">
        <v>240</v>
      </c>
      <c r="K84" s="114">
        <v>240</v>
      </c>
      <c r="L84" s="114"/>
      <c r="M84" s="20">
        <f t="shared" si="3"/>
        <v>-9.0909090909090917</v>
      </c>
      <c r="N84" s="20">
        <f t="shared" si="2"/>
        <v>0</v>
      </c>
      <c r="O84" s="387" t="s">
        <v>263</v>
      </c>
    </row>
    <row r="85" spans="1:15" s="191" customFormat="1" ht="75" x14ac:dyDescent="0.3">
      <c r="A85" s="395">
        <v>15</v>
      </c>
      <c r="B85" s="387" t="s">
        <v>695</v>
      </c>
      <c r="C85" s="387" t="s">
        <v>696</v>
      </c>
      <c r="D85" s="387" t="s">
        <v>266</v>
      </c>
      <c r="E85" s="250">
        <v>200</v>
      </c>
      <c r="F85" s="251">
        <v>100</v>
      </c>
      <c r="G85" s="114">
        <v>200</v>
      </c>
      <c r="H85" s="117">
        <v>1.5</v>
      </c>
      <c r="I85" s="189">
        <v>300</v>
      </c>
      <c r="J85" s="114">
        <v>200</v>
      </c>
      <c r="K85" s="114">
        <v>200</v>
      </c>
      <c r="L85" s="114"/>
      <c r="M85" s="20">
        <f t="shared" si="3"/>
        <v>-33.333333333333329</v>
      </c>
      <c r="N85" s="20">
        <f t="shared" si="2"/>
        <v>0</v>
      </c>
      <c r="O85" s="387" t="s">
        <v>263</v>
      </c>
    </row>
    <row r="86" spans="1:15" s="191" customFormat="1" ht="18.75" x14ac:dyDescent="0.3">
      <c r="A86" s="395">
        <v>16</v>
      </c>
      <c r="B86" s="891" t="s">
        <v>697</v>
      </c>
      <c r="C86" s="892"/>
      <c r="D86" s="893"/>
      <c r="E86" s="250">
        <v>240</v>
      </c>
      <c r="F86" s="251">
        <v>120</v>
      </c>
      <c r="G86" s="114">
        <v>240</v>
      </c>
      <c r="H86" s="117">
        <v>1.2</v>
      </c>
      <c r="I86" s="189">
        <v>288</v>
      </c>
      <c r="J86" s="114">
        <v>240</v>
      </c>
      <c r="K86" s="114">
        <v>240</v>
      </c>
      <c r="L86" s="114"/>
      <c r="M86" s="20">
        <f t="shared" si="3"/>
        <v>-16.666666666666664</v>
      </c>
      <c r="N86" s="20">
        <f t="shared" si="2"/>
        <v>0</v>
      </c>
      <c r="O86" s="387" t="s">
        <v>263</v>
      </c>
    </row>
    <row r="87" spans="1:15" s="191" customFormat="1" ht="18.75" x14ac:dyDescent="0.3">
      <c r="A87" s="395">
        <v>17</v>
      </c>
      <c r="B87" s="891" t="s">
        <v>698</v>
      </c>
      <c r="C87" s="892"/>
      <c r="D87" s="893"/>
      <c r="E87" s="250">
        <v>170</v>
      </c>
      <c r="F87" s="251">
        <v>85</v>
      </c>
      <c r="G87" s="114">
        <v>170</v>
      </c>
      <c r="H87" s="117">
        <v>1.3</v>
      </c>
      <c r="I87" s="189">
        <v>221</v>
      </c>
      <c r="J87" s="114">
        <v>170</v>
      </c>
      <c r="K87" s="114">
        <v>170</v>
      </c>
      <c r="L87" s="114"/>
      <c r="M87" s="20">
        <f t="shared" si="3"/>
        <v>-23.076923076923077</v>
      </c>
      <c r="N87" s="20">
        <f t="shared" si="2"/>
        <v>0</v>
      </c>
      <c r="O87" s="387" t="s">
        <v>263</v>
      </c>
    </row>
    <row r="88" spans="1:15" s="191" customFormat="1" ht="18.75" x14ac:dyDescent="0.3">
      <c r="A88" s="395">
        <v>18</v>
      </c>
      <c r="B88" s="891" t="s">
        <v>699</v>
      </c>
      <c r="C88" s="892"/>
      <c r="D88" s="893"/>
      <c r="E88" s="250">
        <v>120</v>
      </c>
      <c r="F88" s="251">
        <v>60</v>
      </c>
      <c r="G88" s="114">
        <v>120</v>
      </c>
      <c r="H88" s="117">
        <v>1.2</v>
      </c>
      <c r="I88" s="189">
        <v>144</v>
      </c>
      <c r="J88" s="114">
        <v>120</v>
      </c>
      <c r="K88" s="114">
        <v>120</v>
      </c>
      <c r="L88" s="114"/>
      <c r="M88" s="20">
        <f t="shared" si="3"/>
        <v>-16.666666666666664</v>
      </c>
      <c r="N88" s="20">
        <f t="shared" si="2"/>
        <v>0</v>
      </c>
      <c r="O88" s="387" t="s">
        <v>263</v>
      </c>
    </row>
    <row r="89" spans="1:15" s="191" customFormat="1" ht="18.75" x14ac:dyDescent="0.3">
      <c r="A89" s="395">
        <v>19</v>
      </c>
      <c r="B89" s="891" t="s">
        <v>700</v>
      </c>
      <c r="C89" s="892"/>
      <c r="D89" s="893"/>
      <c r="E89" s="250">
        <v>180</v>
      </c>
      <c r="F89" s="251">
        <v>90</v>
      </c>
      <c r="G89" s="114">
        <v>180</v>
      </c>
      <c r="H89" s="117">
        <v>1.7</v>
      </c>
      <c r="I89" s="189">
        <v>306</v>
      </c>
      <c r="J89" s="114">
        <v>180</v>
      </c>
      <c r="K89" s="114">
        <v>180</v>
      </c>
      <c r="L89" s="114"/>
      <c r="M89" s="20">
        <f t="shared" si="3"/>
        <v>-41.17647058823529</v>
      </c>
      <c r="N89" s="20">
        <f t="shared" si="2"/>
        <v>0</v>
      </c>
      <c r="O89" s="387" t="s">
        <v>263</v>
      </c>
    </row>
    <row r="90" spans="1:15" s="191" customFormat="1" ht="18.75" x14ac:dyDescent="0.3">
      <c r="A90" s="395">
        <v>20</v>
      </c>
      <c r="B90" s="891" t="s">
        <v>45</v>
      </c>
      <c r="C90" s="892"/>
      <c r="D90" s="893"/>
      <c r="E90" s="250">
        <v>80</v>
      </c>
      <c r="F90" s="251">
        <v>40</v>
      </c>
      <c r="G90" s="114">
        <v>80</v>
      </c>
      <c r="H90" s="117">
        <v>1.2</v>
      </c>
      <c r="I90" s="189">
        <v>96</v>
      </c>
      <c r="J90" s="114">
        <v>80</v>
      </c>
      <c r="K90" s="114">
        <v>80</v>
      </c>
      <c r="L90" s="114"/>
      <c r="M90" s="20">
        <f t="shared" si="3"/>
        <v>-16.666666666666664</v>
      </c>
      <c r="N90" s="20">
        <f t="shared" si="2"/>
        <v>0</v>
      </c>
      <c r="O90" s="387" t="s">
        <v>263</v>
      </c>
    </row>
    <row r="91" spans="1:15" s="258" customFormat="1" ht="18.75" x14ac:dyDescent="0.25">
      <c r="A91" s="93" t="s">
        <v>2081</v>
      </c>
      <c r="B91" s="926" t="s">
        <v>2084</v>
      </c>
      <c r="C91" s="927"/>
      <c r="D91" s="397"/>
      <c r="E91" s="247"/>
      <c r="F91" s="251">
        <v>0</v>
      </c>
      <c r="G91" s="192"/>
      <c r="H91" s="100"/>
      <c r="I91" s="100"/>
      <c r="J91" s="100"/>
      <c r="K91" s="257"/>
      <c r="L91" s="257"/>
      <c r="M91" s="20"/>
      <c r="N91" s="20"/>
      <c r="O91" s="397"/>
    </row>
    <row r="92" spans="1:15" s="258" customFormat="1" ht="18.75" x14ac:dyDescent="0.25">
      <c r="A92" s="883">
        <v>1</v>
      </c>
      <c r="B92" s="880" t="s">
        <v>382</v>
      </c>
      <c r="C92" s="394" t="s">
        <v>266</v>
      </c>
      <c r="D92" s="394" t="s">
        <v>2085</v>
      </c>
      <c r="E92" s="259"/>
      <c r="F92" s="251"/>
      <c r="G92" s="98"/>
      <c r="H92" s="131"/>
      <c r="I92" s="83"/>
      <c r="J92" s="114"/>
      <c r="K92" s="120"/>
      <c r="L92" s="120"/>
      <c r="M92" s="20"/>
      <c r="N92" s="20"/>
      <c r="O92" s="394" t="s">
        <v>263</v>
      </c>
    </row>
    <row r="93" spans="1:15" s="258" customFormat="1" ht="18.75" x14ac:dyDescent="0.25">
      <c r="A93" s="884"/>
      <c r="B93" s="881"/>
      <c r="C93" s="394"/>
      <c r="D93" s="402" t="s">
        <v>39</v>
      </c>
      <c r="E93" s="259">
        <v>170</v>
      </c>
      <c r="F93" s="251">
        <v>300</v>
      </c>
      <c r="G93" s="98">
        <v>600</v>
      </c>
      <c r="H93" s="131">
        <v>1.3</v>
      </c>
      <c r="I93" s="83">
        <v>221</v>
      </c>
      <c r="J93" s="114">
        <v>360</v>
      </c>
      <c r="K93" s="120">
        <v>360</v>
      </c>
      <c r="L93" s="120"/>
      <c r="M93" s="20">
        <f t="shared" si="3"/>
        <v>62.895927601809952</v>
      </c>
      <c r="N93" s="20">
        <f t="shared" si="2"/>
        <v>0</v>
      </c>
      <c r="O93" s="402" t="s">
        <v>918</v>
      </c>
    </row>
    <row r="94" spans="1:15" s="258" customFormat="1" ht="18.75" x14ac:dyDescent="0.25">
      <c r="A94" s="884"/>
      <c r="B94" s="881"/>
      <c r="C94" s="394"/>
      <c r="D94" s="402" t="s">
        <v>40</v>
      </c>
      <c r="E94" s="259">
        <v>170</v>
      </c>
      <c r="F94" s="251">
        <v>300</v>
      </c>
      <c r="G94" s="98">
        <v>600</v>
      </c>
      <c r="H94" s="131">
        <v>1.3</v>
      </c>
      <c r="I94" s="83">
        <v>221</v>
      </c>
      <c r="J94" s="114">
        <v>360</v>
      </c>
      <c r="K94" s="120">
        <f>K93*2/3</f>
        <v>240</v>
      </c>
      <c r="L94" s="120"/>
      <c r="M94" s="20">
        <f t="shared" si="3"/>
        <v>8.5972850678733028</v>
      </c>
      <c r="N94" s="20">
        <f t="shared" si="2"/>
        <v>-33.333333333333329</v>
      </c>
      <c r="O94" s="402" t="s">
        <v>918</v>
      </c>
    </row>
    <row r="95" spans="1:15" s="258" customFormat="1" ht="18.75" x14ac:dyDescent="0.25">
      <c r="A95" s="884"/>
      <c r="B95" s="881"/>
      <c r="C95" s="394" t="s">
        <v>2085</v>
      </c>
      <c r="D95" s="394" t="s">
        <v>2086</v>
      </c>
      <c r="E95" s="259"/>
      <c r="F95" s="251"/>
      <c r="G95" s="98"/>
      <c r="H95" s="131"/>
      <c r="I95" s="83"/>
      <c r="J95" s="114"/>
      <c r="K95" s="120"/>
      <c r="L95" s="120"/>
      <c r="M95" s="20"/>
      <c r="N95" s="20"/>
      <c r="O95" s="394" t="s">
        <v>263</v>
      </c>
    </row>
    <row r="96" spans="1:15" s="258" customFormat="1" ht="18.75" x14ac:dyDescent="0.25">
      <c r="A96" s="884"/>
      <c r="B96" s="881"/>
      <c r="C96" s="394"/>
      <c r="D96" s="402" t="s">
        <v>39</v>
      </c>
      <c r="E96" s="259">
        <v>240</v>
      </c>
      <c r="F96" s="251">
        <v>350</v>
      </c>
      <c r="G96" s="98">
        <v>700</v>
      </c>
      <c r="H96" s="131">
        <v>1.3</v>
      </c>
      <c r="I96" s="83">
        <v>312</v>
      </c>
      <c r="J96" s="114">
        <v>420</v>
      </c>
      <c r="K96" s="120">
        <v>420</v>
      </c>
      <c r="L96" s="120"/>
      <c r="M96" s="20">
        <f t="shared" si="3"/>
        <v>34.615384615384613</v>
      </c>
      <c r="N96" s="20">
        <f t="shared" si="2"/>
        <v>0</v>
      </c>
      <c r="O96" s="402" t="s">
        <v>918</v>
      </c>
    </row>
    <row r="97" spans="1:15" s="258" customFormat="1" ht="18.75" x14ac:dyDescent="0.25">
      <c r="A97" s="884"/>
      <c r="B97" s="881"/>
      <c r="C97" s="394"/>
      <c r="D97" s="402" t="s">
        <v>40</v>
      </c>
      <c r="E97" s="259">
        <v>240</v>
      </c>
      <c r="F97" s="251">
        <v>350</v>
      </c>
      <c r="G97" s="98">
        <v>700</v>
      </c>
      <c r="H97" s="131">
        <v>1.3</v>
      </c>
      <c r="I97" s="83">
        <v>312</v>
      </c>
      <c r="J97" s="114">
        <v>420</v>
      </c>
      <c r="K97" s="120">
        <f>K96*2/3</f>
        <v>280</v>
      </c>
      <c r="L97" s="120"/>
      <c r="M97" s="20">
        <f t="shared" si="3"/>
        <v>-10.256410256410255</v>
      </c>
      <c r="N97" s="20">
        <f t="shared" si="2"/>
        <v>-33.333333333333329</v>
      </c>
      <c r="O97" s="402" t="s">
        <v>918</v>
      </c>
    </row>
    <row r="98" spans="1:15" s="258" customFormat="1" ht="37.5" x14ac:dyDescent="0.25">
      <c r="A98" s="884"/>
      <c r="B98" s="881"/>
      <c r="C98" s="394" t="s">
        <v>2086</v>
      </c>
      <c r="D98" s="394" t="s">
        <v>2087</v>
      </c>
      <c r="E98" s="259"/>
      <c r="F98" s="251"/>
      <c r="G98" s="98"/>
      <c r="H98" s="131"/>
      <c r="I98" s="83"/>
      <c r="J98" s="114"/>
      <c r="K98" s="120"/>
      <c r="L98" s="120"/>
      <c r="M98" s="20"/>
      <c r="N98" s="20"/>
      <c r="O98" s="394" t="s">
        <v>263</v>
      </c>
    </row>
    <row r="99" spans="1:15" s="258" customFormat="1" ht="18.75" x14ac:dyDescent="0.25">
      <c r="A99" s="884"/>
      <c r="B99" s="881"/>
      <c r="C99" s="394"/>
      <c r="D99" s="402" t="s">
        <v>39</v>
      </c>
      <c r="E99" s="259">
        <v>300</v>
      </c>
      <c r="F99" s="251">
        <v>400</v>
      </c>
      <c r="G99" s="98">
        <v>800</v>
      </c>
      <c r="H99" s="131">
        <v>1.3</v>
      </c>
      <c r="I99" s="83">
        <v>390</v>
      </c>
      <c r="J99" s="114">
        <v>480</v>
      </c>
      <c r="K99" s="120">
        <v>480</v>
      </c>
      <c r="L99" s="120"/>
      <c r="M99" s="20">
        <f t="shared" si="3"/>
        <v>23.076923076923077</v>
      </c>
      <c r="N99" s="20">
        <f t="shared" si="2"/>
        <v>0</v>
      </c>
      <c r="O99" s="402" t="s">
        <v>918</v>
      </c>
    </row>
    <row r="100" spans="1:15" s="258" customFormat="1" ht="18.75" x14ac:dyDescent="0.25">
      <c r="A100" s="884"/>
      <c r="B100" s="881"/>
      <c r="C100" s="394"/>
      <c r="D100" s="402" t="s">
        <v>40</v>
      </c>
      <c r="E100" s="259">
        <v>300</v>
      </c>
      <c r="F100" s="251">
        <v>400</v>
      </c>
      <c r="G100" s="98">
        <v>800</v>
      </c>
      <c r="H100" s="131">
        <v>1.3</v>
      </c>
      <c r="I100" s="83">
        <v>390</v>
      </c>
      <c r="J100" s="114">
        <v>480</v>
      </c>
      <c r="K100" s="120">
        <f>K99*2/3</f>
        <v>320</v>
      </c>
      <c r="L100" s="120"/>
      <c r="M100" s="20">
        <f t="shared" si="3"/>
        <v>-17.948717948717949</v>
      </c>
      <c r="N100" s="20">
        <f t="shared" si="2"/>
        <v>-33.333333333333329</v>
      </c>
      <c r="O100" s="402" t="s">
        <v>918</v>
      </c>
    </row>
    <row r="101" spans="1:15" s="258" customFormat="1" ht="56.25" x14ac:dyDescent="0.25">
      <c r="A101" s="884"/>
      <c r="B101" s="881"/>
      <c r="C101" s="394" t="s">
        <v>2087</v>
      </c>
      <c r="D101" s="394" t="s">
        <v>2088</v>
      </c>
      <c r="E101" s="259">
        <v>350</v>
      </c>
      <c r="F101" s="251">
        <v>500</v>
      </c>
      <c r="G101" s="98">
        <v>1000</v>
      </c>
      <c r="H101" s="131">
        <v>1.3</v>
      </c>
      <c r="I101" s="83">
        <v>455</v>
      </c>
      <c r="J101" s="114">
        <v>600</v>
      </c>
      <c r="K101" s="114">
        <v>600</v>
      </c>
      <c r="L101" s="114"/>
      <c r="M101" s="20">
        <f t="shared" si="3"/>
        <v>31.868131868131865</v>
      </c>
      <c r="N101" s="20">
        <f t="shared" si="2"/>
        <v>0</v>
      </c>
      <c r="O101" s="394" t="s">
        <v>263</v>
      </c>
    </row>
    <row r="102" spans="1:15" s="258" customFormat="1" ht="56.25" x14ac:dyDescent="0.25">
      <c r="A102" s="884"/>
      <c r="B102" s="881"/>
      <c r="C102" s="394" t="s">
        <v>2088</v>
      </c>
      <c r="D102" s="394" t="s">
        <v>2089</v>
      </c>
      <c r="E102" s="259">
        <v>410</v>
      </c>
      <c r="F102" s="251">
        <v>600</v>
      </c>
      <c r="G102" s="98">
        <v>1200</v>
      </c>
      <c r="H102" s="131">
        <v>1.3</v>
      </c>
      <c r="I102" s="83">
        <v>533</v>
      </c>
      <c r="J102" s="114">
        <v>720</v>
      </c>
      <c r="K102" s="114">
        <v>720</v>
      </c>
      <c r="L102" s="114"/>
      <c r="M102" s="20">
        <f t="shared" si="3"/>
        <v>35.084427767354597</v>
      </c>
      <c r="N102" s="20">
        <f t="shared" si="2"/>
        <v>0</v>
      </c>
      <c r="O102" s="394" t="s">
        <v>263</v>
      </c>
    </row>
    <row r="103" spans="1:15" s="258" customFormat="1" ht="56.25" x14ac:dyDescent="0.25">
      <c r="A103" s="884"/>
      <c r="B103" s="881"/>
      <c r="C103" s="394" t="s">
        <v>2089</v>
      </c>
      <c r="D103" s="394" t="s">
        <v>2090</v>
      </c>
      <c r="E103" s="259">
        <v>470</v>
      </c>
      <c r="F103" s="251">
        <v>650</v>
      </c>
      <c r="G103" s="98">
        <v>1300</v>
      </c>
      <c r="H103" s="131">
        <v>1.3</v>
      </c>
      <c r="I103" s="83">
        <v>611</v>
      </c>
      <c r="J103" s="114">
        <v>780</v>
      </c>
      <c r="K103" s="114">
        <v>780</v>
      </c>
      <c r="L103" s="114"/>
      <c r="M103" s="20">
        <f t="shared" si="3"/>
        <v>27.659574468085108</v>
      </c>
      <c r="N103" s="20">
        <f t="shared" si="2"/>
        <v>0</v>
      </c>
      <c r="O103" s="394" t="s">
        <v>263</v>
      </c>
    </row>
    <row r="104" spans="1:15" s="258" customFormat="1" ht="37.5" x14ac:dyDescent="0.25">
      <c r="A104" s="884"/>
      <c r="B104" s="881"/>
      <c r="C104" s="394" t="s">
        <v>2090</v>
      </c>
      <c r="D104" s="394" t="s">
        <v>623</v>
      </c>
      <c r="E104" s="259">
        <v>560</v>
      </c>
      <c r="F104" s="251">
        <v>1000</v>
      </c>
      <c r="G104" s="98">
        <v>2000</v>
      </c>
      <c r="H104" s="131">
        <v>1.4</v>
      </c>
      <c r="I104" s="83">
        <v>784</v>
      </c>
      <c r="J104" s="114">
        <v>1200</v>
      </c>
      <c r="K104" s="114">
        <v>1200</v>
      </c>
      <c r="L104" s="114"/>
      <c r="M104" s="20">
        <f t="shared" si="3"/>
        <v>53.061224489795919</v>
      </c>
      <c r="N104" s="20">
        <f t="shared" si="2"/>
        <v>0</v>
      </c>
      <c r="O104" s="394" t="s">
        <v>263</v>
      </c>
    </row>
    <row r="105" spans="1:15" s="258" customFormat="1" ht="18.75" x14ac:dyDescent="0.25">
      <c r="A105" s="884"/>
      <c r="B105" s="881"/>
      <c r="C105" s="394" t="s">
        <v>624</v>
      </c>
      <c r="D105" s="394" t="s">
        <v>617</v>
      </c>
      <c r="E105" s="259">
        <v>580</v>
      </c>
      <c r="F105" s="251">
        <v>1500</v>
      </c>
      <c r="G105" s="98">
        <v>3000</v>
      </c>
      <c r="H105" s="131">
        <v>1.3</v>
      </c>
      <c r="I105" s="83">
        <v>754</v>
      </c>
      <c r="J105" s="114">
        <v>1800</v>
      </c>
      <c r="K105" s="120">
        <v>1200</v>
      </c>
      <c r="L105" s="120"/>
      <c r="M105" s="20">
        <f t="shared" si="3"/>
        <v>59.151193633952261</v>
      </c>
      <c r="N105" s="20">
        <f t="shared" si="2"/>
        <v>-33.333333333333329</v>
      </c>
      <c r="O105" s="394" t="s">
        <v>263</v>
      </c>
    </row>
    <row r="106" spans="1:15" s="258" customFormat="1" ht="37.5" x14ac:dyDescent="0.25">
      <c r="A106" s="884"/>
      <c r="B106" s="881"/>
      <c r="C106" s="622" t="s">
        <v>617</v>
      </c>
      <c r="D106" s="622" t="s">
        <v>2091</v>
      </c>
      <c r="E106" s="636">
        <v>630</v>
      </c>
      <c r="F106" s="624">
        <v>4500</v>
      </c>
      <c r="G106" s="231">
        <v>9000</v>
      </c>
      <c r="H106" s="637">
        <v>1.3</v>
      </c>
      <c r="I106" s="623">
        <v>819</v>
      </c>
      <c r="J106" s="630">
        <v>5400</v>
      </c>
      <c r="K106" s="638">
        <v>2900</v>
      </c>
      <c r="L106" s="638">
        <v>2900</v>
      </c>
      <c r="M106" s="634">
        <f>(L106-I106)/I106*100</f>
        <v>254.09035409035408</v>
      </c>
      <c r="N106" s="634">
        <f>(L106-J106)/J106*100</f>
        <v>-46.296296296296298</v>
      </c>
      <c r="O106" s="622" t="s">
        <v>263</v>
      </c>
    </row>
    <row r="107" spans="1:15" s="258" customFormat="1" ht="41.25" customHeight="1" x14ac:dyDescent="0.25">
      <c r="A107" s="884"/>
      <c r="B107" s="881"/>
      <c r="C107" s="1060" t="s">
        <v>2092</v>
      </c>
      <c r="D107" s="1060"/>
      <c r="E107" s="636">
        <v>590</v>
      </c>
      <c r="F107" s="624">
        <v>5000</v>
      </c>
      <c r="G107" s="231">
        <v>10000</v>
      </c>
      <c r="H107" s="637">
        <v>1.2</v>
      </c>
      <c r="I107" s="623">
        <v>708</v>
      </c>
      <c r="J107" s="630">
        <v>6000</v>
      </c>
      <c r="K107" s="638">
        <v>3000</v>
      </c>
      <c r="L107" s="638">
        <v>3000</v>
      </c>
      <c r="M107" s="634">
        <f>(L107-I107)/I107*100</f>
        <v>323.72881355932202</v>
      </c>
      <c r="N107" s="634">
        <f>(L107-J107)/J107*100</f>
        <v>-50</v>
      </c>
      <c r="O107" s="622" t="s">
        <v>263</v>
      </c>
    </row>
    <row r="108" spans="1:15" s="258" customFormat="1" ht="18.75" x14ac:dyDescent="0.25">
      <c r="A108" s="884"/>
      <c r="B108" s="881"/>
      <c r="C108" s="394" t="s">
        <v>106</v>
      </c>
      <c r="D108" s="394" t="s">
        <v>2093</v>
      </c>
      <c r="E108" s="259">
        <v>470</v>
      </c>
      <c r="F108" s="251">
        <v>3500</v>
      </c>
      <c r="G108" s="98">
        <v>7000</v>
      </c>
      <c r="H108" s="131">
        <v>1.3</v>
      </c>
      <c r="I108" s="83">
        <v>611</v>
      </c>
      <c r="J108" s="114">
        <v>4200</v>
      </c>
      <c r="K108" s="120">
        <v>2800</v>
      </c>
      <c r="L108" s="120"/>
      <c r="M108" s="20">
        <f t="shared" si="3"/>
        <v>358.26513911620293</v>
      </c>
      <c r="N108" s="20">
        <f t="shared" si="2"/>
        <v>-33.333333333333329</v>
      </c>
      <c r="O108" s="394" t="s">
        <v>263</v>
      </c>
    </row>
    <row r="109" spans="1:15" s="258" customFormat="1" ht="18.75" x14ac:dyDescent="0.25">
      <c r="A109" s="884"/>
      <c r="B109" s="881"/>
      <c r="C109" s="394" t="s">
        <v>2093</v>
      </c>
      <c r="D109" s="394" t="s">
        <v>2094</v>
      </c>
      <c r="E109" s="259">
        <v>240</v>
      </c>
      <c r="F109" s="251">
        <v>500</v>
      </c>
      <c r="G109" s="98">
        <v>1000</v>
      </c>
      <c r="H109" s="131">
        <v>1.2</v>
      </c>
      <c r="I109" s="83">
        <v>288</v>
      </c>
      <c r="J109" s="114">
        <v>600</v>
      </c>
      <c r="K109" s="114">
        <v>600</v>
      </c>
      <c r="L109" s="114"/>
      <c r="M109" s="20">
        <f t="shared" si="3"/>
        <v>108.33333333333333</v>
      </c>
      <c r="N109" s="20">
        <f t="shared" si="2"/>
        <v>0</v>
      </c>
      <c r="O109" s="394" t="s">
        <v>263</v>
      </c>
    </row>
    <row r="110" spans="1:15" s="258" customFormat="1" ht="37.5" x14ac:dyDescent="0.25">
      <c r="A110" s="885"/>
      <c r="B110" s="882"/>
      <c r="C110" s="394" t="s">
        <v>2094</v>
      </c>
      <c r="D110" s="394" t="s">
        <v>2095</v>
      </c>
      <c r="E110" s="259"/>
      <c r="F110" s="251"/>
      <c r="G110" s="98"/>
      <c r="H110" s="131"/>
      <c r="I110" s="83"/>
      <c r="J110" s="114"/>
      <c r="K110" s="114"/>
      <c r="L110" s="114"/>
      <c r="M110" s="20"/>
      <c r="N110" s="20"/>
      <c r="O110" s="394" t="s">
        <v>263</v>
      </c>
    </row>
    <row r="111" spans="1:15" s="258" customFormat="1" ht="18.75" x14ac:dyDescent="0.25">
      <c r="A111" s="391"/>
      <c r="B111" s="390"/>
      <c r="C111" s="394"/>
      <c r="D111" s="402" t="s">
        <v>39</v>
      </c>
      <c r="E111" s="259">
        <v>170</v>
      </c>
      <c r="F111" s="251">
        <v>300</v>
      </c>
      <c r="G111" s="98">
        <v>600</v>
      </c>
      <c r="H111" s="131">
        <v>1.3</v>
      </c>
      <c r="I111" s="83">
        <v>221</v>
      </c>
      <c r="J111" s="114">
        <v>360</v>
      </c>
      <c r="K111" s="120">
        <v>360</v>
      </c>
      <c r="L111" s="120"/>
      <c r="M111" s="20">
        <f t="shared" ref="M111:M174" si="4">(K111-I111)/I111*100</f>
        <v>62.895927601809952</v>
      </c>
      <c r="N111" s="20">
        <f t="shared" ref="N111:N174" si="5">(K111-J111)/J111*100</f>
        <v>0</v>
      </c>
      <c r="O111" s="402" t="s">
        <v>918</v>
      </c>
    </row>
    <row r="112" spans="1:15" s="258" customFormat="1" ht="18.75" x14ac:dyDescent="0.25">
      <c r="A112" s="391"/>
      <c r="B112" s="390"/>
      <c r="C112" s="394"/>
      <c r="D112" s="402" t="s">
        <v>40</v>
      </c>
      <c r="E112" s="259">
        <v>170</v>
      </c>
      <c r="F112" s="251">
        <v>300</v>
      </c>
      <c r="G112" s="98">
        <v>600</v>
      </c>
      <c r="H112" s="131">
        <v>1.3</v>
      </c>
      <c r="I112" s="83">
        <v>221</v>
      </c>
      <c r="J112" s="114">
        <v>360</v>
      </c>
      <c r="K112" s="120">
        <v>240</v>
      </c>
      <c r="L112" s="120"/>
      <c r="M112" s="20">
        <f t="shared" si="4"/>
        <v>8.5972850678733028</v>
      </c>
      <c r="N112" s="20">
        <f t="shared" si="5"/>
        <v>-33.333333333333329</v>
      </c>
      <c r="O112" s="402" t="s">
        <v>918</v>
      </c>
    </row>
    <row r="113" spans="1:15" s="258" customFormat="1" ht="75" x14ac:dyDescent="0.25">
      <c r="A113" s="418">
        <v>2</v>
      </c>
      <c r="B113" s="418" t="s">
        <v>2096</v>
      </c>
      <c r="C113" s="1059" t="s">
        <v>2097</v>
      </c>
      <c r="D113" s="1059"/>
      <c r="E113" s="259">
        <v>580</v>
      </c>
      <c r="F113" s="251">
        <v>4000</v>
      </c>
      <c r="G113" s="98">
        <v>8000</v>
      </c>
      <c r="H113" s="131">
        <v>1.2</v>
      </c>
      <c r="I113" s="83">
        <v>696</v>
      </c>
      <c r="J113" s="114">
        <v>4800</v>
      </c>
      <c r="K113" s="260">
        <v>1000</v>
      </c>
      <c r="L113" s="260"/>
      <c r="M113" s="20">
        <f t="shared" si="4"/>
        <v>43.678160919540232</v>
      </c>
      <c r="N113" s="20">
        <f t="shared" si="5"/>
        <v>-79.166666666666657</v>
      </c>
      <c r="O113" s="394" t="s">
        <v>263</v>
      </c>
    </row>
    <row r="114" spans="1:15" s="258" customFormat="1" ht="37.5" x14ac:dyDescent="0.25">
      <c r="A114" s="883">
        <v>3</v>
      </c>
      <c r="B114" s="880" t="s">
        <v>2098</v>
      </c>
      <c r="C114" s="394" t="s">
        <v>2099</v>
      </c>
      <c r="D114" s="394" t="s">
        <v>2100</v>
      </c>
      <c r="E114" s="259">
        <v>470</v>
      </c>
      <c r="F114" s="251">
        <v>3250</v>
      </c>
      <c r="G114" s="98">
        <v>6500</v>
      </c>
      <c r="H114" s="131">
        <v>1.3</v>
      </c>
      <c r="I114" s="83">
        <v>611</v>
      </c>
      <c r="J114" s="114">
        <v>3900</v>
      </c>
      <c r="K114" s="260">
        <v>2600</v>
      </c>
      <c r="L114" s="260"/>
      <c r="M114" s="20">
        <f t="shared" si="4"/>
        <v>325.531914893617</v>
      </c>
      <c r="N114" s="20">
        <f t="shared" si="5"/>
        <v>-33.333333333333329</v>
      </c>
      <c r="O114" s="394" t="s">
        <v>263</v>
      </c>
    </row>
    <row r="115" spans="1:15" s="258" customFormat="1" ht="18.75" x14ac:dyDescent="0.25">
      <c r="A115" s="884"/>
      <c r="B115" s="881"/>
      <c r="C115" s="394" t="s">
        <v>2101</v>
      </c>
      <c r="D115" s="394" t="s">
        <v>2102</v>
      </c>
      <c r="E115" s="259">
        <v>450</v>
      </c>
      <c r="F115" s="251">
        <v>3000</v>
      </c>
      <c r="G115" s="98">
        <v>6000</v>
      </c>
      <c r="H115" s="131">
        <v>1.3</v>
      </c>
      <c r="I115" s="83">
        <v>585</v>
      </c>
      <c r="J115" s="114">
        <v>3600</v>
      </c>
      <c r="K115" s="260">
        <v>2400</v>
      </c>
      <c r="L115" s="260"/>
      <c r="M115" s="20">
        <f t="shared" si="4"/>
        <v>310.25641025641028</v>
      </c>
      <c r="N115" s="20">
        <f t="shared" si="5"/>
        <v>-33.333333333333329</v>
      </c>
      <c r="O115" s="394" t="s">
        <v>263</v>
      </c>
    </row>
    <row r="116" spans="1:15" s="258" customFormat="1" ht="18.75" x14ac:dyDescent="0.25">
      <c r="A116" s="884"/>
      <c r="B116" s="881"/>
      <c r="C116" s="900" t="s">
        <v>2103</v>
      </c>
      <c r="D116" s="900"/>
      <c r="E116" s="259">
        <v>580</v>
      </c>
      <c r="F116" s="251">
        <v>3250</v>
      </c>
      <c r="G116" s="98">
        <v>6500</v>
      </c>
      <c r="H116" s="131">
        <v>1.2</v>
      </c>
      <c r="I116" s="83">
        <v>696</v>
      </c>
      <c r="J116" s="114">
        <v>3900</v>
      </c>
      <c r="K116" s="260">
        <v>2600</v>
      </c>
      <c r="L116" s="260"/>
      <c r="M116" s="20">
        <f t="shared" si="4"/>
        <v>273.56321839080459</v>
      </c>
      <c r="N116" s="20">
        <f t="shared" si="5"/>
        <v>-33.333333333333329</v>
      </c>
      <c r="O116" s="394" t="s">
        <v>263</v>
      </c>
    </row>
    <row r="117" spans="1:15" s="258" customFormat="1" ht="18.75" x14ac:dyDescent="0.25">
      <c r="A117" s="884"/>
      <c r="B117" s="881"/>
      <c r="C117" s="394" t="s">
        <v>2102</v>
      </c>
      <c r="D117" s="394" t="s">
        <v>2104</v>
      </c>
      <c r="E117" s="259">
        <v>410</v>
      </c>
      <c r="F117" s="251">
        <v>3000</v>
      </c>
      <c r="G117" s="98">
        <v>6000</v>
      </c>
      <c r="H117" s="131">
        <v>1.3</v>
      </c>
      <c r="I117" s="83">
        <v>533</v>
      </c>
      <c r="J117" s="114">
        <v>3600</v>
      </c>
      <c r="K117" s="260">
        <v>2400</v>
      </c>
      <c r="L117" s="260"/>
      <c r="M117" s="20">
        <f t="shared" si="4"/>
        <v>350.28142589118198</v>
      </c>
      <c r="N117" s="20">
        <f t="shared" si="5"/>
        <v>-33.333333333333329</v>
      </c>
      <c r="O117" s="394" t="s">
        <v>263</v>
      </c>
    </row>
    <row r="118" spans="1:15" s="258" customFormat="1" ht="56.25" x14ac:dyDescent="0.25">
      <c r="A118" s="884"/>
      <c r="B118" s="881"/>
      <c r="C118" s="394" t="s">
        <v>2105</v>
      </c>
      <c r="D118" s="394" t="s">
        <v>2106</v>
      </c>
      <c r="E118" s="259">
        <v>620</v>
      </c>
      <c r="F118" s="251">
        <v>3500</v>
      </c>
      <c r="G118" s="98">
        <v>7000</v>
      </c>
      <c r="H118" s="131">
        <v>1.4</v>
      </c>
      <c r="I118" s="83">
        <v>868</v>
      </c>
      <c r="J118" s="114">
        <v>4200</v>
      </c>
      <c r="K118" s="260">
        <v>2800</v>
      </c>
      <c r="L118" s="260"/>
      <c r="M118" s="20">
        <f t="shared" si="4"/>
        <v>222.58064516129031</v>
      </c>
      <c r="N118" s="20">
        <f t="shared" si="5"/>
        <v>-33.333333333333329</v>
      </c>
      <c r="O118" s="394" t="s">
        <v>263</v>
      </c>
    </row>
    <row r="119" spans="1:15" s="258" customFormat="1" ht="37.5" x14ac:dyDescent="0.25">
      <c r="A119" s="885"/>
      <c r="B119" s="882"/>
      <c r="C119" s="394" t="s">
        <v>2104</v>
      </c>
      <c r="D119" s="394" t="s">
        <v>2091</v>
      </c>
      <c r="E119" s="259">
        <v>620</v>
      </c>
      <c r="F119" s="251">
        <v>3500</v>
      </c>
      <c r="G119" s="98">
        <v>7000</v>
      </c>
      <c r="H119" s="131">
        <v>1.4</v>
      </c>
      <c r="I119" s="83">
        <v>868</v>
      </c>
      <c r="J119" s="114">
        <v>4200</v>
      </c>
      <c r="K119" s="260">
        <v>2500</v>
      </c>
      <c r="L119" s="260"/>
      <c r="M119" s="20">
        <f t="shared" si="4"/>
        <v>188.0184331797235</v>
      </c>
      <c r="N119" s="20">
        <f t="shared" si="5"/>
        <v>-40.476190476190474</v>
      </c>
      <c r="O119" s="394" t="s">
        <v>263</v>
      </c>
    </row>
    <row r="120" spans="1:15" s="258" customFormat="1" ht="18.75" x14ac:dyDescent="0.25">
      <c r="A120" s="883">
        <v>4</v>
      </c>
      <c r="B120" s="880" t="s">
        <v>2107</v>
      </c>
      <c r="C120" s="622" t="s">
        <v>2108</v>
      </c>
      <c r="D120" s="622" t="s">
        <v>2109</v>
      </c>
      <c r="E120" s="636">
        <v>590</v>
      </c>
      <c r="F120" s="624">
        <v>4000</v>
      </c>
      <c r="G120" s="231">
        <v>8000</v>
      </c>
      <c r="H120" s="637">
        <v>1.3</v>
      </c>
      <c r="I120" s="623">
        <v>767</v>
      </c>
      <c r="J120" s="630">
        <v>4800</v>
      </c>
      <c r="K120" s="640">
        <v>2800</v>
      </c>
      <c r="L120" s="640">
        <v>2800</v>
      </c>
      <c r="M120" s="634">
        <f>(L120-I120)/I120*100</f>
        <v>265.0586701434159</v>
      </c>
      <c r="N120" s="634">
        <f>(L120-J120)/J120*100</f>
        <v>-41.666666666666671</v>
      </c>
      <c r="O120" s="622" t="s">
        <v>263</v>
      </c>
    </row>
    <row r="121" spans="1:15" s="258" customFormat="1" ht="18.75" x14ac:dyDescent="0.25">
      <c r="A121" s="884"/>
      <c r="B121" s="881"/>
      <c r="C121" s="622" t="s">
        <v>2109</v>
      </c>
      <c r="D121" s="622" t="s">
        <v>2110</v>
      </c>
      <c r="E121" s="636">
        <v>490</v>
      </c>
      <c r="F121" s="624">
        <v>4000</v>
      </c>
      <c r="G121" s="231">
        <v>8000</v>
      </c>
      <c r="H121" s="637">
        <v>1.1000000000000001</v>
      </c>
      <c r="I121" s="623">
        <v>539</v>
      </c>
      <c r="J121" s="630">
        <v>4800</v>
      </c>
      <c r="K121" s="640">
        <v>2800</v>
      </c>
      <c r="L121" s="640">
        <v>2800</v>
      </c>
      <c r="M121" s="634">
        <f>(L121-I121)/I121*100</f>
        <v>419.48051948051949</v>
      </c>
      <c r="N121" s="634">
        <f>(L121-J121)/J121*100</f>
        <v>-41.666666666666671</v>
      </c>
      <c r="O121" s="622" t="s">
        <v>263</v>
      </c>
    </row>
    <row r="122" spans="1:15" s="258" customFormat="1" ht="56.25" x14ac:dyDescent="0.25">
      <c r="A122" s="884"/>
      <c r="B122" s="881"/>
      <c r="C122" s="394" t="s">
        <v>2110</v>
      </c>
      <c r="D122" s="394" t="s">
        <v>2111</v>
      </c>
      <c r="E122" s="259">
        <v>300</v>
      </c>
      <c r="F122" s="251">
        <v>3000</v>
      </c>
      <c r="G122" s="98">
        <v>6000</v>
      </c>
      <c r="H122" s="131">
        <v>1.3</v>
      </c>
      <c r="I122" s="83">
        <v>390</v>
      </c>
      <c r="J122" s="114">
        <v>3600</v>
      </c>
      <c r="K122" s="260">
        <v>2400</v>
      </c>
      <c r="L122" s="260"/>
      <c r="M122" s="20">
        <f t="shared" si="4"/>
        <v>515.38461538461547</v>
      </c>
      <c r="N122" s="20">
        <f t="shared" si="5"/>
        <v>-33.333333333333329</v>
      </c>
      <c r="O122" s="394" t="s">
        <v>263</v>
      </c>
    </row>
    <row r="123" spans="1:15" s="258" customFormat="1" ht="18.75" x14ac:dyDescent="0.25">
      <c r="A123" s="885"/>
      <c r="B123" s="882"/>
      <c r="C123" s="394" t="s">
        <v>2112</v>
      </c>
      <c r="D123" s="394" t="s">
        <v>2113</v>
      </c>
      <c r="E123" s="259">
        <v>300</v>
      </c>
      <c r="F123" s="251">
        <v>1500</v>
      </c>
      <c r="G123" s="98">
        <v>3000</v>
      </c>
      <c r="H123" s="131">
        <v>1.3</v>
      </c>
      <c r="I123" s="83">
        <v>390</v>
      </c>
      <c r="J123" s="114">
        <v>1800</v>
      </c>
      <c r="K123" s="260">
        <v>1200</v>
      </c>
      <c r="L123" s="260"/>
      <c r="M123" s="20">
        <f t="shared" si="4"/>
        <v>207.69230769230771</v>
      </c>
      <c r="N123" s="20">
        <f t="shared" si="5"/>
        <v>-33.333333333333329</v>
      </c>
      <c r="O123" s="394" t="s">
        <v>263</v>
      </c>
    </row>
    <row r="124" spans="1:15" s="258" customFormat="1" ht="37.5" x14ac:dyDescent="0.25">
      <c r="A124" s="883">
        <v>5</v>
      </c>
      <c r="B124" s="880" t="s">
        <v>2114</v>
      </c>
      <c r="C124" s="622" t="s">
        <v>2091</v>
      </c>
      <c r="D124" s="622" t="s">
        <v>2115</v>
      </c>
      <c r="E124" s="636">
        <v>690</v>
      </c>
      <c r="F124" s="624">
        <v>4000</v>
      </c>
      <c r="G124" s="231">
        <v>8000</v>
      </c>
      <c r="H124" s="637">
        <v>1.4</v>
      </c>
      <c r="I124" s="623">
        <v>965.99999999999989</v>
      </c>
      <c r="J124" s="630">
        <v>4800</v>
      </c>
      <c r="K124" s="640">
        <v>2800</v>
      </c>
      <c r="L124" s="640">
        <v>2800</v>
      </c>
      <c r="M124" s="634">
        <f>(L124-I124)/I124*100</f>
        <v>189.85507246376812</v>
      </c>
      <c r="N124" s="634">
        <f>(L124-J124)/J124*100</f>
        <v>-41.666666666666671</v>
      </c>
      <c r="O124" s="622" t="s">
        <v>263</v>
      </c>
    </row>
    <row r="125" spans="1:15" s="258" customFormat="1" ht="75" x14ac:dyDescent="0.25">
      <c r="A125" s="884"/>
      <c r="B125" s="881"/>
      <c r="C125" s="394" t="s">
        <v>2116</v>
      </c>
      <c r="D125" s="394" t="s">
        <v>2117</v>
      </c>
      <c r="E125" s="259">
        <v>510</v>
      </c>
      <c r="F125" s="251">
        <v>2500</v>
      </c>
      <c r="G125" s="98">
        <v>5000</v>
      </c>
      <c r="H125" s="131">
        <v>1.3</v>
      </c>
      <c r="I125" s="83">
        <v>663</v>
      </c>
      <c r="J125" s="114">
        <v>3000</v>
      </c>
      <c r="K125" s="260">
        <v>2000</v>
      </c>
      <c r="L125" s="260"/>
      <c r="M125" s="20">
        <f t="shared" si="4"/>
        <v>201.65912518853696</v>
      </c>
      <c r="N125" s="20">
        <f t="shared" si="5"/>
        <v>-33.333333333333329</v>
      </c>
      <c r="O125" s="394" t="s">
        <v>263</v>
      </c>
    </row>
    <row r="126" spans="1:15" s="258" customFormat="1" ht="56.25" x14ac:dyDescent="0.25">
      <c r="A126" s="884"/>
      <c r="B126" s="881"/>
      <c r="C126" s="394" t="s">
        <v>2118</v>
      </c>
      <c r="D126" s="394" t="s">
        <v>2119</v>
      </c>
      <c r="E126" s="259">
        <v>330</v>
      </c>
      <c r="F126" s="251">
        <v>1500</v>
      </c>
      <c r="G126" s="98">
        <v>3000</v>
      </c>
      <c r="H126" s="131">
        <v>1.2</v>
      </c>
      <c r="I126" s="83">
        <v>396</v>
      </c>
      <c r="J126" s="114">
        <v>1800</v>
      </c>
      <c r="K126" s="260">
        <v>1200</v>
      </c>
      <c r="L126" s="260"/>
      <c r="M126" s="20">
        <f t="shared" si="4"/>
        <v>203.03030303030303</v>
      </c>
      <c r="N126" s="20">
        <f t="shared" si="5"/>
        <v>-33.333333333333329</v>
      </c>
      <c r="O126" s="394" t="s">
        <v>263</v>
      </c>
    </row>
    <row r="127" spans="1:15" s="258" customFormat="1" ht="18.75" x14ac:dyDescent="0.25">
      <c r="A127" s="884"/>
      <c r="B127" s="881"/>
      <c r="C127" s="394" t="s">
        <v>2120</v>
      </c>
      <c r="D127" s="394" t="s">
        <v>2121</v>
      </c>
      <c r="E127" s="259">
        <v>280</v>
      </c>
      <c r="F127" s="251">
        <v>500</v>
      </c>
      <c r="G127" s="98">
        <v>1000</v>
      </c>
      <c r="H127" s="131">
        <v>1.3</v>
      </c>
      <c r="I127" s="83">
        <v>364</v>
      </c>
      <c r="J127" s="114">
        <v>600</v>
      </c>
      <c r="K127" s="114">
        <v>600</v>
      </c>
      <c r="L127" s="114"/>
      <c r="M127" s="20">
        <f t="shared" si="4"/>
        <v>64.835164835164832</v>
      </c>
      <c r="N127" s="20">
        <f t="shared" si="5"/>
        <v>0</v>
      </c>
      <c r="O127" s="394" t="s">
        <v>263</v>
      </c>
    </row>
    <row r="128" spans="1:15" s="258" customFormat="1" ht="37.5" x14ac:dyDescent="0.25">
      <c r="A128" s="884"/>
      <c r="B128" s="881"/>
      <c r="C128" s="394" t="s">
        <v>2121</v>
      </c>
      <c r="D128" s="394" t="s">
        <v>2122</v>
      </c>
      <c r="E128" s="259">
        <v>180</v>
      </c>
      <c r="F128" s="251">
        <v>400</v>
      </c>
      <c r="G128" s="98">
        <v>800</v>
      </c>
      <c r="H128" s="131">
        <v>1.3</v>
      </c>
      <c r="I128" s="83">
        <v>234</v>
      </c>
      <c r="J128" s="114">
        <v>480</v>
      </c>
      <c r="K128" s="114">
        <v>480</v>
      </c>
      <c r="L128" s="114"/>
      <c r="M128" s="20">
        <f t="shared" si="4"/>
        <v>105.12820512820514</v>
      </c>
      <c r="N128" s="20">
        <f t="shared" si="5"/>
        <v>0</v>
      </c>
      <c r="O128" s="394" t="s">
        <v>263</v>
      </c>
    </row>
    <row r="129" spans="1:15" s="258" customFormat="1" ht="37.5" x14ac:dyDescent="0.25">
      <c r="A129" s="885"/>
      <c r="B129" s="882"/>
      <c r="C129" s="394" t="s">
        <v>2122</v>
      </c>
      <c r="D129" s="394" t="s">
        <v>2123</v>
      </c>
      <c r="E129" s="259">
        <v>130</v>
      </c>
      <c r="F129" s="251">
        <v>250</v>
      </c>
      <c r="G129" s="98">
        <v>500</v>
      </c>
      <c r="H129" s="131">
        <v>1.3</v>
      </c>
      <c r="I129" s="83">
        <v>169</v>
      </c>
      <c r="J129" s="114">
        <v>300</v>
      </c>
      <c r="K129" s="114">
        <v>300</v>
      </c>
      <c r="L129" s="114"/>
      <c r="M129" s="20">
        <f t="shared" si="4"/>
        <v>77.514792899408278</v>
      </c>
      <c r="N129" s="20">
        <f t="shared" si="5"/>
        <v>0</v>
      </c>
      <c r="O129" s="394" t="s">
        <v>263</v>
      </c>
    </row>
    <row r="130" spans="1:15" s="258" customFormat="1" ht="56.25" x14ac:dyDescent="0.25">
      <c r="A130" s="883">
        <v>6</v>
      </c>
      <c r="B130" s="880" t="s">
        <v>2124</v>
      </c>
      <c r="C130" s="394" t="s">
        <v>2125</v>
      </c>
      <c r="D130" s="394" t="s">
        <v>2126</v>
      </c>
      <c r="E130" s="259"/>
      <c r="F130" s="251"/>
      <c r="G130" s="98"/>
      <c r="H130" s="131"/>
      <c r="I130" s="83"/>
      <c r="J130" s="114"/>
      <c r="K130" s="120"/>
      <c r="L130" s="120"/>
      <c r="M130" s="20"/>
      <c r="N130" s="20"/>
      <c r="O130" s="394" t="s">
        <v>263</v>
      </c>
    </row>
    <row r="131" spans="1:15" s="258" customFormat="1" ht="18.75" x14ac:dyDescent="0.25">
      <c r="A131" s="884"/>
      <c r="B131" s="881"/>
      <c r="C131" s="394"/>
      <c r="D131" s="402" t="s">
        <v>39</v>
      </c>
      <c r="E131" s="259">
        <v>250</v>
      </c>
      <c r="F131" s="251">
        <v>125</v>
      </c>
      <c r="G131" s="98">
        <v>250</v>
      </c>
      <c r="H131" s="131">
        <v>1.4</v>
      </c>
      <c r="I131" s="83">
        <v>350</v>
      </c>
      <c r="J131" s="114">
        <v>250</v>
      </c>
      <c r="K131" s="120">
        <v>250</v>
      </c>
      <c r="L131" s="120"/>
      <c r="M131" s="20">
        <f t="shared" si="4"/>
        <v>-28.571428571428569</v>
      </c>
      <c r="N131" s="20">
        <f t="shared" si="5"/>
        <v>0</v>
      </c>
      <c r="O131" s="402" t="s">
        <v>918</v>
      </c>
    </row>
    <row r="132" spans="1:15" s="258" customFormat="1" ht="18.75" x14ac:dyDescent="0.25">
      <c r="A132" s="884"/>
      <c r="B132" s="881"/>
      <c r="C132" s="394"/>
      <c r="D132" s="402" t="s">
        <v>40</v>
      </c>
      <c r="E132" s="259">
        <v>250</v>
      </c>
      <c r="F132" s="251">
        <v>125</v>
      </c>
      <c r="G132" s="98">
        <v>250</v>
      </c>
      <c r="H132" s="131">
        <v>1.4</v>
      </c>
      <c r="I132" s="83">
        <v>350</v>
      </c>
      <c r="J132" s="114">
        <v>250</v>
      </c>
      <c r="K132" s="120">
        <v>170</v>
      </c>
      <c r="L132" s="120"/>
      <c r="M132" s="20">
        <f t="shared" si="4"/>
        <v>-51.428571428571423</v>
      </c>
      <c r="N132" s="20">
        <f t="shared" si="5"/>
        <v>-32</v>
      </c>
      <c r="O132" s="402" t="s">
        <v>918</v>
      </c>
    </row>
    <row r="133" spans="1:15" s="258" customFormat="1" ht="37.5" x14ac:dyDescent="0.25">
      <c r="A133" s="884"/>
      <c r="B133" s="881"/>
      <c r="C133" s="394" t="s">
        <v>2127</v>
      </c>
      <c r="D133" s="394" t="s">
        <v>2128</v>
      </c>
      <c r="E133" s="259"/>
      <c r="F133" s="251"/>
      <c r="G133" s="98"/>
      <c r="H133" s="131"/>
      <c r="I133" s="83"/>
      <c r="J133" s="114"/>
      <c r="K133" s="120"/>
      <c r="L133" s="120"/>
      <c r="M133" s="20"/>
      <c r="N133" s="20"/>
      <c r="O133" s="394" t="s">
        <v>263</v>
      </c>
    </row>
    <row r="134" spans="1:15" s="258" customFormat="1" ht="18.75" x14ac:dyDescent="0.25">
      <c r="A134" s="884"/>
      <c r="B134" s="881"/>
      <c r="C134" s="394"/>
      <c r="D134" s="402" t="s">
        <v>39</v>
      </c>
      <c r="E134" s="259">
        <v>180</v>
      </c>
      <c r="F134" s="251">
        <v>90</v>
      </c>
      <c r="G134" s="98">
        <v>180</v>
      </c>
      <c r="H134" s="131">
        <v>1.3</v>
      </c>
      <c r="I134" s="83">
        <v>234</v>
      </c>
      <c r="J134" s="114">
        <v>180</v>
      </c>
      <c r="K134" s="120">
        <v>180</v>
      </c>
      <c r="L134" s="120"/>
      <c r="M134" s="20">
        <f t="shared" si="4"/>
        <v>-23.076923076923077</v>
      </c>
      <c r="N134" s="20">
        <f t="shared" si="5"/>
        <v>0</v>
      </c>
      <c r="O134" s="402" t="s">
        <v>918</v>
      </c>
    </row>
    <row r="135" spans="1:15" s="258" customFormat="1" ht="18.75" x14ac:dyDescent="0.25">
      <c r="A135" s="884"/>
      <c r="B135" s="881"/>
      <c r="C135" s="394"/>
      <c r="D135" s="402" t="s">
        <v>40</v>
      </c>
      <c r="E135" s="259">
        <v>180</v>
      </c>
      <c r="F135" s="251">
        <v>90</v>
      </c>
      <c r="G135" s="98">
        <v>180</v>
      </c>
      <c r="H135" s="131">
        <v>1.3</v>
      </c>
      <c r="I135" s="83">
        <v>234</v>
      </c>
      <c r="J135" s="114">
        <v>180</v>
      </c>
      <c r="K135" s="120">
        <v>120</v>
      </c>
      <c r="L135" s="120"/>
      <c r="M135" s="20">
        <f t="shared" si="4"/>
        <v>-48.717948717948715</v>
      </c>
      <c r="N135" s="20">
        <f t="shared" si="5"/>
        <v>-33.333333333333329</v>
      </c>
      <c r="O135" s="402" t="s">
        <v>918</v>
      </c>
    </row>
    <row r="136" spans="1:15" s="258" customFormat="1" ht="37.5" x14ac:dyDescent="0.25">
      <c r="A136" s="885"/>
      <c r="B136" s="882"/>
      <c r="C136" s="394" t="s">
        <v>2128</v>
      </c>
      <c r="D136" s="394" t="s">
        <v>2129</v>
      </c>
      <c r="E136" s="259"/>
      <c r="F136" s="251"/>
      <c r="G136" s="98"/>
      <c r="H136" s="131"/>
      <c r="I136" s="83"/>
      <c r="J136" s="114"/>
      <c r="K136" s="120"/>
      <c r="L136" s="120"/>
      <c r="M136" s="20"/>
      <c r="N136" s="20"/>
      <c r="O136" s="394" t="s">
        <v>263</v>
      </c>
    </row>
    <row r="137" spans="1:15" s="258" customFormat="1" ht="18.75" x14ac:dyDescent="0.25">
      <c r="A137" s="392">
        <v>7</v>
      </c>
      <c r="B137" s="389"/>
      <c r="C137" s="394"/>
      <c r="D137" s="402" t="s">
        <v>39</v>
      </c>
      <c r="E137" s="259">
        <v>100</v>
      </c>
      <c r="F137" s="251">
        <v>50</v>
      </c>
      <c r="G137" s="98">
        <v>100</v>
      </c>
      <c r="H137" s="131">
        <v>2.1</v>
      </c>
      <c r="I137" s="83">
        <v>210</v>
      </c>
      <c r="J137" s="114">
        <v>100</v>
      </c>
      <c r="K137" s="120">
        <v>100</v>
      </c>
      <c r="L137" s="120"/>
      <c r="M137" s="20">
        <f t="shared" si="4"/>
        <v>-52.380952380952387</v>
      </c>
      <c r="N137" s="20">
        <f t="shared" si="5"/>
        <v>0</v>
      </c>
      <c r="O137" s="402" t="s">
        <v>918</v>
      </c>
    </row>
    <row r="138" spans="1:15" s="258" customFormat="1" ht="18.75" x14ac:dyDescent="0.25">
      <c r="A138" s="392"/>
      <c r="B138" s="389"/>
      <c r="C138" s="394"/>
      <c r="D138" s="402" t="s">
        <v>40</v>
      </c>
      <c r="E138" s="259">
        <v>100</v>
      </c>
      <c r="F138" s="251">
        <v>50</v>
      </c>
      <c r="G138" s="98">
        <v>100</v>
      </c>
      <c r="H138" s="131">
        <v>2.1</v>
      </c>
      <c r="I138" s="83">
        <v>210</v>
      </c>
      <c r="J138" s="114">
        <v>100</v>
      </c>
      <c r="K138" s="120">
        <v>70</v>
      </c>
      <c r="L138" s="120"/>
      <c r="M138" s="20">
        <f t="shared" si="4"/>
        <v>-66.666666666666657</v>
      </c>
      <c r="N138" s="20">
        <f t="shared" si="5"/>
        <v>-30</v>
      </c>
      <c r="O138" s="402" t="s">
        <v>918</v>
      </c>
    </row>
    <row r="139" spans="1:15" s="258" customFormat="1" ht="18.75" x14ac:dyDescent="0.25">
      <c r="A139" s="396">
        <v>8</v>
      </c>
      <c r="B139" s="900" t="s">
        <v>2130</v>
      </c>
      <c r="C139" s="900"/>
      <c r="D139" s="900"/>
      <c r="E139" s="259">
        <v>290</v>
      </c>
      <c r="F139" s="251">
        <v>450</v>
      </c>
      <c r="G139" s="98">
        <v>900</v>
      </c>
      <c r="H139" s="131">
        <v>1.3</v>
      </c>
      <c r="I139" s="83">
        <v>377</v>
      </c>
      <c r="J139" s="114">
        <v>540</v>
      </c>
      <c r="K139" s="260">
        <v>360</v>
      </c>
      <c r="L139" s="260"/>
      <c r="M139" s="20">
        <f t="shared" si="4"/>
        <v>-4.5092838196286467</v>
      </c>
      <c r="N139" s="20">
        <f t="shared" si="5"/>
        <v>-33.333333333333329</v>
      </c>
      <c r="O139" s="394" t="s">
        <v>263</v>
      </c>
    </row>
    <row r="140" spans="1:15" s="258" customFormat="1" ht="18.75" x14ac:dyDescent="0.25">
      <c r="A140" s="396">
        <v>9</v>
      </c>
      <c r="B140" s="900" t="s">
        <v>474</v>
      </c>
      <c r="C140" s="900"/>
      <c r="D140" s="900"/>
      <c r="E140" s="259">
        <v>180</v>
      </c>
      <c r="F140" s="251">
        <v>300</v>
      </c>
      <c r="G140" s="98">
        <v>600</v>
      </c>
      <c r="H140" s="131">
        <v>1.3</v>
      </c>
      <c r="I140" s="83">
        <v>234</v>
      </c>
      <c r="J140" s="114">
        <v>360</v>
      </c>
      <c r="K140" s="260">
        <v>240</v>
      </c>
      <c r="L140" s="260"/>
      <c r="M140" s="20">
        <f t="shared" si="4"/>
        <v>2.5641025641025639</v>
      </c>
      <c r="N140" s="20">
        <f t="shared" si="5"/>
        <v>-33.333333333333329</v>
      </c>
      <c r="O140" s="394" t="s">
        <v>263</v>
      </c>
    </row>
    <row r="141" spans="1:15" s="258" customFormat="1" ht="18.75" x14ac:dyDescent="0.25">
      <c r="A141" s="396">
        <v>10</v>
      </c>
      <c r="B141" s="900" t="s">
        <v>2131</v>
      </c>
      <c r="C141" s="900"/>
      <c r="D141" s="900"/>
      <c r="E141" s="259">
        <v>130</v>
      </c>
      <c r="F141" s="251">
        <v>250</v>
      </c>
      <c r="G141" s="98">
        <v>500</v>
      </c>
      <c r="H141" s="131">
        <v>1.3</v>
      </c>
      <c r="I141" s="83">
        <v>169</v>
      </c>
      <c r="J141" s="114">
        <v>300</v>
      </c>
      <c r="K141" s="260">
        <v>200</v>
      </c>
      <c r="L141" s="260"/>
      <c r="M141" s="20">
        <f t="shared" si="4"/>
        <v>18.34319526627219</v>
      </c>
      <c r="N141" s="20">
        <f t="shared" si="5"/>
        <v>-33.333333333333329</v>
      </c>
      <c r="O141" s="394" t="s">
        <v>263</v>
      </c>
    </row>
    <row r="142" spans="1:15" s="258" customFormat="1" ht="18.75" x14ac:dyDescent="0.25">
      <c r="A142" s="396">
        <v>11</v>
      </c>
      <c r="B142" s="900" t="s">
        <v>477</v>
      </c>
      <c r="C142" s="900"/>
      <c r="D142" s="900"/>
      <c r="E142" s="259">
        <v>110</v>
      </c>
      <c r="F142" s="251">
        <v>200</v>
      </c>
      <c r="G142" s="98">
        <v>400</v>
      </c>
      <c r="H142" s="131">
        <v>1.9</v>
      </c>
      <c r="I142" s="83">
        <v>209</v>
      </c>
      <c r="J142" s="114">
        <v>240</v>
      </c>
      <c r="K142" s="260">
        <v>160</v>
      </c>
      <c r="L142" s="260"/>
      <c r="M142" s="20">
        <f t="shared" si="4"/>
        <v>-23.444976076555022</v>
      </c>
      <c r="N142" s="20">
        <f t="shared" si="5"/>
        <v>-33.333333333333329</v>
      </c>
      <c r="O142" s="394" t="s">
        <v>263</v>
      </c>
    </row>
    <row r="143" spans="1:15" s="258" customFormat="1" ht="18.75" x14ac:dyDescent="0.25">
      <c r="A143" s="93" t="s">
        <v>2082</v>
      </c>
      <c r="B143" s="926" t="s">
        <v>2132</v>
      </c>
      <c r="C143" s="927"/>
      <c r="D143" s="397"/>
      <c r="E143" s="247"/>
      <c r="F143" s="251">
        <v>0</v>
      </c>
      <c r="G143" s="192"/>
      <c r="H143" s="261"/>
      <c r="I143" s="83"/>
      <c r="J143" s="83"/>
      <c r="K143" s="84"/>
      <c r="L143" s="84"/>
      <c r="M143" s="20"/>
      <c r="N143" s="20"/>
      <c r="O143" s="397"/>
    </row>
    <row r="144" spans="1:15" s="258" customFormat="1" ht="18.75" x14ac:dyDescent="0.25">
      <c r="A144" s="901">
        <v>1</v>
      </c>
      <c r="B144" s="880" t="s">
        <v>2133</v>
      </c>
      <c r="C144" s="394"/>
      <c r="D144" s="394"/>
      <c r="E144" s="259"/>
      <c r="F144" s="251">
        <v>0</v>
      </c>
      <c r="G144" s="98"/>
      <c r="H144" s="131"/>
      <c r="I144" s="83"/>
      <c r="J144" s="83"/>
      <c r="K144" s="84"/>
      <c r="L144" s="84"/>
      <c r="M144" s="20"/>
      <c r="N144" s="20"/>
      <c r="O144" s="394"/>
    </row>
    <row r="145" spans="1:15" s="258" customFormat="1" ht="18.75" x14ac:dyDescent="0.25">
      <c r="A145" s="901"/>
      <c r="B145" s="881"/>
      <c r="C145" s="886" t="s">
        <v>2134</v>
      </c>
      <c r="D145" s="887"/>
      <c r="E145" s="259">
        <v>250</v>
      </c>
      <c r="F145" s="251">
        <v>600</v>
      </c>
      <c r="G145" s="98">
        <v>1200</v>
      </c>
      <c r="H145" s="131">
        <v>1.4</v>
      </c>
      <c r="I145" s="83">
        <v>350</v>
      </c>
      <c r="J145" s="114">
        <v>720</v>
      </c>
      <c r="K145" s="114">
        <v>720</v>
      </c>
      <c r="L145" s="114"/>
      <c r="M145" s="20">
        <f t="shared" si="4"/>
        <v>105.71428571428572</v>
      </c>
      <c r="N145" s="20">
        <f t="shared" si="5"/>
        <v>0</v>
      </c>
      <c r="O145" s="394" t="s">
        <v>263</v>
      </c>
    </row>
    <row r="146" spans="1:15" s="258" customFormat="1" ht="42" customHeight="1" x14ac:dyDescent="0.25">
      <c r="A146" s="901"/>
      <c r="B146" s="881"/>
      <c r="C146" s="394" t="s">
        <v>2135</v>
      </c>
      <c r="D146" s="394" t="s">
        <v>2136</v>
      </c>
      <c r="E146" s="259">
        <v>200</v>
      </c>
      <c r="F146" s="251">
        <v>500</v>
      </c>
      <c r="G146" s="98">
        <v>1000</v>
      </c>
      <c r="H146" s="131">
        <v>1.4</v>
      </c>
      <c r="I146" s="83">
        <v>280</v>
      </c>
      <c r="J146" s="114">
        <v>600</v>
      </c>
      <c r="K146" s="114">
        <v>600</v>
      </c>
      <c r="L146" s="114"/>
      <c r="M146" s="20">
        <f t="shared" si="4"/>
        <v>114.28571428571428</v>
      </c>
      <c r="N146" s="20">
        <f t="shared" si="5"/>
        <v>0</v>
      </c>
      <c r="O146" s="394" t="s">
        <v>270</v>
      </c>
    </row>
    <row r="147" spans="1:15" s="258" customFormat="1" ht="37.5" x14ac:dyDescent="0.25">
      <c r="A147" s="901"/>
      <c r="B147" s="881"/>
      <c r="C147" s="394" t="s">
        <v>2136</v>
      </c>
      <c r="D147" s="394" t="s">
        <v>2137</v>
      </c>
      <c r="E147" s="259">
        <v>120</v>
      </c>
      <c r="F147" s="251">
        <v>350</v>
      </c>
      <c r="G147" s="98">
        <v>700</v>
      </c>
      <c r="H147" s="131">
        <v>1.3</v>
      </c>
      <c r="I147" s="83">
        <v>156</v>
      </c>
      <c r="J147" s="114">
        <v>420</v>
      </c>
      <c r="K147" s="114">
        <v>420</v>
      </c>
      <c r="L147" s="114"/>
      <c r="M147" s="20">
        <f t="shared" si="4"/>
        <v>169.23076923076923</v>
      </c>
      <c r="N147" s="20">
        <f t="shared" si="5"/>
        <v>0</v>
      </c>
      <c r="O147" s="394" t="s">
        <v>270</v>
      </c>
    </row>
    <row r="148" spans="1:15" s="258" customFormat="1" ht="37.5" x14ac:dyDescent="0.25">
      <c r="A148" s="901"/>
      <c r="B148" s="881"/>
      <c r="C148" s="394" t="s">
        <v>2138</v>
      </c>
      <c r="D148" s="394" t="s">
        <v>2139</v>
      </c>
      <c r="E148" s="259">
        <v>150</v>
      </c>
      <c r="F148" s="251">
        <v>300</v>
      </c>
      <c r="G148" s="98">
        <v>600</v>
      </c>
      <c r="H148" s="131">
        <v>1.3</v>
      </c>
      <c r="I148" s="83">
        <v>234</v>
      </c>
      <c r="J148" s="114">
        <v>360</v>
      </c>
      <c r="K148" s="114">
        <v>360</v>
      </c>
      <c r="L148" s="114"/>
      <c r="M148" s="20">
        <f t="shared" si="4"/>
        <v>53.846153846153847</v>
      </c>
      <c r="N148" s="20">
        <f t="shared" si="5"/>
        <v>0</v>
      </c>
      <c r="O148" s="387" t="s">
        <v>270</v>
      </c>
    </row>
    <row r="149" spans="1:15" s="258" customFormat="1" ht="37.5" x14ac:dyDescent="0.25">
      <c r="A149" s="901"/>
      <c r="B149" s="881"/>
      <c r="C149" s="394" t="s">
        <v>2139</v>
      </c>
      <c r="D149" s="394" t="s">
        <v>2140</v>
      </c>
      <c r="E149" s="259">
        <v>80</v>
      </c>
      <c r="F149" s="251">
        <v>200</v>
      </c>
      <c r="G149" s="98">
        <v>400</v>
      </c>
      <c r="H149" s="131">
        <v>1.3</v>
      </c>
      <c r="I149" s="83">
        <v>104</v>
      </c>
      <c r="J149" s="114">
        <v>240</v>
      </c>
      <c r="K149" s="114">
        <v>240</v>
      </c>
      <c r="L149" s="114"/>
      <c r="M149" s="20">
        <f t="shared" si="4"/>
        <v>130.76923076923077</v>
      </c>
      <c r="N149" s="20">
        <f t="shared" si="5"/>
        <v>0</v>
      </c>
      <c r="O149" s="394" t="s">
        <v>270</v>
      </c>
    </row>
    <row r="150" spans="1:15" s="258" customFormat="1" ht="37.5" x14ac:dyDescent="0.3">
      <c r="A150" s="901"/>
      <c r="B150" s="881"/>
      <c r="C150" s="394" t="s">
        <v>2136</v>
      </c>
      <c r="D150" s="394" t="s">
        <v>2141</v>
      </c>
      <c r="E150" s="259"/>
      <c r="F150" s="251">
        <v>500</v>
      </c>
      <c r="G150" s="98">
        <v>1000</v>
      </c>
      <c r="H150" s="131"/>
      <c r="I150" s="83"/>
      <c r="J150" s="114">
        <v>600</v>
      </c>
      <c r="K150" s="114">
        <v>600</v>
      </c>
      <c r="L150" s="114"/>
      <c r="M150" s="20"/>
      <c r="N150" s="20">
        <f t="shared" si="5"/>
        <v>0</v>
      </c>
      <c r="O150" s="400" t="s">
        <v>131</v>
      </c>
    </row>
    <row r="151" spans="1:15" s="258" customFormat="1" ht="37.5" x14ac:dyDescent="0.3">
      <c r="A151" s="901"/>
      <c r="B151" s="881"/>
      <c r="C151" s="394" t="s">
        <v>2142</v>
      </c>
      <c r="D151" s="394" t="s">
        <v>2143</v>
      </c>
      <c r="E151" s="259"/>
      <c r="F151" s="251">
        <v>200</v>
      </c>
      <c r="G151" s="98">
        <v>400</v>
      </c>
      <c r="H151" s="131"/>
      <c r="I151" s="83"/>
      <c r="J151" s="114">
        <v>240</v>
      </c>
      <c r="K151" s="114">
        <v>240</v>
      </c>
      <c r="L151" s="114"/>
      <c r="M151" s="20"/>
      <c r="N151" s="20">
        <f t="shared" si="5"/>
        <v>0</v>
      </c>
      <c r="O151" s="400" t="s">
        <v>131</v>
      </c>
    </row>
    <row r="152" spans="1:15" s="258" customFormat="1" ht="37.5" x14ac:dyDescent="0.3">
      <c r="A152" s="901"/>
      <c r="B152" s="882"/>
      <c r="C152" s="394" t="s">
        <v>2143</v>
      </c>
      <c r="D152" s="394" t="s">
        <v>2144</v>
      </c>
      <c r="E152" s="259"/>
      <c r="F152" s="251">
        <v>150</v>
      </c>
      <c r="G152" s="98">
        <v>300</v>
      </c>
      <c r="H152" s="131"/>
      <c r="I152" s="83"/>
      <c r="J152" s="114">
        <v>180</v>
      </c>
      <c r="K152" s="114">
        <v>180</v>
      </c>
      <c r="L152" s="114"/>
      <c r="M152" s="20"/>
      <c r="N152" s="20">
        <f t="shared" si="5"/>
        <v>0</v>
      </c>
      <c r="O152" s="400" t="s">
        <v>131</v>
      </c>
    </row>
    <row r="153" spans="1:15" s="258" customFormat="1" ht="18.75" x14ac:dyDescent="0.3">
      <c r="A153" s="396">
        <v>2</v>
      </c>
      <c r="B153" s="900" t="s">
        <v>2145</v>
      </c>
      <c r="C153" s="900"/>
      <c r="D153" s="900"/>
      <c r="E153" s="259"/>
      <c r="F153" s="251">
        <v>200</v>
      </c>
      <c r="G153" s="98">
        <v>400</v>
      </c>
      <c r="H153" s="131"/>
      <c r="I153" s="83"/>
      <c r="J153" s="114">
        <v>240</v>
      </c>
      <c r="K153" s="114">
        <v>240</v>
      </c>
      <c r="L153" s="114"/>
      <c r="M153" s="20"/>
      <c r="N153" s="20">
        <f t="shared" si="5"/>
        <v>0</v>
      </c>
      <c r="O153" s="400" t="s">
        <v>131</v>
      </c>
    </row>
    <row r="154" spans="1:15" s="258" customFormat="1" ht="18.75" x14ac:dyDescent="0.25">
      <c r="A154" s="396">
        <v>3</v>
      </c>
      <c r="B154" s="900" t="s">
        <v>474</v>
      </c>
      <c r="C154" s="900"/>
      <c r="D154" s="900"/>
      <c r="E154" s="259">
        <v>80</v>
      </c>
      <c r="F154" s="251">
        <v>200</v>
      </c>
      <c r="G154" s="98">
        <v>400</v>
      </c>
      <c r="H154" s="131">
        <v>1.3</v>
      </c>
      <c r="I154" s="83">
        <v>104</v>
      </c>
      <c r="J154" s="114">
        <v>240</v>
      </c>
      <c r="K154" s="114">
        <v>240</v>
      </c>
      <c r="L154" s="114"/>
      <c r="M154" s="20">
        <f t="shared" si="4"/>
        <v>130.76923076923077</v>
      </c>
      <c r="N154" s="20">
        <f t="shared" si="5"/>
        <v>0</v>
      </c>
      <c r="O154" s="394" t="s">
        <v>263</v>
      </c>
    </row>
    <row r="155" spans="1:15" s="258" customFormat="1" ht="18.75" x14ac:dyDescent="0.3">
      <c r="A155" s="396">
        <v>4</v>
      </c>
      <c r="B155" s="900" t="s">
        <v>2146</v>
      </c>
      <c r="C155" s="900"/>
      <c r="D155" s="900"/>
      <c r="E155" s="259"/>
      <c r="F155" s="251">
        <v>175</v>
      </c>
      <c r="G155" s="98">
        <v>350</v>
      </c>
      <c r="H155" s="131"/>
      <c r="I155" s="83"/>
      <c r="J155" s="114">
        <v>210</v>
      </c>
      <c r="K155" s="114">
        <v>210</v>
      </c>
      <c r="L155" s="114"/>
      <c r="M155" s="20"/>
      <c r="N155" s="20">
        <f t="shared" si="5"/>
        <v>0</v>
      </c>
      <c r="O155" s="400" t="s">
        <v>131</v>
      </c>
    </row>
    <row r="156" spans="1:15" s="258" customFormat="1" ht="18.75" x14ac:dyDescent="0.25">
      <c r="A156" s="396">
        <v>5</v>
      </c>
      <c r="B156" s="900" t="s">
        <v>2147</v>
      </c>
      <c r="C156" s="900"/>
      <c r="D156" s="900"/>
      <c r="E156" s="259">
        <v>60</v>
      </c>
      <c r="F156" s="251">
        <v>150</v>
      </c>
      <c r="G156" s="98">
        <v>300</v>
      </c>
      <c r="H156" s="131">
        <v>1.3</v>
      </c>
      <c r="I156" s="83">
        <v>78</v>
      </c>
      <c r="J156" s="114">
        <v>180</v>
      </c>
      <c r="K156" s="114">
        <v>180</v>
      </c>
      <c r="L156" s="114"/>
      <c r="M156" s="20">
        <f t="shared" si="4"/>
        <v>130.76923076923077</v>
      </c>
      <c r="N156" s="20">
        <f t="shared" si="5"/>
        <v>0</v>
      </c>
      <c r="O156" s="394" t="s">
        <v>263</v>
      </c>
    </row>
    <row r="157" spans="1:15" s="258" customFormat="1" ht="18.75" x14ac:dyDescent="0.25">
      <c r="A157" s="396">
        <v>6</v>
      </c>
      <c r="B157" s="900" t="s">
        <v>477</v>
      </c>
      <c r="C157" s="900"/>
      <c r="D157" s="900"/>
      <c r="E157" s="259">
        <v>50</v>
      </c>
      <c r="F157" s="251">
        <v>125</v>
      </c>
      <c r="G157" s="98">
        <v>250</v>
      </c>
      <c r="H157" s="131">
        <v>1.3</v>
      </c>
      <c r="I157" s="83">
        <v>65</v>
      </c>
      <c r="J157" s="114">
        <v>150</v>
      </c>
      <c r="K157" s="114">
        <v>150</v>
      </c>
      <c r="L157" s="114"/>
      <c r="M157" s="20">
        <f t="shared" si="4"/>
        <v>130.76923076923077</v>
      </c>
      <c r="N157" s="20">
        <f t="shared" si="5"/>
        <v>0</v>
      </c>
      <c r="O157" s="394" t="s">
        <v>263</v>
      </c>
    </row>
    <row r="158" spans="1:15" s="258" customFormat="1" ht="24.75" customHeight="1" x14ac:dyDescent="0.25">
      <c r="A158" s="93" t="s">
        <v>463</v>
      </c>
      <c r="B158" s="926" t="s">
        <v>464</v>
      </c>
      <c r="C158" s="927"/>
      <c r="D158" s="397"/>
      <c r="E158" s="247"/>
      <c r="F158" s="251">
        <v>0</v>
      </c>
      <c r="G158" s="192"/>
      <c r="H158" s="261"/>
      <c r="I158" s="83"/>
      <c r="J158" s="114"/>
      <c r="K158" s="120"/>
      <c r="L158" s="120"/>
      <c r="M158" s="20"/>
      <c r="N158" s="20"/>
      <c r="O158" s="397"/>
    </row>
    <row r="159" spans="1:15" s="258" customFormat="1" ht="37.5" x14ac:dyDescent="0.25">
      <c r="A159" s="901">
        <v>1</v>
      </c>
      <c r="B159" s="900" t="s">
        <v>358</v>
      </c>
      <c r="C159" s="394" t="s">
        <v>302</v>
      </c>
      <c r="D159" s="394" t="s">
        <v>303</v>
      </c>
      <c r="E159" s="259"/>
      <c r="F159" s="251"/>
      <c r="G159" s="98"/>
      <c r="H159" s="131"/>
      <c r="I159" s="83"/>
      <c r="J159" s="114"/>
      <c r="K159" s="120"/>
      <c r="L159" s="120"/>
      <c r="M159" s="20"/>
      <c r="N159" s="20"/>
      <c r="O159" s="387" t="s">
        <v>270</v>
      </c>
    </row>
    <row r="160" spans="1:15" s="258" customFormat="1" ht="18.75" x14ac:dyDescent="0.25">
      <c r="A160" s="901"/>
      <c r="B160" s="900"/>
      <c r="C160" s="393"/>
      <c r="D160" s="402" t="s">
        <v>39</v>
      </c>
      <c r="E160" s="259">
        <v>300</v>
      </c>
      <c r="F160" s="251">
        <v>1000</v>
      </c>
      <c r="G160" s="98">
        <v>2000</v>
      </c>
      <c r="H160" s="131">
        <v>1.2</v>
      </c>
      <c r="I160" s="83">
        <v>360</v>
      </c>
      <c r="J160" s="114">
        <v>1200</v>
      </c>
      <c r="K160" s="120">
        <v>1200</v>
      </c>
      <c r="L160" s="120"/>
      <c r="M160" s="20">
        <f t="shared" si="4"/>
        <v>233.33333333333334</v>
      </c>
      <c r="N160" s="20">
        <f t="shared" si="5"/>
        <v>0</v>
      </c>
      <c r="O160" s="402" t="s">
        <v>918</v>
      </c>
    </row>
    <row r="161" spans="1:15" s="258" customFormat="1" ht="18.75" x14ac:dyDescent="0.25">
      <c r="A161" s="901"/>
      <c r="B161" s="900"/>
      <c r="C161" s="393"/>
      <c r="D161" s="402" t="s">
        <v>40</v>
      </c>
      <c r="E161" s="259">
        <v>300</v>
      </c>
      <c r="F161" s="251">
        <v>1000</v>
      </c>
      <c r="G161" s="98">
        <v>2000</v>
      </c>
      <c r="H161" s="131">
        <v>1.2</v>
      </c>
      <c r="I161" s="83">
        <v>360</v>
      </c>
      <c r="J161" s="114">
        <v>1200</v>
      </c>
      <c r="K161" s="120">
        <v>800</v>
      </c>
      <c r="L161" s="120"/>
      <c r="M161" s="20">
        <f t="shared" si="4"/>
        <v>122.22222222222223</v>
      </c>
      <c r="N161" s="20">
        <f t="shared" si="5"/>
        <v>-33.333333333333329</v>
      </c>
      <c r="O161" s="402" t="s">
        <v>918</v>
      </c>
    </row>
    <row r="162" spans="1:15" s="258" customFormat="1" ht="37.5" x14ac:dyDescent="0.25">
      <c r="A162" s="901"/>
      <c r="B162" s="900"/>
      <c r="C162" s="394" t="s">
        <v>303</v>
      </c>
      <c r="D162" s="394" t="s">
        <v>465</v>
      </c>
      <c r="E162" s="259"/>
      <c r="F162" s="251"/>
      <c r="G162" s="98"/>
      <c r="H162" s="131"/>
      <c r="I162" s="83"/>
      <c r="J162" s="114"/>
      <c r="K162" s="120"/>
      <c r="L162" s="120"/>
      <c r="M162" s="20"/>
      <c r="N162" s="20"/>
      <c r="O162" s="387" t="s">
        <v>270</v>
      </c>
    </row>
    <row r="163" spans="1:15" s="258" customFormat="1" ht="18.75" x14ac:dyDescent="0.25">
      <c r="A163" s="901"/>
      <c r="B163" s="900"/>
      <c r="C163" s="393"/>
      <c r="D163" s="402" t="s">
        <v>39</v>
      </c>
      <c r="E163" s="259">
        <v>200</v>
      </c>
      <c r="F163" s="251">
        <v>750</v>
      </c>
      <c r="G163" s="98">
        <v>1500</v>
      </c>
      <c r="H163" s="131">
        <v>1.9</v>
      </c>
      <c r="I163" s="83">
        <v>380</v>
      </c>
      <c r="J163" s="114">
        <v>900</v>
      </c>
      <c r="K163" s="120">
        <v>900</v>
      </c>
      <c r="L163" s="120"/>
      <c r="M163" s="20">
        <f t="shared" si="4"/>
        <v>136.84210526315789</v>
      </c>
      <c r="N163" s="20">
        <f t="shared" si="5"/>
        <v>0</v>
      </c>
      <c r="O163" s="402" t="s">
        <v>918</v>
      </c>
    </row>
    <row r="164" spans="1:15" s="258" customFormat="1" ht="18.75" x14ac:dyDescent="0.25">
      <c r="A164" s="901"/>
      <c r="B164" s="900"/>
      <c r="C164" s="393"/>
      <c r="D164" s="402" t="s">
        <v>40</v>
      </c>
      <c r="E164" s="259">
        <v>200</v>
      </c>
      <c r="F164" s="251">
        <v>750</v>
      </c>
      <c r="G164" s="98">
        <v>1500</v>
      </c>
      <c r="H164" s="131">
        <v>1.9</v>
      </c>
      <c r="I164" s="83">
        <v>380</v>
      </c>
      <c r="J164" s="114">
        <v>900</v>
      </c>
      <c r="K164" s="120">
        <v>600</v>
      </c>
      <c r="L164" s="120"/>
      <c r="M164" s="20">
        <f t="shared" si="4"/>
        <v>57.894736842105267</v>
      </c>
      <c r="N164" s="20">
        <f t="shared" si="5"/>
        <v>-33.333333333333329</v>
      </c>
      <c r="O164" s="402" t="s">
        <v>918</v>
      </c>
    </row>
    <row r="165" spans="1:15" s="258" customFormat="1" ht="37.5" x14ac:dyDescent="0.25">
      <c r="A165" s="901"/>
      <c r="B165" s="900"/>
      <c r="C165" s="394" t="s">
        <v>465</v>
      </c>
      <c r="D165" s="394" t="s">
        <v>466</v>
      </c>
      <c r="E165" s="259">
        <v>250</v>
      </c>
      <c r="F165" s="251">
        <v>850</v>
      </c>
      <c r="G165" s="98">
        <v>1700</v>
      </c>
      <c r="H165" s="131">
        <v>1.6</v>
      </c>
      <c r="I165" s="83">
        <v>400</v>
      </c>
      <c r="J165" s="114">
        <v>1100</v>
      </c>
      <c r="K165" s="114">
        <v>1100</v>
      </c>
      <c r="L165" s="114"/>
      <c r="M165" s="20">
        <f t="shared" si="4"/>
        <v>175</v>
      </c>
      <c r="N165" s="20">
        <f t="shared" si="5"/>
        <v>0</v>
      </c>
      <c r="O165" s="387" t="s">
        <v>270</v>
      </c>
    </row>
    <row r="166" spans="1:15" s="258" customFormat="1" ht="37.5" x14ac:dyDescent="0.25">
      <c r="A166" s="901"/>
      <c r="B166" s="900"/>
      <c r="C166" s="394" t="s">
        <v>466</v>
      </c>
      <c r="D166" s="394" t="s">
        <v>467</v>
      </c>
      <c r="E166" s="259">
        <v>600</v>
      </c>
      <c r="F166" s="251">
        <v>1500</v>
      </c>
      <c r="G166" s="98">
        <v>3000</v>
      </c>
      <c r="H166" s="131">
        <v>2.1</v>
      </c>
      <c r="I166" s="83">
        <v>1260</v>
      </c>
      <c r="J166" s="114">
        <v>1800</v>
      </c>
      <c r="K166" s="114">
        <v>1800</v>
      </c>
      <c r="L166" s="114"/>
      <c r="M166" s="20">
        <f t="shared" si="4"/>
        <v>42.857142857142854</v>
      </c>
      <c r="N166" s="20">
        <f t="shared" si="5"/>
        <v>0</v>
      </c>
      <c r="O166" s="387" t="s">
        <v>270</v>
      </c>
    </row>
    <row r="167" spans="1:15" s="258" customFormat="1" ht="37.5" x14ac:dyDescent="0.25">
      <c r="A167" s="901"/>
      <c r="B167" s="900"/>
      <c r="C167" s="394" t="s">
        <v>467</v>
      </c>
      <c r="D167" s="394" t="s">
        <v>468</v>
      </c>
      <c r="E167" s="259">
        <v>400</v>
      </c>
      <c r="F167" s="251">
        <v>1150</v>
      </c>
      <c r="G167" s="98">
        <v>2300</v>
      </c>
      <c r="H167" s="131">
        <v>1.5</v>
      </c>
      <c r="I167" s="83">
        <v>600</v>
      </c>
      <c r="J167" s="114">
        <v>1380</v>
      </c>
      <c r="K167" s="114">
        <v>1380</v>
      </c>
      <c r="L167" s="114"/>
      <c r="M167" s="20">
        <f t="shared" si="4"/>
        <v>130</v>
      </c>
      <c r="N167" s="20">
        <f t="shared" si="5"/>
        <v>0</v>
      </c>
      <c r="O167" s="387" t="s">
        <v>270</v>
      </c>
    </row>
    <row r="168" spans="1:15" s="258" customFormat="1" ht="37.5" x14ac:dyDescent="0.25">
      <c r="A168" s="901"/>
      <c r="B168" s="900"/>
      <c r="C168" s="394" t="s">
        <v>468</v>
      </c>
      <c r="D168" s="394" t="s">
        <v>469</v>
      </c>
      <c r="E168" s="259">
        <v>250</v>
      </c>
      <c r="F168" s="251">
        <v>425</v>
      </c>
      <c r="G168" s="98">
        <v>850</v>
      </c>
      <c r="H168" s="131">
        <v>1.5</v>
      </c>
      <c r="I168" s="83">
        <v>375</v>
      </c>
      <c r="J168" s="114">
        <v>510</v>
      </c>
      <c r="K168" s="114">
        <v>510</v>
      </c>
      <c r="L168" s="114"/>
      <c r="M168" s="20">
        <f t="shared" si="4"/>
        <v>36</v>
      </c>
      <c r="N168" s="20">
        <f t="shared" si="5"/>
        <v>0</v>
      </c>
      <c r="O168" s="387" t="s">
        <v>270</v>
      </c>
    </row>
    <row r="169" spans="1:15" s="258" customFormat="1" ht="37.5" x14ac:dyDescent="0.25">
      <c r="A169" s="901"/>
      <c r="B169" s="900"/>
      <c r="C169" s="394" t="s">
        <v>469</v>
      </c>
      <c r="D169" s="394" t="s">
        <v>470</v>
      </c>
      <c r="E169" s="259"/>
      <c r="F169" s="251">
        <v>0</v>
      </c>
      <c r="G169" s="98"/>
      <c r="H169" s="131"/>
      <c r="I169" s="83"/>
      <c r="J169" s="114"/>
      <c r="K169" s="120"/>
      <c r="L169" s="120"/>
      <c r="M169" s="20"/>
      <c r="N169" s="20"/>
      <c r="O169" s="387" t="s">
        <v>270</v>
      </c>
    </row>
    <row r="170" spans="1:15" s="258" customFormat="1" ht="75" x14ac:dyDescent="0.25">
      <c r="A170" s="396">
        <v>2</v>
      </c>
      <c r="B170" s="394" t="s">
        <v>471</v>
      </c>
      <c r="C170" s="394" t="s">
        <v>382</v>
      </c>
      <c r="D170" s="394" t="s">
        <v>472</v>
      </c>
      <c r="E170" s="259">
        <v>200</v>
      </c>
      <c r="F170" s="251">
        <v>275</v>
      </c>
      <c r="G170" s="98">
        <v>550</v>
      </c>
      <c r="H170" s="131">
        <v>1.2</v>
      </c>
      <c r="I170" s="83">
        <v>240</v>
      </c>
      <c r="J170" s="114">
        <v>330</v>
      </c>
      <c r="K170" s="114">
        <v>330</v>
      </c>
      <c r="L170" s="114"/>
      <c r="M170" s="20">
        <f t="shared" si="4"/>
        <v>37.5</v>
      </c>
      <c r="N170" s="20">
        <f t="shared" si="5"/>
        <v>0</v>
      </c>
      <c r="O170" s="394" t="s">
        <v>263</v>
      </c>
    </row>
    <row r="171" spans="1:15" s="258" customFormat="1" ht="18.75" x14ac:dyDescent="0.25">
      <c r="A171" s="396">
        <v>3</v>
      </c>
      <c r="B171" s="900" t="s">
        <v>473</v>
      </c>
      <c r="C171" s="900"/>
      <c r="D171" s="900"/>
      <c r="E171" s="259">
        <v>200</v>
      </c>
      <c r="F171" s="251">
        <v>275</v>
      </c>
      <c r="G171" s="98">
        <v>550</v>
      </c>
      <c r="H171" s="131">
        <v>1.2</v>
      </c>
      <c r="I171" s="83">
        <v>240</v>
      </c>
      <c r="J171" s="114">
        <v>330</v>
      </c>
      <c r="K171" s="114">
        <v>330</v>
      </c>
      <c r="L171" s="114"/>
      <c r="M171" s="20">
        <f t="shared" si="4"/>
        <v>37.5</v>
      </c>
      <c r="N171" s="20">
        <f t="shared" si="5"/>
        <v>0</v>
      </c>
      <c r="O171" s="394" t="s">
        <v>263</v>
      </c>
    </row>
    <row r="172" spans="1:15" s="258" customFormat="1" ht="18.75" x14ac:dyDescent="0.25">
      <c r="A172" s="396">
        <v>4</v>
      </c>
      <c r="B172" s="900" t="s">
        <v>474</v>
      </c>
      <c r="C172" s="900"/>
      <c r="D172" s="900"/>
      <c r="E172" s="259">
        <v>150</v>
      </c>
      <c r="F172" s="251">
        <v>200</v>
      </c>
      <c r="G172" s="98">
        <v>400</v>
      </c>
      <c r="H172" s="131">
        <v>1.5</v>
      </c>
      <c r="I172" s="83">
        <v>225</v>
      </c>
      <c r="J172" s="114">
        <v>240</v>
      </c>
      <c r="K172" s="114">
        <v>240</v>
      </c>
      <c r="L172" s="114"/>
      <c r="M172" s="20">
        <f t="shared" si="4"/>
        <v>6.666666666666667</v>
      </c>
      <c r="N172" s="20">
        <f t="shared" si="5"/>
        <v>0</v>
      </c>
      <c r="O172" s="394" t="s">
        <v>263</v>
      </c>
    </row>
    <row r="173" spans="1:15" s="258" customFormat="1" ht="18.75" x14ac:dyDescent="0.25">
      <c r="A173" s="396">
        <v>5</v>
      </c>
      <c r="B173" s="900" t="s">
        <v>475</v>
      </c>
      <c r="C173" s="900"/>
      <c r="D173" s="900"/>
      <c r="E173" s="259">
        <v>100</v>
      </c>
      <c r="F173" s="251">
        <v>150</v>
      </c>
      <c r="G173" s="98">
        <v>300</v>
      </c>
      <c r="H173" s="131">
        <v>1.6</v>
      </c>
      <c r="I173" s="83">
        <v>160</v>
      </c>
      <c r="J173" s="114">
        <v>180</v>
      </c>
      <c r="K173" s="114">
        <v>180</v>
      </c>
      <c r="L173" s="114"/>
      <c r="M173" s="20">
        <f t="shared" si="4"/>
        <v>12.5</v>
      </c>
      <c r="N173" s="20">
        <f t="shared" si="5"/>
        <v>0</v>
      </c>
      <c r="O173" s="394" t="s">
        <v>263</v>
      </c>
    </row>
    <row r="174" spans="1:15" s="258" customFormat="1" ht="18.75" x14ac:dyDescent="0.25">
      <c r="A174" s="396">
        <v>6</v>
      </c>
      <c r="B174" s="900" t="s">
        <v>476</v>
      </c>
      <c r="C174" s="900"/>
      <c r="D174" s="900"/>
      <c r="E174" s="259">
        <v>80</v>
      </c>
      <c r="F174" s="251">
        <v>125</v>
      </c>
      <c r="G174" s="98">
        <v>250</v>
      </c>
      <c r="H174" s="131">
        <v>1.2</v>
      </c>
      <c r="I174" s="83">
        <v>96</v>
      </c>
      <c r="J174" s="114">
        <v>150</v>
      </c>
      <c r="K174" s="114">
        <v>150</v>
      </c>
      <c r="L174" s="114"/>
      <c r="M174" s="20">
        <f t="shared" si="4"/>
        <v>56.25</v>
      </c>
      <c r="N174" s="20">
        <f t="shared" si="5"/>
        <v>0</v>
      </c>
      <c r="O174" s="394" t="s">
        <v>263</v>
      </c>
    </row>
    <row r="175" spans="1:15" s="258" customFormat="1" ht="18.75" x14ac:dyDescent="0.25">
      <c r="A175" s="396">
        <v>7</v>
      </c>
      <c r="B175" s="900" t="s">
        <v>477</v>
      </c>
      <c r="C175" s="900"/>
      <c r="D175" s="900"/>
      <c r="E175" s="259">
        <v>50</v>
      </c>
      <c r="F175" s="251">
        <v>90</v>
      </c>
      <c r="G175" s="98">
        <v>180</v>
      </c>
      <c r="H175" s="131">
        <v>1.2</v>
      </c>
      <c r="I175" s="83">
        <v>60</v>
      </c>
      <c r="J175" s="114">
        <v>110</v>
      </c>
      <c r="K175" s="114">
        <v>110</v>
      </c>
      <c r="L175" s="114"/>
      <c r="M175" s="20">
        <f t="shared" ref="M175:M233" si="6">(K175-I175)/I175*100</f>
        <v>83.333333333333343</v>
      </c>
      <c r="N175" s="20">
        <f t="shared" ref="N175:N233" si="7">(K175-J175)/J175*100</f>
        <v>0</v>
      </c>
      <c r="O175" s="394" t="s">
        <v>263</v>
      </c>
    </row>
    <row r="176" spans="1:15" s="258" customFormat="1" ht="18.75" x14ac:dyDescent="0.25">
      <c r="A176" s="108" t="s">
        <v>2083</v>
      </c>
      <c r="B176" s="1057" t="s">
        <v>2148</v>
      </c>
      <c r="C176" s="1058"/>
      <c r="D176" s="401"/>
      <c r="E176" s="248"/>
      <c r="F176" s="251">
        <v>0</v>
      </c>
      <c r="G176" s="114"/>
      <c r="H176" s="189"/>
      <c r="I176" s="262"/>
      <c r="J176" s="114"/>
      <c r="K176" s="114"/>
      <c r="L176" s="114"/>
      <c r="M176" s="20"/>
      <c r="N176" s="20"/>
      <c r="O176" s="397"/>
    </row>
    <row r="177" spans="1:15" s="258" customFormat="1" ht="18.75" x14ac:dyDescent="0.3">
      <c r="A177" s="395">
        <v>1</v>
      </c>
      <c r="B177" s="1050" t="s">
        <v>2149</v>
      </c>
      <c r="C177" s="1050"/>
      <c r="D177" s="1050"/>
      <c r="E177" s="250">
        <v>120</v>
      </c>
      <c r="F177" s="251">
        <v>300</v>
      </c>
      <c r="G177" s="189">
        <v>600</v>
      </c>
      <c r="H177" s="117">
        <v>1.1000000000000001</v>
      </c>
      <c r="I177" s="189">
        <v>132</v>
      </c>
      <c r="J177" s="114">
        <v>360</v>
      </c>
      <c r="K177" s="114">
        <v>360</v>
      </c>
      <c r="L177" s="114"/>
      <c r="M177" s="20">
        <f t="shared" si="6"/>
        <v>172.72727272727272</v>
      </c>
      <c r="N177" s="20">
        <f t="shared" si="7"/>
        <v>0</v>
      </c>
      <c r="O177" s="400" t="s">
        <v>263</v>
      </c>
    </row>
    <row r="178" spans="1:15" s="258" customFormat="1" ht="37.5" x14ac:dyDescent="0.3">
      <c r="A178" s="897">
        <v>2</v>
      </c>
      <c r="B178" s="894" t="s">
        <v>2150</v>
      </c>
      <c r="C178" s="387" t="s">
        <v>2151</v>
      </c>
      <c r="D178" s="387" t="s">
        <v>2152</v>
      </c>
      <c r="E178" s="250">
        <v>100</v>
      </c>
      <c r="F178" s="251">
        <v>200</v>
      </c>
      <c r="G178" s="189">
        <v>400</v>
      </c>
      <c r="H178" s="117">
        <v>1.1000000000000001</v>
      </c>
      <c r="I178" s="189">
        <v>110.00000000000001</v>
      </c>
      <c r="J178" s="114">
        <v>240</v>
      </c>
      <c r="K178" s="114">
        <v>240</v>
      </c>
      <c r="L178" s="114"/>
      <c r="M178" s="20">
        <f t="shared" si="6"/>
        <v>118.18181818181816</v>
      </c>
      <c r="N178" s="20">
        <f t="shared" si="7"/>
        <v>0</v>
      </c>
      <c r="O178" s="400" t="s">
        <v>263</v>
      </c>
    </row>
    <row r="179" spans="1:15" s="258" customFormat="1" ht="37.5" x14ac:dyDescent="0.3">
      <c r="A179" s="899"/>
      <c r="B179" s="896"/>
      <c r="C179" s="387" t="s">
        <v>2152</v>
      </c>
      <c r="D179" s="387" t="s">
        <v>2153</v>
      </c>
      <c r="E179" s="250">
        <v>70</v>
      </c>
      <c r="F179" s="251">
        <v>100</v>
      </c>
      <c r="G179" s="189">
        <v>200</v>
      </c>
      <c r="H179" s="117">
        <v>1.1000000000000001</v>
      </c>
      <c r="I179" s="189">
        <v>77</v>
      </c>
      <c r="J179" s="114">
        <v>120</v>
      </c>
      <c r="K179" s="114">
        <v>120</v>
      </c>
      <c r="L179" s="114"/>
      <c r="M179" s="20">
        <f t="shared" si="6"/>
        <v>55.844155844155843</v>
      </c>
      <c r="N179" s="20">
        <f t="shared" si="7"/>
        <v>0</v>
      </c>
      <c r="O179" s="400" t="s">
        <v>263</v>
      </c>
    </row>
    <row r="180" spans="1:15" s="258" customFormat="1" ht="18.75" x14ac:dyDescent="0.3">
      <c r="A180" s="395">
        <v>3</v>
      </c>
      <c r="B180" s="925" t="s">
        <v>2154</v>
      </c>
      <c r="C180" s="925"/>
      <c r="D180" s="387"/>
      <c r="E180" s="250">
        <v>70</v>
      </c>
      <c r="F180" s="251">
        <v>115</v>
      </c>
      <c r="G180" s="189">
        <v>230</v>
      </c>
      <c r="H180" s="117">
        <v>1.2</v>
      </c>
      <c r="I180" s="189">
        <v>84</v>
      </c>
      <c r="J180" s="114">
        <v>140</v>
      </c>
      <c r="K180" s="114">
        <v>140</v>
      </c>
      <c r="L180" s="114"/>
      <c r="M180" s="20">
        <f t="shared" si="6"/>
        <v>66.666666666666657</v>
      </c>
      <c r="N180" s="20">
        <f t="shared" si="7"/>
        <v>0</v>
      </c>
      <c r="O180" s="400" t="s">
        <v>263</v>
      </c>
    </row>
    <row r="181" spans="1:15" s="258" customFormat="1" ht="37.5" x14ac:dyDescent="0.3">
      <c r="A181" s="897">
        <v>4</v>
      </c>
      <c r="B181" s="894" t="s">
        <v>230</v>
      </c>
      <c r="C181" s="387" t="s">
        <v>2155</v>
      </c>
      <c r="D181" s="387" t="s">
        <v>2156</v>
      </c>
      <c r="E181" s="250">
        <v>70</v>
      </c>
      <c r="F181" s="251">
        <v>100</v>
      </c>
      <c r="G181" s="189">
        <v>200</v>
      </c>
      <c r="H181" s="117">
        <v>1.1000000000000001</v>
      </c>
      <c r="I181" s="189">
        <v>77</v>
      </c>
      <c r="J181" s="114">
        <v>120</v>
      </c>
      <c r="K181" s="114">
        <v>120</v>
      </c>
      <c r="L181" s="114"/>
      <c r="M181" s="20">
        <f t="shared" si="6"/>
        <v>55.844155844155843</v>
      </c>
      <c r="N181" s="20">
        <f t="shared" si="7"/>
        <v>0</v>
      </c>
      <c r="O181" s="400" t="s">
        <v>263</v>
      </c>
    </row>
    <row r="182" spans="1:15" s="258" customFormat="1" ht="37.5" x14ac:dyDescent="0.25">
      <c r="A182" s="899"/>
      <c r="B182" s="896"/>
      <c r="C182" s="387" t="s">
        <v>2157</v>
      </c>
      <c r="D182" s="387" t="s">
        <v>2158</v>
      </c>
      <c r="E182" s="250">
        <v>70</v>
      </c>
      <c r="F182" s="251">
        <v>100</v>
      </c>
      <c r="G182" s="189">
        <v>200</v>
      </c>
      <c r="H182" s="117">
        <v>1.1000000000000001</v>
      </c>
      <c r="I182" s="189">
        <v>77</v>
      </c>
      <c r="J182" s="114">
        <v>120</v>
      </c>
      <c r="K182" s="114">
        <v>120</v>
      </c>
      <c r="L182" s="114"/>
      <c r="M182" s="20">
        <f t="shared" si="6"/>
        <v>55.844155844155843</v>
      </c>
      <c r="N182" s="20">
        <f t="shared" si="7"/>
        <v>0</v>
      </c>
      <c r="O182" s="394" t="s">
        <v>270</v>
      </c>
    </row>
    <row r="183" spans="1:15" s="258" customFormat="1" ht="18.75" x14ac:dyDescent="0.3">
      <c r="A183" s="395">
        <v>5</v>
      </c>
      <c r="B183" s="925" t="s">
        <v>474</v>
      </c>
      <c r="C183" s="925"/>
      <c r="D183" s="925"/>
      <c r="E183" s="250">
        <v>80</v>
      </c>
      <c r="F183" s="251">
        <v>105</v>
      </c>
      <c r="G183" s="189">
        <v>210</v>
      </c>
      <c r="H183" s="117">
        <v>1</v>
      </c>
      <c r="I183" s="189">
        <v>80</v>
      </c>
      <c r="J183" s="114">
        <v>130</v>
      </c>
      <c r="K183" s="114">
        <v>130</v>
      </c>
      <c r="L183" s="114"/>
      <c r="M183" s="20">
        <f t="shared" si="6"/>
        <v>62.5</v>
      </c>
      <c r="N183" s="20">
        <f t="shared" si="7"/>
        <v>0</v>
      </c>
      <c r="O183" s="400" t="s">
        <v>263</v>
      </c>
    </row>
    <row r="184" spans="1:15" s="258" customFormat="1" ht="93.75" x14ac:dyDescent="0.3">
      <c r="A184" s="395">
        <v>6</v>
      </c>
      <c r="B184" s="387" t="s">
        <v>2159</v>
      </c>
      <c r="C184" s="387" t="s">
        <v>2160</v>
      </c>
      <c r="D184" s="387" t="s">
        <v>2161</v>
      </c>
      <c r="E184" s="250"/>
      <c r="F184" s="251">
        <v>100</v>
      </c>
      <c r="G184" s="189">
        <v>200</v>
      </c>
      <c r="H184" s="117"/>
      <c r="I184" s="189"/>
      <c r="J184" s="114">
        <v>120</v>
      </c>
      <c r="K184" s="114">
        <v>120</v>
      </c>
      <c r="L184" s="114"/>
      <c r="M184" s="20"/>
      <c r="N184" s="20">
        <f t="shared" si="7"/>
        <v>0</v>
      </c>
      <c r="O184" s="400" t="s">
        <v>131</v>
      </c>
    </row>
    <row r="185" spans="1:15" s="258" customFormat="1" ht="18.75" x14ac:dyDescent="0.25">
      <c r="A185" s="395">
        <v>7</v>
      </c>
      <c r="B185" s="925" t="s">
        <v>2162</v>
      </c>
      <c r="C185" s="925"/>
      <c r="D185" s="925"/>
      <c r="E185" s="250">
        <v>50</v>
      </c>
      <c r="F185" s="251">
        <v>75</v>
      </c>
      <c r="G185" s="189">
        <v>150</v>
      </c>
      <c r="H185" s="117">
        <v>1.1000000000000001</v>
      </c>
      <c r="I185" s="189">
        <v>55.000000000000007</v>
      </c>
      <c r="J185" s="114">
        <v>90</v>
      </c>
      <c r="K185" s="114">
        <v>90</v>
      </c>
      <c r="L185" s="114"/>
      <c r="M185" s="20">
        <f t="shared" si="6"/>
        <v>63.636363636363612</v>
      </c>
      <c r="N185" s="20">
        <f t="shared" si="7"/>
        <v>0</v>
      </c>
      <c r="O185" s="263" t="s">
        <v>263</v>
      </c>
    </row>
    <row r="186" spans="1:15" s="99" customFormat="1" ht="18.75" x14ac:dyDescent="0.3">
      <c r="A186" s="93" t="s">
        <v>2163</v>
      </c>
      <c r="B186" s="926" t="s">
        <v>2164</v>
      </c>
      <c r="C186" s="927"/>
      <c r="D186" s="397"/>
      <c r="E186" s="259"/>
      <c r="F186" s="251">
        <v>0</v>
      </c>
      <c r="G186" s="83"/>
      <c r="H186" s="264"/>
      <c r="I186" s="104"/>
      <c r="J186" s="114"/>
      <c r="K186" s="120"/>
      <c r="L186" s="120"/>
      <c r="M186" s="20"/>
      <c r="N186" s="20"/>
      <c r="O186" s="162"/>
    </row>
    <row r="187" spans="1:15" s="99" customFormat="1" ht="18.75" x14ac:dyDescent="0.3">
      <c r="A187" s="883">
        <v>1</v>
      </c>
      <c r="B187" s="880" t="s">
        <v>381</v>
      </c>
      <c r="C187" s="900" t="s">
        <v>2165</v>
      </c>
      <c r="D187" s="900"/>
      <c r="E187" s="259"/>
      <c r="F187" s="251"/>
      <c r="G187" s="83"/>
      <c r="H187" s="131"/>
      <c r="I187" s="83"/>
      <c r="J187" s="114"/>
      <c r="K187" s="120"/>
      <c r="L187" s="120"/>
      <c r="M187" s="20"/>
      <c r="N187" s="20"/>
      <c r="O187" s="265" t="s">
        <v>263</v>
      </c>
    </row>
    <row r="188" spans="1:15" s="99" customFormat="1" ht="18.75" x14ac:dyDescent="0.3">
      <c r="A188" s="884"/>
      <c r="B188" s="881"/>
      <c r="C188" s="394"/>
      <c r="D188" s="402" t="s">
        <v>39</v>
      </c>
      <c r="E188" s="259">
        <v>400</v>
      </c>
      <c r="F188" s="251">
        <v>562.5</v>
      </c>
      <c r="G188" s="83">
        <v>1125</v>
      </c>
      <c r="H188" s="131">
        <v>1.3</v>
      </c>
      <c r="I188" s="83">
        <v>520</v>
      </c>
      <c r="J188" s="114">
        <v>680</v>
      </c>
      <c r="K188" s="120">
        <v>680</v>
      </c>
      <c r="L188" s="120"/>
      <c r="M188" s="20">
        <f t="shared" si="6"/>
        <v>30.76923076923077</v>
      </c>
      <c r="N188" s="20">
        <f t="shared" si="7"/>
        <v>0</v>
      </c>
      <c r="O188" s="402" t="s">
        <v>918</v>
      </c>
    </row>
    <row r="189" spans="1:15" s="99" customFormat="1" ht="18.75" x14ac:dyDescent="0.3">
      <c r="A189" s="884"/>
      <c r="B189" s="881"/>
      <c r="C189" s="394"/>
      <c r="D189" s="402" t="s">
        <v>40</v>
      </c>
      <c r="E189" s="259">
        <v>400</v>
      </c>
      <c r="F189" s="251">
        <v>562.5</v>
      </c>
      <c r="G189" s="83">
        <v>1125</v>
      </c>
      <c r="H189" s="131">
        <v>1.3</v>
      </c>
      <c r="I189" s="83">
        <v>520</v>
      </c>
      <c r="J189" s="114">
        <v>680</v>
      </c>
      <c r="K189" s="120">
        <v>450</v>
      </c>
      <c r="L189" s="120"/>
      <c r="M189" s="20">
        <f t="shared" si="6"/>
        <v>-13.461538461538462</v>
      </c>
      <c r="N189" s="20">
        <f t="shared" si="7"/>
        <v>-33.82352941176471</v>
      </c>
      <c r="O189" s="402" t="s">
        <v>918</v>
      </c>
    </row>
    <row r="190" spans="1:15" s="99" customFormat="1" ht="56.25" x14ac:dyDescent="0.3">
      <c r="A190" s="884"/>
      <c r="B190" s="881"/>
      <c r="C190" s="394" t="s">
        <v>2166</v>
      </c>
      <c r="D190" s="394" t="s">
        <v>2167</v>
      </c>
      <c r="E190" s="259"/>
      <c r="F190" s="251"/>
      <c r="G190" s="83"/>
      <c r="H190" s="131"/>
      <c r="I190" s="83"/>
      <c r="J190" s="114"/>
      <c r="K190" s="120"/>
      <c r="L190" s="120"/>
      <c r="M190" s="20"/>
      <c r="N190" s="20"/>
      <c r="O190" s="394" t="s">
        <v>270</v>
      </c>
    </row>
    <row r="191" spans="1:15" s="99" customFormat="1" ht="18.75" x14ac:dyDescent="0.3">
      <c r="A191" s="884"/>
      <c r="B191" s="881"/>
      <c r="C191" s="394"/>
      <c r="D191" s="402" t="s">
        <v>39</v>
      </c>
      <c r="E191" s="259">
        <v>300</v>
      </c>
      <c r="F191" s="251">
        <v>300</v>
      </c>
      <c r="G191" s="83">
        <v>600</v>
      </c>
      <c r="H191" s="131">
        <v>1.2</v>
      </c>
      <c r="I191" s="83">
        <v>360</v>
      </c>
      <c r="J191" s="114">
        <v>360</v>
      </c>
      <c r="K191" s="120">
        <v>360</v>
      </c>
      <c r="L191" s="120"/>
      <c r="M191" s="20">
        <f t="shared" si="6"/>
        <v>0</v>
      </c>
      <c r="N191" s="20">
        <f t="shared" si="7"/>
        <v>0</v>
      </c>
      <c r="O191" s="402" t="s">
        <v>918</v>
      </c>
    </row>
    <row r="192" spans="1:15" s="99" customFormat="1" ht="18.75" x14ac:dyDescent="0.3">
      <c r="A192" s="884"/>
      <c r="B192" s="881"/>
      <c r="C192" s="394"/>
      <c r="D192" s="402" t="s">
        <v>40</v>
      </c>
      <c r="E192" s="259">
        <v>300</v>
      </c>
      <c r="F192" s="251">
        <v>300</v>
      </c>
      <c r="G192" s="83">
        <v>600</v>
      </c>
      <c r="H192" s="131">
        <v>1.2</v>
      </c>
      <c r="I192" s="83">
        <v>360</v>
      </c>
      <c r="J192" s="114">
        <v>360</v>
      </c>
      <c r="K192" s="120">
        <v>240</v>
      </c>
      <c r="L192" s="120"/>
      <c r="M192" s="20">
        <f t="shared" si="6"/>
        <v>-33.333333333333329</v>
      </c>
      <c r="N192" s="20">
        <f t="shared" si="7"/>
        <v>-33.333333333333329</v>
      </c>
      <c r="O192" s="402" t="s">
        <v>918</v>
      </c>
    </row>
    <row r="193" spans="1:15" s="99" customFormat="1" ht="37.5" x14ac:dyDescent="0.3">
      <c r="A193" s="884"/>
      <c r="B193" s="881"/>
      <c r="C193" s="394" t="s">
        <v>2167</v>
      </c>
      <c r="D193" s="394" t="s">
        <v>2168</v>
      </c>
      <c r="E193" s="259"/>
      <c r="F193" s="251"/>
      <c r="G193" s="83"/>
      <c r="H193" s="131"/>
      <c r="I193" s="83"/>
      <c r="J193" s="114"/>
      <c r="K193" s="120"/>
      <c r="L193" s="120"/>
      <c r="M193" s="20"/>
      <c r="N193" s="20"/>
      <c r="O193" s="394" t="s">
        <v>270</v>
      </c>
    </row>
    <row r="194" spans="1:15" s="99" customFormat="1" ht="18.75" x14ac:dyDescent="0.3">
      <c r="A194" s="884"/>
      <c r="B194" s="881"/>
      <c r="C194" s="394"/>
      <c r="D194" s="402" t="s">
        <v>39</v>
      </c>
      <c r="E194" s="259">
        <v>250</v>
      </c>
      <c r="F194" s="251">
        <v>250</v>
      </c>
      <c r="G194" s="83">
        <v>500</v>
      </c>
      <c r="H194" s="131">
        <v>1.2</v>
      </c>
      <c r="I194" s="83">
        <v>300</v>
      </c>
      <c r="J194" s="114">
        <v>300</v>
      </c>
      <c r="K194" s="120">
        <v>300</v>
      </c>
      <c r="L194" s="120"/>
      <c r="M194" s="20">
        <f t="shared" si="6"/>
        <v>0</v>
      </c>
      <c r="N194" s="20">
        <f t="shared" si="7"/>
        <v>0</v>
      </c>
      <c r="O194" s="402" t="s">
        <v>918</v>
      </c>
    </row>
    <row r="195" spans="1:15" s="99" customFormat="1" ht="18.75" x14ac:dyDescent="0.3">
      <c r="A195" s="884"/>
      <c r="B195" s="881"/>
      <c r="C195" s="394"/>
      <c r="D195" s="402" t="s">
        <v>40</v>
      </c>
      <c r="E195" s="259">
        <v>250</v>
      </c>
      <c r="F195" s="251">
        <v>250</v>
      </c>
      <c r="G195" s="83">
        <v>500</v>
      </c>
      <c r="H195" s="131">
        <v>1.2</v>
      </c>
      <c r="I195" s="83">
        <v>300</v>
      </c>
      <c r="J195" s="114">
        <v>300</v>
      </c>
      <c r="K195" s="120">
        <v>200</v>
      </c>
      <c r="L195" s="120"/>
      <c r="M195" s="20">
        <f t="shared" si="6"/>
        <v>-33.333333333333329</v>
      </c>
      <c r="N195" s="20">
        <f t="shared" si="7"/>
        <v>-33.333333333333329</v>
      </c>
      <c r="O195" s="402" t="s">
        <v>918</v>
      </c>
    </row>
    <row r="196" spans="1:15" s="99" customFormat="1" ht="56.25" x14ac:dyDescent="0.3">
      <c r="A196" s="884"/>
      <c r="B196" s="881"/>
      <c r="C196" s="394" t="s">
        <v>2168</v>
      </c>
      <c r="D196" s="394" t="s">
        <v>2169</v>
      </c>
      <c r="E196" s="259"/>
      <c r="F196" s="251"/>
      <c r="G196" s="83"/>
      <c r="H196" s="131"/>
      <c r="I196" s="83"/>
      <c r="J196" s="114"/>
      <c r="K196" s="120"/>
      <c r="L196" s="120"/>
      <c r="M196" s="20"/>
      <c r="N196" s="20"/>
      <c r="O196" s="387" t="s">
        <v>270</v>
      </c>
    </row>
    <row r="197" spans="1:15" s="99" customFormat="1" ht="18.75" x14ac:dyDescent="0.3">
      <c r="A197" s="884"/>
      <c r="B197" s="881"/>
      <c r="C197" s="394"/>
      <c r="D197" s="402" t="s">
        <v>39</v>
      </c>
      <c r="E197" s="259">
        <v>150</v>
      </c>
      <c r="F197" s="251">
        <v>100</v>
      </c>
      <c r="G197" s="83">
        <v>200</v>
      </c>
      <c r="H197" s="131">
        <v>1.3</v>
      </c>
      <c r="I197" s="83">
        <v>195</v>
      </c>
      <c r="J197" s="114">
        <v>150</v>
      </c>
      <c r="K197" s="120">
        <v>150</v>
      </c>
      <c r="L197" s="120"/>
      <c r="M197" s="20">
        <f t="shared" si="6"/>
        <v>-23.076923076923077</v>
      </c>
      <c r="N197" s="20">
        <f t="shared" si="7"/>
        <v>0</v>
      </c>
      <c r="O197" s="402" t="s">
        <v>918</v>
      </c>
    </row>
    <row r="198" spans="1:15" s="99" customFormat="1" ht="18.75" x14ac:dyDescent="0.3">
      <c r="A198" s="884"/>
      <c r="B198" s="881"/>
      <c r="C198" s="394"/>
      <c r="D198" s="402" t="s">
        <v>40</v>
      </c>
      <c r="E198" s="259">
        <v>150</v>
      </c>
      <c r="F198" s="251">
        <v>100</v>
      </c>
      <c r="G198" s="83">
        <v>200</v>
      </c>
      <c r="H198" s="131">
        <v>1.3</v>
      </c>
      <c r="I198" s="83">
        <v>195</v>
      </c>
      <c r="J198" s="114">
        <v>150</v>
      </c>
      <c r="K198" s="120">
        <v>100</v>
      </c>
      <c r="L198" s="120"/>
      <c r="M198" s="20">
        <f t="shared" si="6"/>
        <v>-48.717948717948715</v>
      </c>
      <c r="N198" s="20">
        <f t="shared" si="7"/>
        <v>-33.333333333333329</v>
      </c>
      <c r="O198" s="402" t="s">
        <v>918</v>
      </c>
    </row>
    <row r="199" spans="1:15" s="99" customFormat="1" ht="37.5" x14ac:dyDescent="0.3">
      <c r="A199" s="884"/>
      <c r="B199" s="881"/>
      <c r="C199" s="394" t="s">
        <v>2170</v>
      </c>
      <c r="D199" s="394" t="s">
        <v>2171</v>
      </c>
      <c r="E199" s="259"/>
      <c r="F199" s="251"/>
      <c r="G199" s="83"/>
      <c r="H199" s="131"/>
      <c r="I199" s="83"/>
      <c r="J199" s="114"/>
      <c r="K199" s="120"/>
      <c r="L199" s="120"/>
      <c r="M199" s="20"/>
      <c r="N199" s="20"/>
      <c r="O199" s="265" t="s">
        <v>263</v>
      </c>
    </row>
    <row r="200" spans="1:15" s="99" customFormat="1" ht="18.75" x14ac:dyDescent="0.3">
      <c r="A200" s="884"/>
      <c r="B200" s="881"/>
      <c r="C200" s="394"/>
      <c r="D200" s="402" t="s">
        <v>39</v>
      </c>
      <c r="E200" s="259">
        <v>250</v>
      </c>
      <c r="F200" s="251">
        <v>375</v>
      </c>
      <c r="G200" s="83">
        <v>750</v>
      </c>
      <c r="H200" s="131">
        <v>1.2</v>
      </c>
      <c r="I200" s="83">
        <v>300</v>
      </c>
      <c r="J200" s="114">
        <v>450</v>
      </c>
      <c r="K200" s="120">
        <v>450</v>
      </c>
      <c r="L200" s="120"/>
      <c r="M200" s="20">
        <f t="shared" si="6"/>
        <v>50</v>
      </c>
      <c r="N200" s="20">
        <f t="shared" si="7"/>
        <v>0</v>
      </c>
      <c r="O200" s="402" t="s">
        <v>918</v>
      </c>
    </row>
    <row r="201" spans="1:15" s="99" customFormat="1" ht="18.75" x14ac:dyDescent="0.3">
      <c r="A201" s="884"/>
      <c r="B201" s="881"/>
      <c r="C201" s="394"/>
      <c r="D201" s="402" t="s">
        <v>40</v>
      </c>
      <c r="E201" s="259">
        <v>250</v>
      </c>
      <c r="F201" s="251">
        <v>375</v>
      </c>
      <c r="G201" s="83">
        <v>750</v>
      </c>
      <c r="H201" s="131">
        <v>1.2</v>
      </c>
      <c r="I201" s="83">
        <v>300</v>
      </c>
      <c r="J201" s="114">
        <v>450</v>
      </c>
      <c r="K201" s="120">
        <v>300</v>
      </c>
      <c r="L201" s="120"/>
      <c r="M201" s="20">
        <f t="shared" si="6"/>
        <v>0</v>
      </c>
      <c r="N201" s="20">
        <f t="shared" si="7"/>
        <v>-33.333333333333329</v>
      </c>
      <c r="O201" s="402" t="s">
        <v>918</v>
      </c>
    </row>
    <row r="202" spans="1:15" s="99" customFormat="1" ht="37.5" x14ac:dyDescent="0.3">
      <c r="A202" s="884"/>
      <c r="B202" s="881"/>
      <c r="C202" s="394" t="s">
        <v>2171</v>
      </c>
      <c r="D202" s="394" t="s">
        <v>2172</v>
      </c>
      <c r="E202" s="259"/>
      <c r="F202" s="251"/>
      <c r="G202" s="83"/>
      <c r="H202" s="131"/>
      <c r="I202" s="83"/>
      <c r="J202" s="114"/>
      <c r="K202" s="120"/>
      <c r="L202" s="120"/>
      <c r="M202" s="20"/>
      <c r="N202" s="20"/>
      <c r="O202" s="265" t="s">
        <v>263</v>
      </c>
    </row>
    <row r="203" spans="1:15" s="99" customFormat="1" ht="18.75" x14ac:dyDescent="0.3">
      <c r="A203" s="884"/>
      <c r="B203" s="881"/>
      <c r="C203" s="394"/>
      <c r="D203" s="402" t="s">
        <v>39</v>
      </c>
      <c r="E203" s="259">
        <v>200</v>
      </c>
      <c r="F203" s="251">
        <v>300</v>
      </c>
      <c r="G203" s="83">
        <v>600</v>
      </c>
      <c r="H203" s="131">
        <v>1.2</v>
      </c>
      <c r="I203" s="83">
        <v>240</v>
      </c>
      <c r="J203" s="114">
        <v>360</v>
      </c>
      <c r="K203" s="120">
        <v>360</v>
      </c>
      <c r="L203" s="120"/>
      <c r="M203" s="20">
        <f t="shared" si="6"/>
        <v>50</v>
      </c>
      <c r="N203" s="20">
        <f t="shared" si="7"/>
        <v>0</v>
      </c>
      <c r="O203" s="402" t="s">
        <v>918</v>
      </c>
    </row>
    <row r="204" spans="1:15" s="99" customFormat="1" ht="18.75" x14ac:dyDescent="0.3">
      <c r="A204" s="884"/>
      <c r="B204" s="881"/>
      <c r="C204" s="394"/>
      <c r="D204" s="402" t="s">
        <v>40</v>
      </c>
      <c r="E204" s="259">
        <v>200</v>
      </c>
      <c r="F204" s="251">
        <v>300</v>
      </c>
      <c r="G204" s="83">
        <v>600</v>
      </c>
      <c r="H204" s="131">
        <v>1.2</v>
      </c>
      <c r="I204" s="83">
        <v>240</v>
      </c>
      <c r="J204" s="114">
        <v>360</v>
      </c>
      <c r="K204" s="120">
        <v>240</v>
      </c>
      <c r="L204" s="120"/>
      <c r="M204" s="20">
        <f t="shared" si="6"/>
        <v>0</v>
      </c>
      <c r="N204" s="20">
        <f t="shared" si="7"/>
        <v>-33.333333333333329</v>
      </c>
      <c r="O204" s="402" t="s">
        <v>918</v>
      </c>
    </row>
    <row r="205" spans="1:15" s="99" customFormat="1" ht="37.5" x14ac:dyDescent="0.3">
      <c r="A205" s="885"/>
      <c r="B205" s="882"/>
      <c r="C205" s="394" t="s">
        <v>2172</v>
      </c>
      <c r="D205" s="394" t="s">
        <v>267</v>
      </c>
      <c r="E205" s="259"/>
      <c r="F205" s="251"/>
      <c r="G205" s="83"/>
      <c r="H205" s="131"/>
      <c r="I205" s="83"/>
      <c r="J205" s="114"/>
      <c r="K205" s="120"/>
      <c r="L205" s="120"/>
      <c r="M205" s="20"/>
      <c r="N205" s="20"/>
      <c r="O205" s="265" t="s">
        <v>263</v>
      </c>
    </row>
    <row r="206" spans="1:15" s="99" customFormat="1" ht="18.75" x14ac:dyDescent="0.3">
      <c r="A206" s="391"/>
      <c r="B206" s="390"/>
      <c r="C206" s="394"/>
      <c r="D206" s="402" t="s">
        <v>39</v>
      </c>
      <c r="E206" s="259">
        <v>150</v>
      </c>
      <c r="F206" s="251">
        <v>125</v>
      </c>
      <c r="G206" s="83">
        <v>250</v>
      </c>
      <c r="H206" s="131">
        <v>1.3</v>
      </c>
      <c r="I206" s="83">
        <v>195</v>
      </c>
      <c r="J206" s="114">
        <v>150</v>
      </c>
      <c r="K206" s="120">
        <v>150</v>
      </c>
      <c r="L206" s="120"/>
      <c r="M206" s="20">
        <f t="shared" si="6"/>
        <v>-23.076923076923077</v>
      </c>
      <c r="N206" s="20">
        <f t="shared" si="7"/>
        <v>0</v>
      </c>
      <c r="O206" s="402" t="s">
        <v>918</v>
      </c>
    </row>
    <row r="207" spans="1:15" s="99" customFormat="1" ht="18.75" x14ac:dyDescent="0.3">
      <c r="A207" s="391"/>
      <c r="B207" s="390"/>
      <c r="C207" s="394"/>
      <c r="D207" s="402" t="s">
        <v>40</v>
      </c>
      <c r="E207" s="259">
        <v>150</v>
      </c>
      <c r="F207" s="251">
        <v>125</v>
      </c>
      <c r="G207" s="83">
        <v>250</v>
      </c>
      <c r="H207" s="131">
        <v>1.3</v>
      </c>
      <c r="I207" s="83">
        <v>195</v>
      </c>
      <c r="J207" s="114">
        <v>150</v>
      </c>
      <c r="K207" s="120">
        <v>100</v>
      </c>
      <c r="L207" s="120"/>
      <c r="M207" s="20">
        <f t="shared" si="6"/>
        <v>-48.717948717948715</v>
      </c>
      <c r="N207" s="20">
        <f t="shared" si="7"/>
        <v>-33.333333333333329</v>
      </c>
      <c r="O207" s="402" t="s">
        <v>918</v>
      </c>
    </row>
    <row r="208" spans="1:15" s="99" customFormat="1" ht="56.25" x14ac:dyDescent="0.3">
      <c r="A208" s="883">
        <v>2</v>
      </c>
      <c r="B208" s="880" t="s">
        <v>2173</v>
      </c>
      <c r="C208" s="394" t="s">
        <v>2174</v>
      </c>
      <c r="D208" s="394" t="s">
        <v>2175</v>
      </c>
      <c r="E208" s="259"/>
      <c r="F208" s="251">
        <v>600</v>
      </c>
      <c r="G208" s="83">
        <v>1200</v>
      </c>
      <c r="H208" s="131"/>
      <c r="I208" s="83"/>
      <c r="J208" s="114"/>
      <c r="K208" s="120"/>
      <c r="L208" s="120"/>
      <c r="M208" s="20"/>
      <c r="N208" s="20"/>
      <c r="O208" s="265" t="s">
        <v>131</v>
      </c>
    </row>
    <row r="209" spans="1:15" s="99" customFormat="1" ht="18.75" x14ac:dyDescent="0.3">
      <c r="A209" s="884"/>
      <c r="B209" s="881"/>
      <c r="C209" s="394"/>
      <c r="D209" s="402" t="s">
        <v>39</v>
      </c>
      <c r="E209" s="259"/>
      <c r="F209" s="251"/>
      <c r="G209" s="98"/>
      <c r="H209" s="131"/>
      <c r="I209" s="83"/>
      <c r="J209" s="114">
        <v>720</v>
      </c>
      <c r="K209" s="120">
        <v>720</v>
      </c>
      <c r="L209" s="120"/>
      <c r="M209" s="20"/>
      <c r="N209" s="20">
        <f t="shared" si="7"/>
        <v>0</v>
      </c>
      <c r="O209" s="402" t="s">
        <v>918</v>
      </c>
    </row>
    <row r="210" spans="1:15" s="99" customFormat="1" ht="18.75" x14ac:dyDescent="0.3">
      <c r="A210" s="884"/>
      <c r="B210" s="881"/>
      <c r="C210" s="394"/>
      <c r="D210" s="402" t="s">
        <v>40</v>
      </c>
      <c r="E210" s="259"/>
      <c r="F210" s="251"/>
      <c r="G210" s="98"/>
      <c r="H210" s="131"/>
      <c r="I210" s="83"/>
      <c r="J210" s="114">
        <v>720</v>
      </c>
      <c r="K210" s="120">
        <v>480</v>
      </c>
      <c r="L210" s="120"/>
      <c r="M210" s="20"/>
      <c r="N210" s="20">
        <f t="shared" si="7"/>
        <v>-33.333333333333329</v>
      </c>
      <c r="O210" s="402" t="s">
        <v>918</v>
      </c>
    </row>
    <row r="211" spans="1:15" s="99" customFormat="1" ht="18.75" x14ac:dyDescent="0.3">
      <c r="A211" s="885"/>
      <c r="B211" s="882"/>
      <c r="C211" s="394" t="s">
        <v>2175</v>
      </c>
      <c r="D211" s="394" t="s">
        <v>189</v>
      </c>
      <c r="E211" s="259"/>
      <c r="F211" s="251">
        <v>350</v>
      </c>
      <c r="G211" s="83">
        <v>700</v>
      </c>
      <c r="H211" s="131"/>
      <c r="I211" s="83"/>
      <c r="J211" s="114"/>
      <c r="K211" s="120"/>
      <c r="L211" s="120"/>
      <c r="M211" s="20"/>
      <c r="N211" s="20"/>
      <c r="O211" s="265" t="s">
        <v>131</v>
      </c>
    </row>
    <row r="212" spans="1:15" s="99" customFormat="1" ht="18.75" x14ac:dyDescent="0.3">
      <c r="A212" s="391"/>
      <c r="B212" s="390"/>
      <c r="C212" s="394"/>
      <c r="D212" s="402" t="s">
        <v>39</v>
      </c>
      <c r="E212" s="259"/>
      <c r="F212" s="251"/>
      <c r="G212" s="98"/>
      <c r="H212" s="131"/>
      <c r="I212" s="83"/>
      <c r="J212" s="114">
        <v>420</v>
      </c>
      <c r="K212" s="120">
        <v>280</v>
      </c>
      <c r="L212" s="120"/>
      <c r="M212" s="20"/>
      <c r="N212" s="20">
        <f t="shared" si="7"/>
        <v>-33.333333333333329</v>
      </c>
      <c r="O212" s="402" t="s">
        <v>918</v>
      </c>
    </row>
    <row r="213" spans="1:15" s="99" customFormat="1" ht="18.75" x14ac:dyDescent="0.3">
      <c r="A213" s="391"/>
      <c r="B213" s="390"/>
      <c r="C213" s="394"/>
      <c r="D213" s="402" t="s">
        <v>40</v>
      </c>
      <c r="E213" s="259"/>
      <c r="F213" s="251"/>
      <c r="G213" s="98"/>
      <c r="H213" s="131"/>
      <c r="I213" s="83"/>
      <c r="J213" s="114">
        <v>420</v>
      </c>
      <c r="K213" s="120">
        <v>190</v>
      </c>
      <c r="L213" s="120"/>
      <c r="M213" s="20"/>
      <c r="N213" s="20">
        <f t="shared" si="7"/>
        <v>-54.761904761904766</v>
      </c>
      <c r="O213" s="402" t="s">
        <v>918</v>
      </c>
    </row>
    <row r="214" spans="1:15" s="99" customFormat="1" ht="37.5" x14ac:dyDescent="0.3">
      <c r="A214" s="883">
        <v>3</v>
      </c>
      <c r="B214" s="880" t="s">
        <v>2176</v>
      </c>
      <c r="C214" s="394" t="s">
        <v>2177</v>
      </c>
      <c r="D214" s="394" t="s">
        <v>2178</v>
      </c>
      <c r="E214" s="259"/>
      <c r="F214" s="251"/>
      <c r="G214" s="83"/>
      <c r="H214" s="131"/>
      <c r="I214" s="83"/>
      <c r="J214" s="114"/>
      <c r="K214" s="120"/>
      <c r="L214" s="120"/>
      <c r="M214" s="20"/>
      <c r="N214" s="20"/>
      <c r="O214" s="265" t="s">
        <v>263</v>
      </c>
    </row>
    <row r="215" spans="1:15" s="99" customFormat="1" ht="18.75" x14ac:dyDescent="0.3">
      <c r="A215" s="884"/>
      <c r="B215" s="881"/>
      <c r="C215" s="394"/>
      <c r="D215" s="402" t="s">
        <v>39</v>
      </c>
      <c r="E215" s="259">
        <v>200</v>
      </c>
      <c r="F215" s="251">
        <v>100</v>
      </c>
      <c r="G215" s="83">
        <v>200</v>
      </c>
      <c r="H215" s="131">
        <v>1</v>
      </c>
      <c r="I215" s="83">
        <v>200</v>
      </c>
      <c r="J215" s="114">
        <v>200</v>
      </c>
      <c r="K215" s="120">
        <v>200</v>
      </c>
      <c r="L215" s="120"/>
      <c r="M215" s="20">
        <f t="shared" si="6"/>
        <v>0</v>
      </c>
      <c r="N215" s="20">
        <f t="shared" si="7"/>
        <v>0</v>
      </c>
      <c r="O215" s="402" t="s">
        <v>918</v>
      </c>
    </row>
    <row r="216" spans="1:15" s="99" customFormat="1" ht="18.75" x14ac:dyDescent="0.3">
      <c r="A216" s="884"/>
      <c r="B216" s="881"/>
      <c r="C216" s="394"/>
      <c r="D216" s="402" t="s">
        <v>40</v>
      </c>
      <c r="E216" s="259">
        <v>200</v>
      </c>
      <c r="F216" s="251">
        <v>100</v>
      </c>
      <c r="G216" s="83">
        <v>200</v>
      </c>
      <c r="H216" s="131">
        <v>1</v>
      </c>
      <c r="I216" s="83">
        <v>200</v>
      </c>
      <c r="J216" s="114">
        <v>200</v>
      </c>
      <c r="K216" s="120">
        <v>130</v>
      </c>
      <c r="L216" s="120"/>
      <c r="M216" s="20">
        <f t="shared" si="6"/>
        <v>-35</v>
      </c>
      <c r="N216" s="20">
        <f t="shared" si="7"/>
        <v>-35</v>
      </c>
      <c r="O216" s="402" t="s">
        <v>918</v>
      </c>
    </row>
    <row r="217" spans="1:15" s="99" customFormat="1" ht="37.5" x14ac:dyDescent="0.3">
      <c r="A217" s="885"/>
      <c r="B217" s="882"/>
      <c r="C217" s="394" t="s">
        <v>2179</v>
      </c>
      <c r="D217" s="394" t="s">
        <v>2180</v>
      </c>
      <c r="E217" s="259"/>
      <c r="F217" s="251"/>
      <c r="G217" s="83"/>
      <c r="H217" s="131"/>
      <c r="I217" s="83"/>
      <c r="J217" s="114"/>
      <c r="K217" s="120"/>
      <c r="L217" s="120"/>
      <c r="M217" s="20"/>
      <c r="N217" s="20"/>
      <c r="O217" s="265" t="s">
        <v>263</v>
      </c>
    </row>
    <row r="218" spans="1:15" s="99" customFormat="1" ht="18.75" x14ac:dyDescent="0.3">
      <c r="A218" s="392"/>
      <c r="B218" s="389"/>
      <c r="C218" s="394"/>
      <c r="D218" s="402" t="s">
        <v>39</v>
      </c>
      <c r="E218" s="259">
        <v>100</v>
      </c>
      <c r="F218" s="251">
        <v>60</v>
      </c>
      <c r="G218" s="83">
        <v>120</v>
      </c>
      <c r="H218" s="131">
        <v>1.1000000000000001</v>
      </c>
      <c r="I218" s="83">
        <v>110.00000000000001</v>
      </c>
      <c r="J218" s="114">
        <v>100</v>
      </c>
      <c r="K218" s="120">
        <v>100</v>
      </c>
      <c r="L218" s="120"/>
      <c r="M218" s="20">
        <f t="shared" si="6"/>
        <v>-9.0909090909091024</v>
      </c>
      <c r="N218" s="20">
        <f t="shared" si="7"/>
        <v>0</v>
      </c>
      <c r="O218" s="402" t="s">
        <v>918</v>
      </c>
    </row>
    <row r="219" spans="1:15" s="99" customFormat="1" ht="18.75" x14ac:dyDescent="0.3">
      <c r="A219" s="392"/>
      <c r="B219" s="389"/>
      <c r="C219" s="394"/>
      <c r="D219" s="402" t="s">
        <v>40</v>
      </c>
      <c r="E219" s="259">
        <v>100</v>
      </c>
      <c r="F219" s="251">
        <v>60</v>
      </c>
      <c r="G219" s="83">
        <v>120</v>
      </c>
      <c r="H219" s="131">
        <v>1.1000000000000001</v>
      </c>
      <c r="I219" s="83">
        <v>110.00000000000001</v>
      </c>
      <c r="J219" s="114">
        <v>100</v>
      </c>
      <c r="K219" s="120">
        <v>70</v>
      </c>
      <c r="L219" s="120"/>
      <c r="M219" s="20">
        <f t="shared" si="6"/>
        <v>-36.363636363636367</v>
      </c>
      <c r="N219" s="20">
        <f t="shared" si="7"/>
        <v>-30</v>
      </c>
      <c r="O219" s="402" t="s">
        <v>918</v>
      </c>
    </row>
    <row r="220" spans="1:15" s="99" customFormat="1" ht="18.75" x14ac:dyDescent="0.3">
      <c r="A220" s="396">
        <v>4</v>
      </c>
      <c r="B220" s="900" t="s">
        <v>2181</v>
      </c>
      <c r="C220" s="900"/>
      <c r="D220" s="900"/>
      <c r="E220" s="259">
        <v>150</v>
      </c>
      <c r="F220" s="251">
        <v>562.5</v>
      </c>
      <c r="G220" s="83">
        <v>1125</v>
      </c>
      <c r="H220" s="131">
        <v>1.1000000000000001</v>
      </c>
      <c r="I220" s="83">
        <v>165</v>
      </c>
      <c r="J220" s="114">
        <v>680</v>
      </c>
      <c r="K220" s="114">
        <v>680</v>
      </c>
      <c r="L220" s="114"/>
      <c r="M220" s="20">
        <f t="shared" si="6"/>
        <v>312.12121212121212</v>
      </c>
      <c r="N220" s="20">
        <f t="shared" si="7"/>
        <v>0</v>
      </c>
      <c r="O220" s="265" t="s">
        <v>263</v>
      </c>
    </row>
    <row r="221" spans="1:15" s="99" customFormat="1" ht="18.75" x14ac:dyDescent="0.3">
      <c r="A221" s="396">
        <v>5</v>
      </c>
      <c r="B221" s="900" t="s">
        <v>2182</v>
      </c>
      <c r="C221" s="900"/>
      <c r="D221" s="900"/>
      <c r="E221" s="259">
        <v>100</v>
      </c>
      <c r="F221" s="251">
        <v>60</v>
      </c>
      <c r="G221" s="83">
        <v>120</v>
      </c>
      <c r="H221" s="131">
        <v>1.1000000000000001</v>
      </c>
      <c r="I221" s="83">
        <v>110.00000000000001</v>
      </c>
      <c r="J221" s="114">
        <v>100</v>
      </c>
      <c r="K221" s="114">
        <v>100</v>
      </c>
      <c r="L221" s="114"/>
      <c r="M221" s="20">
        <f t="shared" si="6"/>
        <v>-9.0909090909091024</v>
      </c>
      <c r="N221" s="20">
        <f t="shared" si="7"/>
        <v>0</v>
      </c>
      <c r="O221" s="265" t="s">
        <v>263</v>
      </c>
    </row>
    <row r="222" spans="1:15" s="99" customFormat="1" ht="18.75" x14ac:dyDescent="0.3">
      <c r="A222" s="396">
        <v>6</v>
      </c>
      <c r="B222" s="900" t="s">
        <v>2183</v>
      </c>
      <c r="C222" s="900"/>
      <c r="D222" s="900"/>
      <c r="E222" s="259"/>
      <c r="F222" s="251">
        <v>60</v>
      </c>
      <c r="G222" s="83">
        <v>120</v>
      </c>
      <c r="H222" s="131"/>
      <c r="I222" s="83"/>
      <c r="J222" s="114">
        <v>80</v>
      </c>
      <c r="K222" s="114">
        <v>80</v>
      </c>
      <c r="L222" s="114"/>
      <c r="M222" s="20"/>
      <c r="N222" s="20">
        <f t="shared" si="7"/>
        <v>0</v>
      </c>
      <c r="O222" s="265" t="s">
        <v>131</v>
      </c>
    </row>
    <row r="223" spans="1:15" s="99" customFormat="1" ht="18.75" x14ac:dyDescent="0.3">
      <c r="A223" s="396">
        <v>7</v>
      </c>
      <c r="B223" s="900" t="s">
        <v>2184</v>
      </c>
      <c r="C223" s="900"/>
      <c r="D223" s="900"/>
      <c r="E223" s="259">
        <v>100</v>
      </c>
      <c r="F223" s="251">
        <v>65</v>
      </c>
      <c r="G223" s="83">
        <v>130</v>
      </c>
      <c r="H223" s="131">
        <v>1.4</v>
      </c>
      <c r="I223" s="83">
        <v>140</v>
      </c>
      <c r="J223" s="114">
        <v>100</v>
      </c>
      <c r="K223" s="114">
        <v>100</v>
      </c>
      <c r="L223" s="114"/>
      <c r="M223" s="20">
        <f t="shared" si="6"/>
        <v>-28.571428571428569</v>
      </c>
      <c r="N223" s="20">
        <f t="shared" si="7"/>
        <v>0</v>
      </c>
      <c r="O223" s="265" t="s">
        <v>263</v>
      </c>
    </row>
    <row r="224" spans="1:15" s="99" customFormat="1" ht="18.75" x14ac:dyDescent="0.3">
      <c r="A224" s="396">
        <v>8</v>
      </c>
      <c r="B224" s="900" t="s">
        <v>474</v>
      </c>
      <c r="C224" s="900"/>
      <c r="D224" s="900"/>
      <c r="E224" s="259">
        <v>90</v>
      </c>
      <c r="F224" s="251">
        <v>50</v>
      </c>
      <c r="G224" s="83">
        <v>100</v>
      </c>
      <c r="H224" s="131">
        <v>1.2</v>
      </c>
      <c r="I224" s="83">
        <v>108</v>
      </c>
      <c r="J224" s="114">
        <v>90</v>
      </c>
      <c r="K224" s="114">
        <v>90</v>
      </c>
      <c r="L224" s="114"/>
      <c r="M224" s="20">
        <f t="shared" si="6"/>
        <v>-16.666666666666664</v>
      </c>
      <c r="N224" s="20">
        <f t="shared" si="7"/>
        <v>0</v>
      </c>
      <c r="O224" s="265" t="s">
        <v>263</v>
      </c>
    </row>
    <row r="225" spans="1:15" s="99" customFormat="1" ht="18.75" x14ac:dyDescent="0.3">
      <c r="A225" s="396">
        <v>9</v>
      </c>
      <c r="B225" s="900" t="s">
        <v>2185</v>
      </c>
      <c r="C225" s="900"/>
      <c r="D225" s="900"/>
      <c r="E225" s="259">
        <v>80</v>
      </c>
      <c r="F225" s="251">
        <v>40</v>
      </c>
      <c r="G225" s="83">
        <v>80</v>
      </c>
      <c r="H225" s="131">
        <v>1.1000000000000001</v>
      </c>
      <c r="I225" s="83">
        <v>88</v>
      </c>
      <c r="J225" s="114">
        <v>80</v>
      </c>
      <c r="K225" s="114">
        <v>80</v>
      </c>
      <c r="L225" s="114"/>
      <c r="M225" s="20">
        <f t="shared" si="6"/>
        <v>-9.0909090909090917</v>
      </c>
      <c r="N225" s="20">
        <f t="shared" si="7"/>
        <v>0</v>
      </c>
      <c r="O225" s="265" t="s">
        <v>263</v>
      </c>
    </row>
    <row r="226" spans="1:15" s="99" customFormat="1" ht="18.75" x14ac:dyDescent="0.3">
      <c r="A226" s="396">
        <v>10</v>
      </c>
      <c r="B226" s="900" t="s">
        <v>477</v>
      </c>
      <c r="C226" s="900"/>
      <c r="D226" s="900"/>
      <c r="E226" s="259">
        <v>50</v>
      </c>
      <c r="F226" s="251">
        <v>25</v>
      </c>
      <c r="G226" s="83">
        <v>50</v>
      </c>
      <c r="H226" s="131">
        <v>1.1000000000000001</v>
      </c>
      <c r="I226" s="83">
        <v>55.000000000000007</v>
      </c>
      <c r="J226" s="114">
        <v>50</v>
      </c>
      <c r="K226" s="114">
        <v>50</v>
      </c>
      <c r="L226" s="114"/>
      <c r="M226" s="20">
        <f t="shared" si="6"/>
        <v>-9.0909090909091024</v>
      </c>
      <c r="N226" s="20">
        <f t="shared" si="7"/>
        <v>0</v>
      </c>
      <c r="O226" s="265" t="s">
        <v>263</v>
      </c>
    </row>
    <row r="227" spans="1:15" s="99" customFormat="1" ht="18.75" x14ac:dyDescent="0.3">
      <c r="A227" s="93" t="s">
        <v>2186</v>
      </c>
      <c r="B227" s="926" t="s">
        <v>2187</v>
      </c>
      <c r="C227" s="927"/>
      <c r="D227" s="397"/>
      <c r="E227" s="259"/>
      <c r="F227" s="251">
        <v>0</v>
      </c>
      <c r="G227" s="83"/>
      <c r="H227" s="264"/>
      <c r="I227" s="104"/>
      <c r="J227" s="114"/>
      <c r="K227" s="120"/>
      <c r="L227" s="120"/>
      <c r="M227" s="20"/>
      <c r="N227" s="20"/>
      <c r="O227" s="162"/>
    </row>
    <row r="228" spans="1:15" s="99" customFormat="1" ht="37.5" x14ac:dyDescent="0.3">
      <c r="A228" s="883">
        <v>1</v>
      </c>
      <c r="B228" s="880" t="s">
        <v>2188</v>
      </c>
      <c r="C228" s="394" t="s">
        <v>267</v>
      </c>
      <c r="D228" s="394" t="s">
        <v>2189</v>
      </c>
      <c r="E228" s="259">
        <v>150</v>
      </c>
      <c r="F228" s="251">
        <v>125</v>
      </c>
      <c r="G228" s="98">
        <v>250</v>
      </c>
      <c r="H228" s="131">
        <v>1.6</v>
      </c>
      <c r="I228" s="83">
        <v>240</v>
      </c>
      <c r="J228" s="114">
        <v>150</v>
      </c>
      <c r="K228" s="120">
        <v>240</v>
      </c>
      <c r="L228" s="120"/>
      <c r="M228" s="20">
        <f t="shared" si="6"/>
        <v>0</v>
      </c>
      <c r="N228" s="20">
        <f t="shared" si="7"/>
        <v>60</v>
      </c>
      <c r="O228" s="387" t="s">
        <v>270</v>
      </c>
    </row>
    <row r="229" spans="1:15" s="99" customFormat="1" ht="37.5" x14ac:dyDescent="0.3">
      <c r="A229" s="885"/>
      <c r="B229" s="882"/>
      <c r="C229" s="394" t="s">
        <v>2189</v>
      </c>
      <c r="D229" s="394" t="s">
        <v>2190</v>
      </c>
      <c r="E229" s="259">
        <v>150</v>
      </c>
      <c r="F229" s="251">
        <v>150</v>
      </c>
      <c r="G229" s="98">
        <v>300</v>
      </c>
      <c r="H229" s="131">
        <v>1.6</v>
      </c>
      <c r="I229" s="83">
        <v>240</v>
      </c>
      <c r="J229" s="114">
        <v>150</v>
      </c>
      <c r="K229" s="120">
        <v>240</v>
      </c>
      <c r="L229" s="120"/>
      <c r="M229" s="20">
        <f t="shared" si="6"/>
        <v>0</v>
      </c>
      <c r="N229" s="20">
        <f t="shared" si="7"/>
        <v>60</v>
      </c>
      <c r="O229" s="387" t="s">
        <v>270</v>
      </c>
    </row>
    <row r="230" spans="1:15" s="99" customFormat="1" ht="18.75" x14ac:dyDescent="0.3">
      <c r="A230" s="396">
        <v>2</v>
      </c>
      <c r="B230" s="900" t="s">
        <v>2191</v>
      </c>
      <c r="C230" s="900"/>
      <c r="D230" s="900"/>
      <c r="E230" s="259"/>
      <c r="F230" s="251">
        <v>100</v>
      </c>
      <c r="G230" s="98">
        <v>200</v>
      </c>
      <c r="H230" s="131"/>
      <c r="I230" s="83"/>
      <c r="J230" s="114">
        <v>120</v>
      </c>
      <c r="K230" s="120">
        <v>120</v>
      </c>
      <c r="L230" s="120"/>
      <c r="M230" s="20"/>
      <c r="N230" s="20">
        <f t="shared" si="7"/>
        <v>0</v>
      </c>
      <c r="O230" s="400" t="s">
        <v>131</v>
      </c>
    </row>
    <row r="231" spans="1:15" s="99" customFormat="1" ht="18.75" x14ac:dyDescent="0.3">
      <c r="A231" s="396">
        <v>3</v>
      </c>
      <c r="B231" s="900" t="s">
        <v>474</v>
      </c>
      <c r="C231" s="900"/>
      <c r="D231" s="900"/>
      <c r="E231" s="259">
        <v>70</v>
      </c>
      <c r="F231" s="251">
        <v>75</v>
      </c>
      <c r="G231" s="98">
        <v>150</v>
      </c>
      <c r="H231" s="131">
        <v>1.3</v>
      </c>
      <c r="I231" s="83">
        <v>91</v>
      </c>
      <c r="J231" s="114">
        <v>70</v>
      </c>
      <c r="K231" s="120">
        <v>90</v>
      </c>
      <c r="L231" s="120"/>
      <c r="M231" s="20">
        <f t="shared" si="6"/>
        <v>-1.098901098901099</v>
      </c>
      <c r="N231" s="20">
        <f t="shared" si="7"/>
        <v>28.571428571428569</v>
      </c>
      <c r="O231" s="394" t="s">
        <v>263</v>
      </c>
    </row>
    <row r="232" spans="1:15" s="99" customFormat="1" ht="18.75" x14ac:dyDescent="0.3">
      <c r="A232" s="396">
        <v>4</v>
      </c>
      <c r="B232" s="900" t="s">
        <v>2192</v>
      </c>
      <c r="C232" s="900"/>
      <c r="D232" s="900"/>
      <c r="E232" s="259">
        <v>70</v>
      </c>
      <c r="F232" s="251">
        <v>75</v>
      </c>
      <c r="G232" s="98">
        <v>150</v>
      </c>
      <c r="H232" s="131">
        <v>1.3</v>
      </c>
      <c r="I232" s="83">
        <v>91</v>
      </c>
      <c r="J232" s="114">
        <v>70</v>
      </c>
      <c r="K232" s="120">
        <v>90</v>
      </c>
      <c r="L232" s="120"/>
      <c r="M232" s="20">
        <f t="shared" si="6"/>
        <v>-1.098901098901099</v>
      </c>
      <c r="N232" s="20">
        <f t="shared" si="7"/>
        <v>28.571428571428569</v>
      </c>
      <c r="O232" s="394" t="s">
        <v>263</v>
      </c>
    </row>
    <row r="233" spans="1:15" s="99" customFormat="1" ht="18.75" x14ac:dyDescent="0.3">
      <c r="A233" s="396">
        <v>5</v>
      </c>
      <c r="B233" s="900" t="s">
        <v>477</v>
      </c>
      <c r="C233" s="900"/>
      <c r="D233" s="900"/>
      <c r="E233" s="259">
        <v>50</v>
      </c>
      <c r="F233" s="266">
        <v>55</v>
      </c>
      <c r="G233" s="98">
        <v>110</v>
      </c>
      <c r="H233" s="131">
        <v>1.3</v>
      </c>
      <c r="I233" s="155">
        <v>65</v>
      </c>
      <c r="J233" s="114">
        <v>50</v>
      </c>
      <c r="K233" s="120">
        <v>65</v>
      </c>
      <c r="L233" s="120"/>
      <c r="M233" s="20">
        <f t="shared" si="6"/>
        <v>0</v>
      </c>
      <c r="N233" s="20">
        <f t="shared" si="7"/>
        <v>30</v>
      </c>
      <c r="O233" s="394" t="s">
        <v>263</v>
      </c>
    </row>
  </sheetData>
  <autoFilter ref="A5:O233"/>
  <mergeCells count="124">
    <mergeCell ref="E2:O2"/>
    <mergeCell ref="A3:A5"/>
    <mergeCell ref="B3:O3"/>
    <mergeCell ref="B4:B5"/>
    <mergeCell ref="C4:D4"/>
    <mergeCell ref="E4:E5"/>
    <mergeCell ref="F4:F5"/>
    <mergeCell ref="G4:G5"/>
    <mergeCell ref="A1:Q1"/>
    <mergeCell ref="A9:A40"/>
    <mergeCell ref="B9:B40"/>
    <mergeCell ref="A43:A46"/>
    <mergeCell ref="B43:B46"/>
    <mergeCell ref="A49:A50"/>
    <mergeCell ref="B49:B50"/>
    <mergeCell ref="N4:N5"/>
    <mergeCell ref="O4:O5"/>
    <mergeCell ref="H4:H5"/>
    <mergeCell ref="I4:I5"/>
    <mergeCell ref="J4:J5"/>
    <mergeCell ref="K4:K5"/>
    <mergeCell ref="L4:L5"/>
    <mergeCell ref="M4:M5"/>
    <mergeCell ref="B8:C8"/>
    <mergeCell ref="B7:C7"/>
    <mergeCell ref="A61:A62"/>
    <mergeCell ref="B61:B62"/>
    <mergeCell ref="A63:A64"/>
    <mergeCell ref="B63:B64"/>
    <mergeCell ref="A65:A67"/>
    <mergeCell ref="B65:B67"/>
    <mergeCell ref="A53:A54"/>
    <mergeCell ref="B53:B54"/>
    <mergeCell ref="A55:A56"/>
    <mergeCell ref="B55:B56"/>
    <mergeCell ref="A58:A60"/>
    <mergeCell ref="B58:B60"/>
    <mergeCell ref="C75:D75"/>
    <mergeCell ref="C76:D76"/>
    <mergeCell ref="C77:D77"/>
    <mergeCell ref="C78:D78"/>
    <mergeCell ref="C79:D79"/>
    <mergeCell ref="C80:D80"/>
    <mergeCell ref="B68:D68"/>
    <mergeCell ref="C70:D70"/>
    <mergeCell ref="C71:D71"/>
    <mergeCell ref="C72:D72"/>
    <mergeCell ref="C73:D73"/>
    <mergeCell ref="C74:D74"/>
    <mergeCell ref="B88:D88"/>
    <mergeCell ref="B89:D89"/>
    <mergeCell ref="B90:D90"/>
    <mergeCell ref="A92:A110"/>
    <mergeCell ref="B92:B110"/>
    <mergeCell ref="C107:D107"/>
    <mergeCell ref="C81:D81"/>
    <mergeCell ref="C82:D82"/>
    <mergeCell ref="C83:D83"/>
    <mergeCell ref="C84:D84"/>
    <mergeCell ref="B86:D86"/>
    <mergeCell ref="B87:D87"/>
    <mergeCell ref="B91:C91"/>
    <mergeCell ref="A124:A129"/>
    <mergeCell ref="B124:B129"/>
    <mergeCell ref="A130:A136"/>
    <mergeCell ref="B130:B136"/>
    <mergeCell ref="B139:D139"/>
    <mergeCell ref="B140:D140"/>
    <mergeCell ref="C113:D113"/>
    <mergeCell ref="A114:A119"/>
    <mergeCell ref="B114:B119"/>
    <mergeCell ref="C116:D116"/>
    <mergeCell ref="A120:A123"/>
    <mergeCell ref="B120:B123"/>
    <mergeCell ref="B154:D154"/>
    <mergeCell ref="B155:D155"/>
    <mergeCell ref="B156:D156"/>
    <mergeCell ref="B157:D157"/>
    <mergeCell ref="A159:A169"/>
    <mergeCell ref="B159:B169"/>
    <mergeCell ref="B141:D141"/>
    <mergeCell ref="B142:D142"/>
    <mergeCell ref="A144:A152"/>
    <mergeCell ref="B144:B152"/>
    <mergeCell ref="C145:D145"/>
    <mergeCell ref="B153:D153"/>
    <mergeCell ref="B143:C143"/>
    <mergeCell ref="B158:C158"/>
    <mergeCell ref="A178:A179"/>
    <mergeCell ref="B178:B179"/>
    <mergeCell ref="B180:C180"/>
    <mergeCell ref="A181:A182"/>
    <mergeCell ref="B181:B182"/>
    <mergeCell ref="B183:D183"/>
    <mergeCell ref="B171:D171"/>
    <mergeCell ref="B172:D172"/>
    <mergeCell ref="B173:D173"/>
    <mergeCell ref="B174:D174"/>
    <mergeCell ref="B175:D175"/>
    <mergeCell ref="B177:D177"/>
    <mergeCell ref="B176:C176"/>
    <mergeCell ref="A214:A217"/>
    <mergeCell ref="B214:B217"/>
    <mergeCell ref="B220:D220"/>
    <mergeCell ref="B221:D221"/>
    <mergeCell ref="B222:D222"/>
    <mergeCell ref="B223:D223"/>
    <mergeCell ref="B185:D185"/>
    <mergeCell ref="A187:A205"/>
    <mergeCell ref="B187:B205"/>
    <mergeCell ref="C187:D187"/>
    <mergeCell ref="A208:A211"/>
    <mergeCell ref="B208:B211"/>
    <mergeCell ref="B186:C186"/>
    <mergeCell ref="B231:D231"/>
    <mergeCell ref="B232:D232"/>
    <mergeCell ref="B233:D233"/>
    <mergeCell ref="B224:D224"/>
    <mergeCell ref="B225:D225"/>
    <mergeCell ref="B226:D226"/>
    <mergeCell ref="A228:A229"/>
    <mergeCell ref="B228:B229"/>
    <mergeCell ref="B230:D230"/>
    <mergeCell ref="B227:C227"/>
  </mergeCells>
  <conditionalFormatting sqref="E124 G124:H124 E170 E172 E183:E184 E104 E121 E119 E154:E155 O156:O157 O143:O144 O154 E231 O170 O172 E85 E224 G139:G144 G85 G172:H172 G170:H170 H183:H184 G104:H104 G119:H119 G121:H121 G154:H155 H231 H224 H133:H144 E129:E144 G129:H132">
    <cfRule type="containsText" dxfId="194" priority="202" operator="containsText" text="Hủy bỏ">
      <formula>NOT(ISERROR(SEARCH("Hủy bỏ",E85)))</formula>
    </cfRule>
  </conditionalFormatting>
  <pageMargins left="0.36" right="0.28000000000000003" top="0.51" bottom="0.54" header="0.3" footer="0.3"/>
  <pageSetup paperSize="9" orientation="landscape" verticalDpi="0"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6"/>
  <sheetViews>
    <sheetView topLeftCell="A34" zoomScale="70" zoomScaleNormal="70" workbookViewId="0">
      <selection activeCell="A4" sqref="A4:O444"/>
    </sheetView>
  </sheetViews>
  <sheetFormatPr defaultColWidth="9" defaultRowHeight="15.75" x14ac:dyDescent="0.25"/>
  <cols>
    <col min="1" max="1" width="7.42578125" style="60" customWidth="1"/>
    <col min="2" max="2" width="32" style="26" customWidth="1"/>
    <col min="3" max="4" width="38.42578125" style="26" customWidth="1"/>
    <col min="5" max="5" width="14.28515625" style="61" customWidth="1"/>
    <col min="6" max="6" width="15.140625" style="61" hidden="1" customWidth="1"/>
    <col min="7" max="7" width="15.140625" style="62" hidden="1" customWidth="1"/>
    <col min="8" max="8" width="10.42578125" style="63" hidden="1" customWidth="1"/>
    <col min="9" max="10" width="15.7109375" style="63" customWidth="1"/>
    <col min="11" max="11" width="12.42578125" style="63" customWidth="1"/>
    <col min="12" max="12" width="15.7109375" style="63" customWidth="1"/>
    <col min="13" max="14" width="13" style="63" customWidth="1"/>
    <col min="15" max="15" width="20.28515625" style="64" customWidth="1"/>
    <col min="16" max="16384" width="9" style="26"/>
  </cols>
  <sheetData>
    <row r="1" spans="1:18" x14ac:dyDescent="0.25">
      <c r="A1" s="1034" t="s">
        <v>360</v>
      </c>
      <c r="B1" s="1034"/>
      <c r="C1" s="1034"/>
      <c r="D1" s="1034"/>
      <c r="E1" s="1034"/>
      <c r="F1" s="1034"/>
      <c r="G1" s="1034"/>
      <c r="H1" s="1034"/>
      <c r="I1" s="1034"/>
      <c r="J1" s="1034"/>
      <c r="K1" s="1034"/>
      <c r="L1" s="1034"/>
      <c r="M1" s="1034"/>
      <c r="N1" s="1034"/>
      <c r="O1" s="1034"/>
    </row>
    <row r="2" spans="1:18" x14ac:dyDescent="0.25">
      <c r="A2" s="1034" t="s">
        <v>359</v>
      </c>
      <c r="B2" s="1034"/>
      <c r="C2" s="1034"/>
      <c r="D2" s="1034"/>
      <c r="E2" s="1034"/>
      <c r="F2" s="1034"/>
      <c r="G2" s="1034"/>
      <c r="H2" s="1034"/>
      <c r="I2" s="1034"/>
      <c r="J2" s="1034"/>
      <c r="K2" s="1034"/>
      <c r="L2" s="1034"/>
      <c r="M2" s="1034"/>
      <c r="N2" s="1034"/>
      <c r="O2" s="1034"/>
    </row>
    <row r="3" spans="1:18" x14ac:dyDescent="0.25">
      <c r="A3" s="27"/>
      <c r="B3" s="379"/>
      <c r="C3" s="379"/>
      <c r="D3" s="379"/>
      <c r="E3" s="1035" t="s">
        <v>304</v>
      </c>
      <c r="F3" s="1035"/>
      <c r="G3" s="1035"/>
      <c r="H3" s="1035"/>
      <c r="I3" s="1035"/>
      <c r="J3" s="1035"/>
      <c r="K3" s="1035"/>
      <c r="L3" s="1035"/>
      <c r="M3" s="1035"/>
      <c r="N3" s="1035"/>
      <c r="O3" s="1035"/>
    </row>
    <row r="4" spans="1:18" s="28" customFormat="1" ht="21.75" customHeight="1" x14ac:dyDescent="0.25">
      <c r="A4" s="1036" t="s">
        <v>0</v>
      </c>
      <c r="B4" s="970" t="s">
        <v>306</v>
      </c>
      <c r="C4" s="970"/>
      <c r="D4" s="970"/>
      <c r="E4" s="970"/>
      <c r="F4" s="970"/>
      <c r="G4" s="970"/>
      <c r="H4" s="970"/>
      <c r="I4" s="970"/>
      <c r="J4" s="970"/>
      <c r="K4" s="970"/>
      <c r="L4" s="970"/>
      <c r="M4" s="970"/>
      <c r="N4" s="970"/>
      <c r="O4" s="970"/>
    </row>
    <row r="5" spans="1:18" s="28" customFormat="1" ht="19.149999999999999" customHeight="1" x14ac:dyDescent="0.25">
      <c r="A5" s="1037"/>
      <c r="B5" s="1037" t="s">
        <v>1</v>
      </c>
      <c r="C5" s="1038" t="s">
        <v>2</v>
      </c>
      <c r="D5" s="1039"/>
      <c r="E5" s="970" t="s">
        <v>356</v>
      </c>
      <c r="F5" s="1022" t="s">
        <v>305</v>
      </c>
      <c r="G5" s="1040" t="s">
        <v>307</v>
      </c>
      <c r="H5" s="1027" t="s">
        <v>361</v>
      </c>
      <c r="I5" s="1029" t="s">
        <v>431</v>
      </c>
      <c r="J5" s="1031" t="s">
        <v>871</v>
      </c>
      <c r="K5" s="1032" t="s">
        <v>897</v>
      </c>
      <c r="L5" s="1033" t="s">
        <v>898</v>
      </c>
      <c r="M5" s="1022" t="s">
        <v>362</v>
      </c>
      <c r="N5" s="1022" t="s">
        <v>362</v>
      </c>
      <c r="O5" s="1022" t="s">
        <v>3</v>
      </c>
    </row>
    <row r="6" spans="1:18" s="28" customFormat="1" ht="42.75" customHeight="1" x14ac:dyDescent="0.25">
      <c r="A6" s="1023"/>
      <c r="B6" s="1023"/>
      <c r="C6" s="29" t="s">
        <v>4</v>
      </c>
      <c r="D6" s="29" t="s">
        <v>5</v>
      </c>
      <c r="E6" s="970"/>
      <c r="F6" s="1023"/>
      <c r="G6" s="1041"/>
      <c r="H6" s="1028"/>
      <c r="I6" s="1030"/>
      <c r="J6" s="1029"/>
      <c r="K6" s="1032"/>
      <c r="L6" s="1033"/>
      <c r="M6" s="1023"/>
      <c r="N6" s="1023"/>
      <c r="O6" s="1023"/>
    </row>
    <row r="7" spans="1:18" s="28" customFormat="1" x14ac:dyDescent="0.25">
      <c r="A7" s="30">
        <v>1</v>
      </c>
      <c r="B7" s="31">
        <v>2</v>
      </c>
      <c r="C7" s="30">
        <v>3</v>
      </c>
      <c r="D7" s="31">
        <v>4</v>
      </c>
      <c r="E7" s="30">
        <v>5</v>
      </c>
      <c r="F7" s="31">
        <v>6</v>
      </c>
      <c r="G7" s="30"/>
      <c r="H7" s="32">
        <v>6</v>
      </c>
      <c r="I7" s="32">
        <v>6</v>
      </c>
      <c r="J7" s="30">
        <v>7</v>
      </c>
      <c r="K7" s="31">
        <v>8</v>
      </c>
      <c r="L7" s="30">
        <v>9</v>
      </c>
      <c r="M7" s="32" t="s">
        <v>3145</v>
      </c>
      <c r="N7" s="32" t="s">
        <v>3146</v>
      </c>
      <c r="O7" s="30">
        <v>12</v>
      </c>
    </row>
    <row r="8" spans="1:18" s="99" customFormat="1" ht="18.75" x14ac:dyDescent="0.3">
      <c r="A8" s="126" t="s">
        <v>2193</v>
      </c>
      <c r="B8" s="128" t="s">
        <v>2194</v>
      </c>
      <c r="C8" s="162"/>
      <c r="D8" s="162"/>
      <c r="E8" s="104"/>
      <c r="F8" s="98"/>
      <c r="G8" s="104"/>
      <c r="H8" s="96"/>
      <c r="I8" s="96"/>
      <c r="J8" s="96"/>
      <c r="K8" s="96"/>
      <c r="L8" s="96"/>
      <c r="M8" s="22"/>
      <c r="N8" s="22"/>
      <c r="O8" s="394"/>
    </row>
    <row r="9" spans="1:18" s="99" customFormat="1" ht="18.75" x14ac:dyDescent="0.3">
      <c r="A9" s="93" t="s">
        <v>2195</v>
      </c>
      <c r="B9" s="397" t="s">
        <v>2337</v>
      </c>
      <c r="C9" s="397"/>
      <c r="D9" s="397"/>
      <c r="E9" s="100"/>
      <c r="F9" s="98"/>
      <c r="G9" s="104"/>
      <c r="H9" s="96"/>
      <c r="I9" s="96"/>
      <c r="J9" s="96"/>
      <c r="K9" s="96"/>
      <c r="L9" s="96"/>
      <c r="M9" s="22"/>
      <c r="N9" s="22"/>
      <c r="O9" s="394"/>
    </row>
    <row r="10" spans="1:18" s="99" customFormat="1" ht="18.75" x14ac:dyDescent="0.3">
      <c r="A10" s="901" t="s">
        <v>2338</v>
      </c>
      <c r="B10" s="880" t="s">
        <v>9</v>
      </c>
      <c r="C10" s="394" t="s">
        <v>2339</v>
      </c>
      <c r="D10" s="394" t="s">
        <v>2340</v>
      </c>
      <c r="E10" s="104"/>
      <c r="F10" s="98"/>
      <c r="G10" s="98"/>
      <c r="H10" s="96"/>
      <c r="I10" s="96"/>
      <c r="J10" s="96"/>
      <c r="K10" s="96"/>
      <c r="L10" s="96"/>
      <c r="M10" s="22"/>
      <c r="N10" s="22"/>
      <c r="O10" s="394"/>
    </row>
    <row r="11" spans="1:18" s="99" customFormat="1" ht="18.75" x14ac:dyDescent="0.3">
      <c r="A11" s="901"/>
      <c r="B11" s="881"/>
      <c r="C11" s="900" t="s">
        <v>2341</v>
      </c>
      <c r="D11" s="900"/>
      <c r="E11" s="104">
        <v>450</v>
      </c>
      <c r="F11" s="98">
        <v>3000</v>
      </c>
      <c r="G11" s="98">
        <v>5000</v>
      </c>
      <c r="H11" s="104">
        <v>4.0999999999999996</v>
      </c>
      <c r="I11" s="98">
        <v>1844.9999999999998</v>
      </c>
      <c r="J11" s="22">
        <v>3000</v>
      </c>
      <c r="K11" s="267">
        <v>2000</v>
      </c>
      <c r="L11" s="22"/>
      <c r="M11" s="22">
        <f t="shared" ref="M11:M23" si="0">(K11-I11)/I11*100</f>
        <v>8.4010840108401226</v>
      </c>
      <c r="N11" s="22">
        <f t="shared" ref="N11:N25" si="1">(K11-J11)/J11*100</f>
        <v>-33.333333333333329</v>
      </c>
      <c r="O11" s="394" t="s">
        <v>263</v>
      </c>
      <c r="P11" s="442">
        <f>K11-I11</f>
        <v>155.00000000000023</v>
      </c>
    </row>
    <row r="12" spans="1:18" s="99" customFormat="1" ht="18.75" x14ac:dyDescent="0.3">
      <c r="A12" s="901"/>
      <c r="B12" s="881"/>
      <c r="C12" s="900" t="s">
        <v>2342</v>
      </c>
      <c r="D12" s="900"/>
      <c r="E12" s="104">
        <v>500</v>
      </c>
      <c r="F12" s="98">
        <v>2500</v>
      </c>
      <c r="G12" s="98">
        <v>4300</v>
      </c>
      <c r="H12" s="104">
        <v>3.7</v>
      </c>
      <c r="I12" s="98">
        <v>1850</v>
      </c>
      <c r="J12" s="22">
        <v>2580</v>
      </c>
      <c r="K12" s="267">
        <v>1200</v>
      </c>
      <c r="L12" s="22"/>
      <c r="M12" s="22">
        <f t="shared" si="0"/>
        <v>-35.135135135135137</v>
      </c>
      <c r="N12" s="22">
        <f t="shared" si="1"/>
        <v>-53.488372093023251</v>
      </c>
      <c r="O12" s="394" t="s">
        <v>263</v>
      </c>
      <c r="P12" s="442">
        <f t="shared" ref="P12:P47" si="2">K12-I12</f>
        <v>-650</v>
      </c>
    </row>
    <row r="13" spans="1:18" s="99" customFormat="1" ht="18.75" x14ac:dyDescent="0.3">
      <c r="A13" s="901"/>
      <c r="B13" s="881"/>
      <c r="C13" s="394" t="s">
        <v>2343</v>
      </c>
      <c r="D13" s="394" t="s">
        <v>2344</v>
      </c>
      <c r="E13" s="104"/>
      <c r="F13" s="98">
        <v>6250</v>
      </c>
      <c r="G13" s="98">
        <v>12500</v>
      </c>
      <c r="H13" s="104"/>
      <c r="I13" s="98"/>
      <c r="J13" s="22"/>
      <c r="K13" s="267"/>
      <c r="L13" s="22"/>
      <c r="M13" s="22"/>
      <c r="N13" s="22"/>
      <c r="O13" s="394" t="s">
        <v>263</v>
      </c>
      <c r="P13" s="442"/>
      <c r="R13" s="99">
        <f>COUNTIF(P11:P166,"=0")</f>
        <v>6</v>
      </c>
    </row>
    <row r="14" spans="1:18" s="99" customFormat="1" ht="18.75" x14ac:dyDescent="0.3">
      <c r="A14" s="901"/>
      <c r="B14" s="881"/>
      <c r="C14" s="900" t="s">
        <v>2341</v>
      </c>
      <c r="D14" s="900"/>
      <c r="E14" s="104">
        <v>900</v>
      </c>
      <c r="F14" s="98">
        <v>5700</v>
      </c>
      <c r="G14" s="98">
        <v>8000</v>
      </c>
      <c r="H14" s="104">
        <v>6.3</v>
      </c>
      <c r="I14" s="98">
        <v>5670</v>
      </c>
      <c r="J14" s="22">
        <v>5700</v>
      </c>
      <c r="K14" s="267">
        <v>4000</v>
      </c>
      <c r="L14" s="22"/>
      <c r="M14" s="22">
        <f t="shared" si="0"/>
        <v>-29.453262786596117</v>
      </c>
      <c r="N14" s="22">
        <f t="shared" si="1"/>
        <v>-29.82456140350877</v>
      </c>
      <c r="O14" s="394" t="s">
        <v>263</v>
      </c>
      <c r="P14" s="442">
        <f t="shared" si="2"/>
        <v>-1670</v>
      </c>
    </row>
    <row r="15" spans="1:18" s="99" customFormat="1" ht="18.75" x14ac:dyDescent="0.3">
      <c r="A15" s="901"/>
      <c r="B15" s="881"/>
      <c r="C15" s="900" t="s">
        <v>2342</v>
      </c>
      <c r="D15" s="900"/>
      <c r="E15" s="104">
        <v>700</v>
      </c>
      <c r="F15" s="98">
        <v>5300</v>
      </c>
      <c r="G15" s="98">
        <v>8000</v>
      </c>
      <c r="H15" s="104">
        <v>7.5</v>
      </c>
      <c r="I15" s="98">
        <v>5250</v>
      </c>
      <c r="J15" s="22">
        <v>5300</v>
      </c>
      <c r="K15" s="267">
        <v>3500</v>
      </c>
      <c r="L15" s="22"/>
      <c r="M15" s="22">
        <f t="shared" si="0"/>
        <v>-33.333333333333329</v>
      </c>
      <c r="N15" s="22">
        <f t="shared" si="1"/>
        <v>-33.962264150943398</v>
      </c>
      <c r="O15" s="394" t="s">
        <v>263</v>
      </c>
      <c r="P15" s="442">
        <f t="shared" si="2"/>
        <v>-1750</v>
      </c>
    </row>
    <row r="16" spans="1:18" s="99" customFormat="1" ht="37.5" x14ac:dyDescent="0.3">
      <c r="A16" s="901"/>
      <c r="B16" s="881"/>
      <c r="C16" s="394" t="s">
        <v>2344</v>
      </c>
      <c r="D16" s="394" t="s">
        <v>2345</v>
      </c>
      <c r="E16" s="104"/>
      <c r="F16" s="98">
        <v>7000</v>
      </c>
      <c r="G16" s="98">
        <v>14000</v>
      </c>
      <c r="H16" s="104"/>
      <c r="I16" s="98"/>
      <c r="J16" s="22"/>
      <c r="K16" s="267"/>
      <c r="L16" s="22"/>
      <c r="M16" s="22"/>
      <c r="N16" s="22"/>
      <c r="O16" s="394"/>
      <c r="P16" s="442"/>
    </row>
    <row r="17" spans="1:16" s="99" customFormat="1" ht="18.75" x14ac:dyDescent="0.3">
      <c r="A17" s="901"/>
      <c r="B17" s="881"/>
      <c r="C17" s="900" t="s">
        <v>2346</v>
      </c>
      <c r="D17" s="900"/>
      <c r="E17" s="98">
        <v>1500</v>
      </c>
      <c r="F17" s="98">
        <v>10000</v>
      </c>
      <c r="G17" s="98">
        <v>20000</v>
      </c>
      <c r="H17" s="104">
        <v>4</v>
      </c>
      <c r="I17" s="98">
        <v>6000</v>
      </c>
      <c r="J17" s="22">
        <v>10000</v>
      </c>
      <c r="K17" s="92">
        <v>7000</v>
      </c>
      <c r="L17" s="22"/>
      <c r="M17" s="22">
        <f t="shared" si="0"/>
        <v>16.666666666666664</v>
      </c>
      <c r="N17" s="22">
        <f t="shared" si="1"/>
        <v>-30</v>
      </c>
      <c r="O17" s="394" t="s">
        <v>263</v>
      </c>
      <c r="P17" s="442">
        <f t="shared" si="2"/>
        <v>1000</v>
      </c>
    </row>
    <row r="18" spans="1:16" s="99" customFormat="1" ht="18.75" x14ac:dyDescent="0.3">
      <c r="A18" s="901"/>
      <c r="B18" s="881"/>
      <c r="C18" s="900" t="s">
        <v>2347</v>
      </c>
      <c r="D18" s="900"/>
      <c r="E18" s="104">
        <v>800</v>
      </c>
      <c r="F18" s="98">
        <v>7500</v>
      </c>
      <c r="G18" s="98">
        <v>15000</v>
      </c>
      <c r="H18" s="104">
        <v>6.8</v>
      </c>
      <c r="I18" s="98">
        <v>5440</v>
      </c>
      <c r="J18" s="22">
        <v>9000</v>
      </c>
      <c r="K18" s="267">
        <v>6000</v>
      </c>
      <c r="L18" s="22"/>
      <c r="M18" s="22">
        <f t="shared" si="0"/>
        <v>10.294117647058822</v>
      </c>
      <c r="N18" s="22">
        <f t="shared" si="1"/>
        <v>-33.333333333333329</v>
      </c>
      <c r="O18" s="394" t="s">
        <v>263</v>
      </c>
      <c r="P18" s="442">
        <f t="shared" si="2"/>
        <v>560</v>
      </c>
    </row>
    <row r="19" spans="1:16" s="99" customFormat="1" ht="37.5" x14ac:dyDescent="0.3">
      <c r="A19" s="901"/>
      <c r="B19" s="881"/>
      <c r="C19" s="394" t="s">
        <v>2345</v>
      </c>
      <c r="D19" s="394" t="s">
        <v>2348</v>
      </c>
      <c r="E19" s="98">
        <v>1300</v>
      </c>
      <c r="F19" s="98">
        <v>7500</v>
      </c>
      <c r="G19" s="98">
        <v>15000</v>
      </c>
      <c r="H19" s="104">
        <v>4.4000000000000004</v>
      </c>
      <c r="I19" s="98">
        <v>5720.0000000000009</v>
      </c>
      <c r="J19" s="22">
        <v>9000</v>
      </c>
      <c r="K19" s="92">
        <v>6000</v>
      </c>
      <c r="L19" s="22"/>
      <c r="M19" s="22">
        <f t="shared" si="0"/>
        <v>4.8951048951048781</v>
      </c>
      <c r="N19" s="22">
        <f t="shared" si="1"/>
        <v>-33.333333333333329</v>
      </c>
      <c r="O19" s="394" t="s">
        <v>263</v>
      </c>
      <c r="P19" s="442">
        <f t="shared" si="2"/>
        <v>279.99999999999909</v>
      </c>
    </row>
    <row r="20" spans="1:16" s="99" customFormat="1" ht="18" customHeight="1" x14ac:dyDescent="0.3">
      <c r="A20" s="901"/>
      <c r="B20" s="881"/>
      <c r="C20" s="394" t="s">
        <v>2349</v>
      </c>
      <c r="D20" s="394" t="s">
        <v>2350</v>
      </c>
      <c r="E20" s="104">
        <v>800</v>
      </c>
      <c r="F20" s="98">
        <v>5500</v>
      </c>
      <c r="G20" s="98">
        <v>6600</v>
      </c>
      <c r="H20" s="104">
        <v>6.8</v>
      </c>
      <c r="I20" s="98">
        <v>5440</v>
      </c>
      <c r="J20" s="22">
        <v>5500</v>
      </c>
      <c r="K20" s="267">
        <v>4000</v>
      </c>
      <c r="L20" s="22"/>
      <c r="M20" s="22">
        <f t="shared" si="0"/>
        <v>-26.47058823529412</v>
      </c>
      <c r="N20" s="22">
        <f t="shared" si="1"/>
        <v>-27.27272727272727</v>
      </c>
      <c r="O20" s="394" t="s">
        <v>263</v>
      </c>
      <c r="P20" s="442">
        <f t="shared" si="2"/>
        <v>-1440</v>
      </c>
    </row>
    <row r="21" spans="1:16" s="99" customFormat="1" ht="18.75" x14ac:dyDescent="0.3">
      <c r="A21" s="901"/>
      <c r="B21" s="882"/>
      <c r="C21" s="394" t="s">
        <v>2350</v>
      </c>
      <c r="D21" s="394" t="s">
        <v>2351</v>
      </c>
      <c r="E21" s="104">
        <v>450</v>
      </c>
      <c r="F21" s="98">
        <v>1800</v>
      </c>
      <c r="G21" s="98">
        <v>2600</v>
      </c>
      <c r="H21" s="104">
        <v>4.0999999999999996</v>
      </c>
      <c r="I21" s="98">
        <v>1844.9999999999998</v>
      </c>
      <c r="J21" s="22">
        <v>1800</v>
      </c>
      <c r="K21" s="267">
        <v>1200</v>
      </c>
      <c r="L21" s="22"/>
      <c r="M21" s="22">
        <f t="shared" si="0"/>
        <v>-34.959349593495922</v>
      </c>
      <c r="N21" s="22">
        <f t="shared" si="1"/>
        <v>-33.333333333333329</v>
      </c>
      <c r="O21" s="394" t="s">
        <v>263</v>
      </c>
      <c r="P21" s="442">
        <f t="shared" si="2"/>
        <v>-644.99999999999977</v>
      </c>
    </row>
    <row r="22" spans="1:16" s="99" customFormat="1" ht="37.5" x14ac:dyDescent="0.3">
      <c r="A22" s="901">
        <v>2</v>
      </c>
      <c r="B22" s="900" t="s">
        <v>2352</v>
      </c>
      <c r="C22" s="394" t="s">
        <v>2353</v>
      </c>
      <c r="D22" s="394" t="s">
        <v>2354</v>
      </c>
      <c r="E22" s="104">
        <v>400</v>
      </c>
      <c r="F22" s="98">
        <v>1600</v>
      </c>
      <c r="G22" s="98">
        <v>3200</v>
      </c>
      <c r="H22" s="104">
        <v>2.1</v>
      </c>
      <c r="I22" s="98">
        <v>840</v>
      </c>
      <c r="J22" s="22">
        <v>1920</v>
      </c>
      <c r="K22" s="267">
        <v>1200</v>
      </c>
      <c r="L22" s="22"/>
      <c r="M22" s="22">
        <f t="shared" si="0"/>
        <v>42.857142857142854</v>
      </c>
      <c r="N22" s="22">
        <f t="shared" si="1"/>
        <v>-37.5</v>
      </c>
      <c r="O22" s="388" t="s">
        <v>270</v>
      </c>
      <c r="P22" s="442">
        <f t="shared" si="2"/>
        <v>360</v>
      </c>
    </row>
    <row r="23" spans="1:16" s="99" customFormat="1" ht="37.5" x14ac:dyDescent="0.3">
      <c r="A23" s="901"/>
      <c r="B23" s="900"/>
      <c r="C23" s="394" t="s">
        <v>2354</v>
      </c>
      <c r="D23" s="394" t="s">
        <v>2355</v>
      </c>
      <c r="E23" s="104">
        <v>120</v>
      </c>
      <c r="F23" s="98">
        <v>800</v>
      </c>
      <c r="G23" s="98">
        <v>1600</v>
      </c>
      <c r="H23" s="104">
        <v>6.3</v>
      </c>
      <c r="I23" s="98">
        <v>756</v>
      </c>
      <c r="J23" s="22">
        <v>960</v>
      </c>
      <c r="K23" s="267">
        <v>400</v>
      </c>
      <c r="L23" s="22"/>
      <c r="M23" s="22">
        <f t="shared" si="0"/>
        <v>-47.089947089947088</v>
      </c>
      <c r="N23" s="22">
        <f t="shared" si="1"/>
        <v>-58.333333333333336</v>
      </c>
      <c r="O23" s="388" t="s">
        <v>270</v>
      </c>
      <c r="P23" s="442">
        <f t="shared" si="2"/>
        <v>-356</v>
      </c>
    </row>
    <row r="24" spans="1:16" s="99" customFormat="1" ht="18.75" x14ac:dyDescent="0.3">
      <c r="A24" s="901">
        <v>3</v>
      </c>
      <c r="B24" s="900" t="s">
        <v>2356</v>
      </c>
      <c r="C24" s="394" t="s">
        <v>2357</v>
      </c>
      <c r="D24" s="394" t="s">
        <v>2358</v>
      </c>
      <c r="E24" s="104">
        <v>300</v>
      </c>
      <c r="F24" s="98">
        <v>840</v>
      </c>
      <c r="G24" s="98">
        <v>1200</v>
      </c>
      <c r="H24" s="104">
        <v>2.8</v>
      </c>
      <c r="I24" s="98">
        <v>840</v>
      </c>
      <c r="J24" s="22">
        <v>840</v>
      </c>
      <c r="K24" s="267">
        <v>500</v>
      </c>
      <c r="L24" s="22"/>
      <c r="M24" s="22">
        <f t="shared" ref="M24:M45" si="3">(K24-I24)/I24*100</f>
        <v>-40.476190476190474</v>
      </c>
      <c r="N24" s="22">
        <f t="shared" si="1"/>
        <v>-40.476190476190474</v>
      </c>
      <c r="O24" s="394"/>
      <c r="P24" s="442">
        <f t="shared" si="2"/>
        <v>-340</v>
      </c>
    </row>
    <row r="25" spans="1:16" s="99" customFormat="1" ht="18.75" x14ac:dyDescent="0.3">
      <c r="A25" s="901"/>
      <c r="B25" s="900"/>
      <c r="C25" s="394" t="s">
        <v>2359</v>
      </c>
      <c r="D25" s="394" t="s">
        <v>2360</v>
      </c>
      <c r="E25" s="104">
        <v>900</v>
      </c>
      <c r="F25" s="98">
        <v>1620</v>
      </c>
      <c r="G25" s="104">
        <v>1620</v>
      </c>
      <c r="H25" s="104">
        <v>1.8</v>
      </c>
      <c r="I25" s="98">
        <v>1620</v>
      </c>
      <c r="J25" s="22">
        <v>1620</v>
      </c>
      <c r="K25" s="267">
        <v>1000</v>
      </c>
      <c r="L25" s="22"/>
      <c r="M25" s="22">
        <f t="shared" si="3"/>
        <v>-38.271604938271601</v>
      </c>
      <c r="N25" s="22">
        <f t="shared" si="1"/>
        <v>-38.271604938271601</v>
      </c>
      <c r="O25" s="268" t="s">
        <v>263</v>
      </c>
      <c r="P25" s="442">
        <f t="shared" si="2"/>
        <v>-620</v>
      </c>
    </row>
    <row r="26" spans="1:16" s="99" customFormat="1" ht="18.75" x14ac:dyDescent="0.3">
      <c r="A26" s="901"/>
      <c r="B26" s="900"/>
      <c r="C26" s="394" t="s">
        <v>2361</v>
      </c>
      <c r="D26" s="394" t="s">
        <v>2360</v>
      </c>
      <c r="E26" s="104">
        <v>900</v>
      </c>
      <c r="F26" s="98">
        <v>1620</v>
      </c>
      <c r="G26" s="104">
        <v>1620</v>
      </c>
      <c r="H26" s="104">
        <v>1.8</v>
      </c>
      <c r="I26" s="98">
        <v>1620</v>
      </c>
      <c r="J26" s="22">
        <v>1620</v>
      </c>
      <c r="K26" s="267">
        <v>1000</v>
      </c>
      <c r="L26" s="22"/>
      <c r="M26" s="22">
        <f t="shared" si="3"/>
        <v>-38.271604938271601</v>
      </c>
      <c r="N26" s="22">
        <f t="shared" ref="N26:N47" si="4">(K26-J26)/J26*100</f>
        <v>-38.271604938271601</v>
      </c>
      <c r="O26" s="268" t="s">
        <v>263</v>
      </c>
      <c r="P26" s="442">
        <f t="shared" si="2"/>
        <v>-620</v>
      </c>
    </row>
    <row r="27" spans="1:16" s="99" customFormat="1" ht="37.5" x14ac:dyDescent="0.3">
      <c r="A27" s="396">
        <v>4</v>
      </c>
      <c r="B27" s="394" t="s">
        <v>2362</v>
      </c>
      <c r="C27" s="394" t="s">
        <v>9</v>
      </c>
      <c r="D27" s="394" t="s">
        <v>2253</v>
      </c>
      <c r="E27" s="104">
        <v>400</v>
      </c>
      <c r="F27" s="98">
        <v>1500</v>
      </c>
      <c r="G27" s="98">
        <v>3000</v>
      </c>
      <c r="H27" s="104">
        <v>3.2</v>
      </c>
      <c r="I27" s="98">
        <v>1280</v>
      </c>
      <c r="J27" s="22">
        <v>1800</v>
      </c>
      <c r="K27" s="267">
        <v>1200</v>
      </c>
      <c r="L27" s="22"/>
      <c r="M27" s="22">
        <f t="shared" si="3"/>
        <v>-6.25</v>
      </c>
      <c r="N27" s="22">
        <f t="shared" si="4"/>
        <v>-33.333333333333329</v>
      </c>
      <c r="O27" s="394" t="s">
        <v>263</v>
      </c>
      <c r="P27" s="442">
        <f t="shared" si="2"/>
        <v>-80</v>
      </c>
    </row>
    <row r="28" spans="1:16" s="99" customFormat="1" ht="18.75" x14ac:dyDescent="0.3">
      <c r="A28" s="901">
        <v>5</v>
      </c>
      <c r="B28" s="900" t="s">
        <v>2363</v>
      </c>
      <c r="C28" s="394" t="s">
        <v>506</v>
      </c>
      <c r="D28" s="394" t="s">
        <v>191</v>
      </c>
      <c r="E28" s="104">
        <v>500</v>
      </c>
      <c r="F28" s="98">
        <v>3250</v>
      </c>
      <c r="G28" s="98">
        <v>6500</v>
      </c>
      <c r="H28" s="104">
        <v>3.2</v>
      </c>
      <c r="I28" s="98">
        <v>1600</v>
      </c>
      <c r="J28" s="22">
        <v>3900</v>
      </c>
      <c r="K28" s="267">
        <v>2000</v>
      </c>
      <c r="L28" s="22"/>
      <c r="M28" s="22">
        <f t="shared" si="3"/>
        <v>25</v>
      </c>
      <c r="N28" s="22">
        <f t="shared" si="4"/>
        <v>-48.717948717948715</v>
      </c>
      <c r="O28" s="394" t="s">
        <v>263</v>
      </c>
      <c r="P28" s="442">
        <f t="shared" si="2"/>
        <v>400</v>
      </c>
    </row>
    <row r="29" spans="1:16" s="99" customFormat="1" ht="18.75" x14ac:dyDescent="0.3">
      <c r="A29" s="901"/>
      <c r="B29" s="900"/>
      <c r="C29" s="394" t="s">
        <v>2364</v>
      </c>
      <c r="D29" s="394" t="s">
        <v>2221</v>
      </c>
      <c r="E29" s="104">
        <v>340</v>
      </c>
      <c r="F29" s="98">
        <v>1600</v>
      </c>
      <c r="G29" s="98">
        <v>1300</v>
      </c>
      <c r="H29" s="104">
        <v>4.5999999999999996</v>
      </c>
      <c r="I29" s="98">
        <v>1563.9999999999998</v>
      </c>
      <c r="J29" s="22">
        <v>1600</v>
      </c>
      <c r="K29" s="267">
        <v>1000</v>
      </c>
      <c r="L29" s="22"/>
      <c r="M29" s="22">
        <f t="shared" si="3"/>
        <v>-36.061381074168793</v>
      </c>
      <c r="N29" s="22">
        <f t="shared" si="4"/>
        <v>-37.5</v>
      </c>
      <c r="O29" s="394" t="s">
        <v>263</v>
      </c>
      <c r="P29" s="442">
        <f t="shared" si="2"/>
        <v>-563.99999999999977</v>
      </c>
    </row>
    <row r="30" spans="1:16" s="99" customFormat="1" ht="37.5" x14ac:dyDescent="0.3">
      <c r="A30" s="396">
        <v>6</v>
      </c>
      <c r="B30" s="900" t="s">
        <v>2365</v>
      </c>
      <c r="C30" s="900"/>
      <c r="D30" s="900"/>
      <c r="E30" s="104">
        <v>400</v>
      </c>
      <c r="F30" s="98">
        <v>1360</v>
      </c>
      <c r="G30" s="98">
        <v>2500</v>
      </c>
      <c r="H30" s="104">
        <v>3.4</v>
      </c>
      <c r="I30" s="98">
        <v>1360</v>
      </c>
      <c r="J30" s="22">
        <v>1500</v>
      </c>
      <c r="K30" s="267">
        <v>900</v>
      </c>
      <c r="L30" s="22"/>
      <c r="M30" s="22">
        <f t="shared" si="3"/>
        <v>-33.82352941176471</v>
      </c>
      <c r="N30" s="22">
        <f t="shared" si="4"/>
        <v>-40</v>
      </c>
      <c r="O30" s="388" t="s">
        <v>270</v>
      </c>
      <c r="P30" s="442">
        <f t="shared" si="2"/>
        <v>-460</v>
      </c>
    </row>
    <row r="31" spans="1:16" s="99" customFormat="1" ht="18.75" x14ac:dyDescent="0.3">
      <c r="A31" s="396">
        <v>7</v>
      </c>
      <c r="B31" s="900" t="s">
        <v>2366</v>
      </c>
      <c r="C31" s="900"/>
      <c r="D31" s="900"/>
      <c r="E31" s="104">
        <v>400</v>
      </c>
      <c r="F31" s="98">
        <v>1250</v>
      </c>
      <c r="G31" s="98">
        <v>2500</v>
      </c>
      <c r="H31" s="104">
        <v>2.7</v>
      </c>
      <c r="I31" s="98">
        <v>1080</v>
      </c>
      <c r="J31" s="22">
        <v>1500</v>
      </c>
      <c r="K31" s="267">
        <v>900</v>
      </c>
      <c r="L31" s="22"/>
      <c r="M31" s="22">
        <f t="shared" si="3"/>
        <v>-16.666666666666664</v>
      </c>
      <c r="N31" s="22">
        <f t="shared" si="4"/>
        <v>-40</v>
      </c>
      <c r="O31" s="394" t="s">
        <v>263</v>
      </c>
      <c r="P31" s="442">
        <f t="shared" si="2"/>
        <v>-180</v>
      </c>
    </row>
    <row r="32" spans="1:16" s="99" customFormat="1" ht="18.75" x14ac:dyDescent="0.3">
      <c r="A32" s="396">
        <v>8</v>
      </c>
      <c r="B32" s="900" t="s">
        <v>2367</v>
      </c>
      <c r="C32" s="900"/>
      <c r="D32" s="900"/>
      <c r="E32" s="104">
        <v>300</v>
      </c>
      <c r="F32" s="98">
        <v>990</v>
      </c>
      <c r="G32" s="98">
        <v>1500</v>
      </c>
      <c r="H32" s="104">
        <v>3.3</v>
      </c>
      <c r="I32" s="98">
        <v>990</v>
      </c>
      <c r="J32" s="22">
        <v>990</v>
      </c>
      <c r="K32" s="267">
        <v>600</v>
      </c>
      <c r="L32" s="22"/>
      <c r="M32" s="22">
        <f t="shared" si="3"/>
        <v>-39.393939393939391</v>
      </c>
      <c r="N32" s="22">
        <f t="shared" si="4"/>
        <v>-39.393939393939391</v>
      </c>
      <c r="O32" s="394" t="s">
        <v>263</v>
      </c>
      <c r="P32" s="442">
        <f t="shared" si="2"/>
        <v>-390</v>
      </c>
    </row>
    <row r="33" spans="1:16" s="99" customFormat="1" ht="37.5" x14ac:dyDescent="0.3">
      <c r="A33" s="883">
        <v>9</v>
      </c>
      <c r="B33" s="883" t="s">
        <v>2368</v>
      </c>
      <c r="C33" s="394" t="s">
        <v>2369</v>
      </c>
      <c r="D33" s="394" t="s">
        <v>2370</v>
      </c>
      <c r="E33" s="104">
        <v>250</v>
      </c>
      <c r="F33" s="98">
        <v>880</v>
      </c>
      <c r="G33" s="98">
        <v>1750</v>
      </c>
      <c r="H33" s="104">
        <v>3.1</v>
      </c>
      <c r="I33" s="98">
        <v>775</v>
      </c>
      <c r="J33" s="22">
        <v>1050</v>
      </c>
      <c r="K33" s="267">
        <v>600</v>
      </c>
      <c r="L33" s="22"/>
      <c r="M33" s="22">
        <f t="shared" si="3"/>
        <v>-22.58064516129032</v>
      </c>
      <c r="N33" s="22">
        <f t="shared" si="4"/>
        <v>-42.857142857142854</v>
      </c>
      <c r="O33" s="388" t="s">
        <v>270</v>
      </c>
      <c r="P33" s="442">
        <f t="shared" si="2"/>
        <v>-175</v>
      </c>
    </row>
    <row r="34" spans="1:16" s="99" customFormat="1" ht="18.75" x14ac:dyDescent="0.3">
      <c r="A34" s="885"/>
      <c r="B34" s="885"/>
      <c r="C34" s="269" t="s">
        <v>2370</v>
      </c>
      <c r="D34" s="269" t="s">
        <v>2371</v>
      </c>
      <c r="E34" s="230"/>
      <c r="F34" s="231"/>
      <c r="G34" s="231"/>
      <c r="H34" s="230"/>
      <c r="I34" s="231"/>
      <c r="J34" s="200"/>
      <c r="K34" s="270">
        <v>400</v>
      </c>
      <c r="L34" s="271"/>
      <c r="M34" s="22"/>
      <c r="N34" s="22"/>
      <c r="O34" s="272" t="s">
        <v>271</v>
      </c>
      <c r="P34" s="442">
        <f t="shared" si="2"/>
        <v>400</v>
      </c>
    </row>
    <row r="35" spans="1:16" s="99" customFormat="1" ht="45.75" customHeight="1" x14ac:dyDescent="0.3">
      <c r="A35" s="901">
        <v>10</v>
      </c>
      <c r="B35" s="394" t="s">
        <v>2372</v>
      </c>
      <c r="C35" s="394" t="s">
        <v>2373</v>
      </c>
      <c r="D35" s="394" t="s">
        <v>2374</v>
      </c>
      <c r="E35" s="104">
        <v>350</v>
      </c>
      <c r="F35" s="98">
        <v>1050</v>
      </c>
      <c r="G35" s="98">
        <v>1500</v>
      </c>
      <c r="H35" s="104">
        <v>3</v>
      </c>
      <c r="I35" s="98">
        <v>1050</v>
      </c>
      <c r="J35" s="22">
        <v>1050</v>
      </c>
      <c r="K35" s="267">
        <v>600</v>
      </c>
      <c r="L35" s="22"/>
      <c r="M35" s="22">
        <f t="shared" si="3"/>
        <v>-42.857142857142854</v>
      </c>
      <c r="N35" s="22">
        <f t="shared" si="4"/>
        <v>-42.857142857142854</v>
      </c>
      <c r="O35" s="388" t="s">
        <v>270</v>
      </c>
      <c r="P35" s="442">
        <f t="shared" si="2"/>
        <v>-450</v>
      </c>
    </row>
    <row r="36" spans="1:16" s="99" customFormat="1" ht="18.75" x14ac:dyDescent="0.3">
      <c r="A36" s="901"/>
      <c r="B36" s="900" t="s">
        <v>2375</v>
      </c>
      <c r="C36" s="900"/>
      <c r="D36" s="900"/>
      <c r="E36" s="104">
        <v>200</v>
      </c>
      <c r="F36" s="98">
        <v>760</v>
      </c>
      <c r="G36" s="98">
        <v>600</v>
      </c>
      <c r="H36" s="104">
        <v>3.8</v>
      </c>
      <c r="I36" s="98">
        <v>760</v>
      </c>
      <c r="J36" s="22">
        <v>760</v>
      </c>
      <c r="K36" s="267">
        <v>400</v>
      </c>
      <c r="L36" s="22"/>
      <c r="M36" s="22">
        <f t="shared" si="3"/>
        <v>-47.368421052631575</v>
      </c>
      <c r="N36" s="22">
        <f t="shared" si="4"/>
        <v>-47.368421052631575</v>
      </c>
      <c r="O36" s="394" t="s">
        <v>263</v>
      </c>
      <c r="P36" s="442">
        <f t="shared" si="2"/>
        <v>-360</v>
      </c>
    </row>
    <row r="37" spans="1:16" s="99" customFormat="1" ht="18.75" x14ac:dyDescent="0.3">
      <c r="A37" s="396">
        <v>11</v>
      </c>
      <c r="B37" s="900" t="s">
        <v>2376</v>
      </c>
      <c r="C37" s="900"/>
      <c r="D37" s="900"/>
      <c r="E37" s="104">
        <v>300</v>
      </c>
      <c r="F37" s="98">
        <v>660</v>
      </c>
      <c r="G37" s="98">
        <v>1000</v>
      </c>
      <c r="H37" s="104">
        <v>2.2000000000000002</v>
      </c>
      <c r="I37" s="98">
        <v>660</v>
      </c>
      <c r="J37" s="22">
        <v>660</v>
      </c>
      <c r="K37" s="267">
        <v>660</v>
      </c>
      <c r="L37" s="22"/>
      <c r="M37" s="22">
        <f t="shared" si="3"/>
        <v>0</v>
      </c>
      <c r="N37" s="22">
        <f t="shared" si="4"/>
        <v>0</v>
      </c>
      <c r="O37" s="394" t="s">
        <v>263</v>
      </c>
      <c r="P37" s="442">
        <f t="shared" si="2"/>
        <v>0</v>
      </c>
    </row>
    <row r="38" spans="1:16" s="99" customFormat="1" ht="37.5" x14ac:dyDescent="0.3">
      <c r="A38" s="396">
        <v>12</v>
      </c>
      <c r="B38" s="394" t="s">
        <v>2377</v>
      </c>
      <c r="C38" s="394" t="s">
        <v>2378</v>
      </c>
      <c r="D38" s="394" t="s">
        <v>2379</v>
      </c>
      <c r="E38" s="104">
        <v>300</v>
      </c>
      <c r="F38" s="98">
        <v>750</v>
      </c>
      <c r="G38" s="98">
        <v>600</v>
      </c>
      <c r="H38" s="104">
        <v>2.5</v>
      </c>
      <c r="I38" s="98">
        <v>750</v>
      </c>
      <c r="J38" s="22">
        <v>750</v>
      </c>
      <c r="K38" s="267">
        <v>500</v>
      </c>
      <c r="L38" s="22"/>
      <c r="M38" s="22">
        <f t="shared" si="3"/>
        <v>-33.333333333333329</v>
      </c>
      <c r="N38" s="22">
        <f t="shared" si="4"/>
        <v>-33.333333333333329</v>
      </c>
      <c r="O38" s="388" t="s">
        <v>270</v>
      </c>
      <c r="P38" s="442">
        <f t="shared" si="2"/>
        <v>-250</v>
      </c>
    </row>
    <row r="39" spans="1:16" s="99" customFormat="1" ht="37.5" x14ac:dyDescent="0.3">
      <c r="A39" s="396">
        <v>13</v>
      </c>
      <c r="B39" s="394" t="s">
        <v>2380</v>
      </c>
      <c r="C39" s="394" t="s">
        <v>2381</v>
      </c>
      <c r="D39" s="394" t="s">
        <v>2382</v>
      </c>
      <c r="E39" s="104">
        <v>240</v>
      </c>
      <c r="F39" s="98">
        <v>2000</v>
      </c>
      <c r="G39" s="98">
        <v>400</v>
      </c>
      <c r="H39" s="104">
        <v>8.4</v>
      </c>
      <c r="I39" s="98">
        <v>2016</v>
      </c>
      <c r="J39" s="22">
        <v>2000</v>
      </c>
      <c r="K39" s="267">
        <v>1000</v>
      </c>
      <c r="L39" s="22"/>
      <c r="M39" s="22">
        <f t="shared" si="3"/>
        <v>-50.396825396825392</v>
      </c>
      <c r="N39" s="22">
        <f t="shared" si="4"/>
        <v>-50</v>
      </c>
      <c r="O39" s="394" t="s">
        <v>263</v>
      </c>
      <c r="P39" s="442">
        <f t="shared" si="2"/>
        <v>-1016</v>
      </c>
    </row>
    <row r="40" spans="1:16" s="99" customFormat="1" ht="18.75" x14ac:dyDescent="0.3">
      <c r="A40" s="396">
        <v>14</v>
      </c>
      <c r="B40" s="394" t="s">
        <v>2383</v>
      </c>
      <c r="C40" s="394" t="s">
        <v>2381</v>
      </c>
      <c r="D40" s="394" t="s">
        <v>2384</v>
      </c>
      <c r="E40" s="104">
        <v>200</v>
      </c>
      <c r="F40" s="98">
        <v>1040</v>
      </c>
      <c r="G40" s="98">
        <v>1600</v>
      </c>
      <c r="H40" s="104">
        <v>5.2</v>
      </c>
      <c r="I40" s="98">
        <v>1040</v>
      </c>
      <c r="J40" s="22">
        <v>1040</v>
      </c>
      <c r="K40" s="267">
        <v>400</v>
      </c>
      <c r="L40" s="22"/>
      <c r="M40" s="22">
        <f t="shared" si="3"/>
        <v>-61.53846153846154</v>
      </c>
      <c r="N40" s="22">
        <f t="shared" si="4"/>
        <v>-61.53846153846154</v>
      </c>
      <c r="O40" s="394" t="s">
        <v>263</v>
      </c>
      <c r="P40" s="442">
        <f t="shared" si="2"/>
        <v>-640</v>
      </c>
    </row>
    <row r="41" spans="1:16" s="99" customFormat="1" ht="37.5" x14ac:dyDescent="0.3">
      <c r="A41" s="396">
        <v>15</v>
      </c>
      <c r="B41" s="394" t="s">
        <v>2385</v>
      </c>
      <c r="C41" s="394" t="s">
        <v>2386</v>
      </c>
      <c r="D41" s="394" t="s">
        <v>2354</v>
      </c>
      <c r="E41" s="104">
        <v>300</v>
      </c>
      <c r="F41" s="98">
        <v>810</v>
      </c>
      <c r="G41" s="98">
        <v>1000</v>
      </c>
      <c r="H41" s="104">
        <v>2.7</v>
      </c>
      <c r="I41" s="98">
        <v>810</v>
      </c>
      <c r="J41" s="22">
        <v>810</v>
      </c>
      <c r="K41" s="267">
        <v>600</v>
      </c>
      <c r="L41" s="22"/>
      <c r="M41" s="22">
        <f t="shared" si="3"/>
        <v>-25.925925925925924</v>
      </c>
      <c r="N41" s="22">
        <f t="shared" si="4"/>
        <v>-25.925925925925924</v>
      </c>
      <c r="O41" s="388" t="s">
        <v>270</v>
      </c>
      <c r="P41" s="442">
        <f t="shared" si="2"/>
        <v>-210</v>
      </c>
    </row>
    <row r="42" spans="1:16" s="99" customFormat="1" ht="18.75" x14ac:dyDescent="0.3">
      <c r="A42" s="396">
        <v>16</v>
      </c>
      <c r="B42" s="900" t="s">
        <v>612</v>
      </c>
      <c r="C42" s="900"/>
      <c r="D42" s="900"/>
      <c r="E42" s="104">
        <v>110</v>
      </c>
      <c r="F42" s="98">
        <v>280</v>
      </c>
      <c r="G42" s="98">
        <v>800</v>
      </c>
      <c r="H42" s="104">
        <v>2.5</v>
      </c>
      <c r="I42" s="98">
        <v>275</v>
      </c>
      <c r="J42" s="22">
        <v>480</v>
      </c>
      <c r="K42" s="267">
        <v>200</v>
      </c>
      <c r="L42" s="22"/>
      <c r="M42" s="22">
        <f t="shared" si="3"/>
        <v>-27.27272727272727</v>
      </c>
      <c r="N42" s="22">
        <f t="shared" si="4"/>
        <v>-58.333333333333336</v>
      </c>
      <c r="O42" s="394" t="s">
        <v>263</v>
      </c>
      <c r="P42" s="442">
        <f t="shared" si="2"/>
        <v>-75</v>
      </c>
    </row>
    <row r="43" spans="1:16" s="99" customFormat="1" ht="37.5" x14ac:dyDescent="0.3">
      <c r="A43" s="396">
        <v>17</v>
      </c>
      <c r="B43" s="394" t="s">
        <v>2387</v>
      </c>
      <c r="C43" s="394"/>
      <c r="D43" s="394"/>
      <c r="E43" s="104">
        <v>300</v>
      </c>
      <c r="F43" s="98">
        <v>1500</v>
      </c>
      <c r="G43" s="98">
        <v>3000</v>
      </c>
      <c r="H43" s="104">
        <v>2.7</v>
      </c>
      <c r="I43" s="98">
        <v>810</v>
      </c>
      <c r="J43" s="22">
        <v>1800</v>
      </c>
      <c r="K43" s="267">
        <v>900</v>
      </c>
      <c r="L43" s="22"/>
      <c r="M43" s="22">
        <f t="shared" si="3"/>
        <v>11.111111111111111</v>
      </c>
      <c r="N43" s="22">
        <f t="shared" si="4"/>
        <v>-50</v>
      </c>
      <c r="O43" s="394" t="s">
        <v>263</v>
      </c>
      <c r="P43" s="442">
        <f t="shared" si="2"/>
        <v>90</v>
      </c>
    </row>
    <row r="44" spans="1:16" s="99" customFormat="1" ht="37.5" x14ac:dyDescent="0.3">
      <c r="A44" s="396">
        <v>18</v>
      </c>
      <c r="B44" s="394" t="s">
        <v>2388</v>
      </c>
      <c r="C44" s="394"/>
      <c r="D44" s="394"/>
      <c r="E44" s="104">
        <v>500</v>
      </c>
      <c r="F44" s="98">
        <v>2250</v>
      </c>
      <c r="G44" s="98">
        <v>4500</v>
      </c>
      <c r="H44" s="104">
        <v>2.2000000000000002</v>
      </c>
      <c r="I44" s="98">
        <v>1100</v>
      </c>
      <c r="J44" s="22">
        <v>2700</v>
      </c>
      <c r="K44" s="267">
        <v>1500</v>
      </c>
      <c r="L44" s="22"/>
      <c r="M44" s="22">
        <f t="shared" si="3"/>
        <v>36.363636363636367</v>
      </c>
      <c r="N44" s="22">
        <f t="shared" si="4"/>
        <v>-44.444444444444443</v>
      </c>
      <c r="O44" s="394" t="s">
        <v>263</v>
      </c>
      <c r="P44" s="442">
        <f t="shared" si="2"/>
        <v>400</v>
      </c>
    </row>
    <row r="45" spans="1:16" s="99" customFormat="1" ht="37.5" x14ac:dyDescent="0.3">
      <c r="A45" s="396">
        <v>19</v>
      </c>
      <c r="B45" s="394" t="s">
        <v>2389</v>
      </c>
      <c r="C45" s="394" t="s">
        <v>2390</v>
      </c>
      <c r="D45" s="394" t="s">
        <v>2391</v>
      </c>
      <c r="E45" s="104">
        <v>500</v>
      </c>
      <c r="F45" s="98">
        <v>1650</v>
      </c>
      <c r="G45" s="98">
        <v>3300</v>
      </c>
      <c r="H45" s="104">
        <v>2.2000000000000002</v>
      </c>
      <c r="I45" s="98">
        <v>1100</v>
      </c>
      <c r="J45" s="22">
        <v>1980</v>
      </c>
      <c r="K45" s="267">
        <v>1200</v>
      </c>
      <c r="L45" s="22"/>
      <c r="M45" s="22">
        <f t="shared" si="3"/>
        <v>9.0909090909090917</v>
      </c>
      <c r="N45" s="22">
        <f t="shared" si="4"/>
        <v>-39.393939393939391</v>
      </c>
      <c r="O45" s="388" t="s">
        <v>270</v>
      </c>
      <c r="P45" s="442">
        <f t="shared" si="2"/>
        <v>100</v>
      </c>
    </row>
    <row r="46" spans="1:16" s="99" customFormat="1" ht="18.75" x14ac:dyDescent="0.3">
      <c r="A46" s="396">
        <v>20</v>
      </c>
      <c r="B46" s="900" t="s">
        <v>2392</v>
      </c>
      <c r="C46" s="900"/>
      <c r="D46" s="900"/>
      <c r="E46" s="104"/>
      <c r="F46" s="98">
        <v>200</v>
      </c>
      <c r="G46" s="104">
        <v>400</v>
      </c>
      <c r="H46" s="104"/>
      <c r="I46" s="98"/>
      <c r="J46" s="22">
        <v>240</v>
      </c>
      <c r="K46" s="267">
        <v>200</v>
      </c>
      <c r="L46" s="22"/>
      <c r="M46" s="22"/>
      <c r="N46" s="22">
        <f t="shared" si="4"/>
        <v>-16.666666666666664</v>
      </c>
      <c r="O46" s="394" t="s">
        <v>131</v>
      </c>
      <c r="P46" s="442">
        <f t="shared" si="2"/>
        <v>200</v>
      </c>
    </row>
    <row r="47" spans="1:16" s="99" customFormat="1" ht="18.75" x14ac:dyDescent="0.3">
      <c r="A47" s="396">
        <v>21</v>
      </c>
      <c r="B47" s="900" t="s">
        <v>2393</v>
      </c>
      <c r="C47" s="900"/>
      <c r="D47" s="900"/>
      <c r="E47" s="104"/>
      <c r="F47" s="98">
        <v>250</v>
      </c>
      <c r="G47" s="98">
        <v>500</v>
      </c>
      <c r="H47" s="104"/>
      <c r="I47" s="98"/>
      <c r="J47" s="22">
        <v>300</v>
      </c>
      <c r="K47" s="267">
        <v>200</v>
      </c>
      <c r="L47" s="22"/>
      <c r="M47" s="22"/>
      <c r="N47" s="22">
        <f t="shared" si="4"/>
        <v>-33.333333333333329</v>
      </c>
      <c r="O47" s="394" t="s">
        <v>271</v>
      </c>
      <c r="P47" s="442">
        <f t="shared" si="2"/>
        <v>200</v>
      </c>
    </row>
    <row r="48" spans="1:16" s="202" customFormat="1" ht="18.75" x14ac:dyDescent="0.3">
      <c r="A48" s="93" t="s">
        <v>2195</v>
      </c>
      <c r="B48" s="397" t="s">
        <v>2196</v>
      </c>
      <c r="C48" s="397"/>
      <c r="D48" s="397"/>
      <c r="E48" s="100"/>
      <c r="F48" s="98"/>
      <c r="G48" s="98"/>
      <c r="H48" s="83"/>
      <c r="I48" s="83"/>
      <c r="J48" s="83"/>
      <c r="K48" s="83"/>
      <c r="L48" s="83"/>
      <c r="M48" s="20"/>
      <c r="N48" s="20"/>
      <c r="O48" s="403"/>
      <c r="P48" s="442"/>
    </row>
    <row r="49" spans="1:16" s="202" customFormat="1" ht="37.5" x14ac:dyDescent="0.3">
      <c r="A49" s="901">
        <v>1</v>
      </c>
      <c r="B49" s="900" t="s">
        <v>268</v>
      </c>
      <c r="C49" s="394" t="s">
        <v>2197</v>
      </c>
      <c r="D49" s="402" t="s">
        <v>2198</v>
      </c>
      <c r="E49" s="104">
        <v>380</v>
      </c>
      <c r="F49" s="98">
        <v>700</v>
      </c>
      <c r="G49" s="98">
        <v>1400</v>
      </c>
      <c r="H49" s="131">
        <v>1.7</v>
      </c>
      <c r="I49" s="98">
        <v>646</v>
      </c>
      <c r="J49" s="22">
        <v>840</v>
      </c>
      <c r="K49" s="267">
        <v>450</v>
      </c>
      <c r="L49" s="22"/>
      <c r="M49" s="20">
        <f t="shared" ref="M49:M112" si="5">(K49-I49)/I49*100</f>
        <v>-30.340557275541798</v>
      </c>
      <c r="N49" s="20">
        <f t="shared" ref="N49:N112" si="6">(K49-J49)/J49*100</f>
        <v>-46.428571428571431</v>
      </c>
      <c r="O49" s="403" t="s">
        <v>270</v>
      </c>
      <c r="P49" s="442">
        <f t="shared" ref="P49:P53" si="7">K49-I49</f>
        <v>-196</v>
      </c>
    </row>
    <row r="50" spans="1:16" s="202" customFormat="1" ht="37.5" x14ac:dyDescent="0.3">
      <c r="A50" s="901"/>
      <c r="B50" s="900"/>
      <c r="C50" s="402" t="s">
        <v>2198</v>
      </c>
      <c r="D50" s="402" t="s">
        <v>2199</v>
      </c>
      <c r="E50" s="104">
        <v>420</v>
      </c>
      <c r="F50" s="98">
        <v>1800</v>
      </c>
      <c r="G50" s="98">
        <v>1600</v>
      </c>
      <c r="H50" s="131">
        <v>4.3</v>
      </c>
      <c r="I50" s="98">
        <v>1806</v>
      </c>
      <c r="J50" s="22">
        <v>1800</v>
      </c>
      <c r="K50" s="267">
        <v>500</v>
      </c>
      <c r="L50" s="22"/>
      <c r="M50" s="20">
        <f t="shared" si="5"/>
        <v>-72.314507198228128</v>
      </c>
      <c r="N50" s="20">
        <f t="shared" si="6"/>
        <v>-72.222222222222214</v>
      </c>
      <c r="O50" s="387" t="s">
        <v>270</v>
      </c>
      <c r="P50" s="442">
        <f t="shared" si="7"/>
        <v>-1306</v>
      </c>
    </row>
    <row r="51" spans="1:16" s="202" customFormat="1" ht="37.5" x14ac:dyDescent="0.3">
      <c r="A51" s="901"/>
      <c r="B51" s="900"/>
      <c r="C51" s="402" t="s">
        <v>2199</v>
      </c>
      <c r="D51" s="402" t="s">
        <v>2200</v>
      </c>
      <c r="E51" s="104">
        <v>710</v>
      </c>
      <c r="F51" s="98">
        <v>2130</v>
      </c>
      <c r="G51" s="98">
        <v>4000</v>
      </c>
      <c r="H51" s="131">
        <v>3</v>
      </c>
      <c r="I51" s="98">
        <v>2130</v>
      </c>
      <c r="J51" s="22">
        <v>2400</v>
      </c>
      <c r="K51" s="267">
        <v>850</v>
      </c>
      <c r="L51" s="22"/>
      <c r="M51" s="20">
        <f t="shared" si="5"/>
        <v>-60.093896713615024</v>
      </c>
      <c r="N51" s="20">
        <f t="shared" si="6"/>
        <v>-64.583333333333343</v>
      </c>
      <c r="O51" s="403" t="s">
        <v>270</v>
      </c>
      <c r="P51" s="442">
        <f t="shared" si="7"/>
        <v>-1280</v>
      </c>
    </row>
    <row r="52" spans="1:16" s="202" customFormat="1" ht="37.5" x14ac:dyDescent="0.3">
      <c r="A52" s="901"/>
      <c r="B52" s="900"/>
      <c r="C52" s="402" t="s">
        <v>2200</v>
      </c>
      <c r="D52" s="394" t="s">
        <v>2201</v>
      </c>
      <c r="E52" s="98">
        <v>1100</v>
      </c>
      <c r="F52" s="98">
        <v>3300</v>
      </c>
      <c r="G52" s="98">
        <v>6600</v>
      </c>
      <c r="H52" s="131">
        <v>3</v>
      </c>
      <c r="I52" s="98">
        <v>3300</v>
      </c>
      <c r="J52" s="22">
        <v>3960</v>
      </c>
      <c r="K52" s="92">
        <v>2500</v>
      </c>
      <c r="L52" s="22"/>
      <c r="M52" s="20">
        <f t="shared" si="5"/>
        <v>-24.242424242424242</v>
      </c>
      <c r="N52" s="20">
        <f t="shared" si="6"/>
        <v>-36.868686868686865</v>
      </c>
      <c r="O52" s="387" t="s">
        <v>270</v>
      </c>
      <c r="P52" s="442">
        <f t="shared" si="7"/>
        <v>-800</v>
      </c>
    </row>
    <row r="53" spans="1:16" s="202" customFormat="1" ht="18.75" x14ac:dyDescent="0.3">
      <c r="A53" s="901"/>
      <c r="B53" s="900"/>
      <c r="C53" s="394" t="s">
        <v>2201</v>
      </c>
      <c r="D53" s="394" t="s">
        <v>2202</v>
      </c>
      <c r="E53" s="104">
        <v>640</v>
      </c>
      <c r="F53" s="98">
        <v>1400</v>
      </c>
      <c r="G53" s="98">
        <v>4000</v>
      </c>
      <c r="H53" s="131">
        <v>1.5</v>
      </c>
      <c r="I53" s="98">
        <v>960</v>
      </c>
      <c r="J53" s="22">
        <v>2400</v>
      </c>
      <c r="K53" s="267">
        <v>2000</v>
      </c>
      <c r="L53" s="22"/>
      <c r="M53" s="20">
        <f t="shared" si="5"/>
        <v>108.33333333333333</v>
      </c>
      <c r="N53" s="20">
        <f t="shared" si="6"/>
        <v>-16.666666666666664</v>
      </c>
      <c r="O53" s="403" t="s">
        <v>263</v>
      </c>
      <c r="P53" s="442">
        <f t="shared" si="7"/>
        <v>1040</v>
      </c>
    </row>
    <row r="54" spans="1:16" s="202" customFormat="1" ht="37.5" x14ac:dyDescent="0.3">
      <c r="A54" s="901">
        <v>2</v>
      </c>
      <c r="B54" s="900" t="s">
        <v>2203</v>
      </c>
      <c r="C54" s="394" t="s">
        <v>2204</v>
      </c>
      <c r="D54" s="394" t="s">
        <v>2205</v>
      </c>
      <c r="E54" s="104">
        <v>370</v>
      </c>
      <c r="F54" s="98">
        <v>750</v>
      </c>
      <c r="G54" s="98">
        <v>1500</v>
      </c>
      <c r="H54" s="131">
        <v>1.3</v>
      </c>
      <c r="I54" s="98">
        <v>481</v>
      </c>
      <c r="J54" s="22">
        <v>900</v>
      </c>
      <c r="K54" s="267">
        <v>900</v>
      </c>
      <c r="L54" s="22"/>
      <c r="M54" s="20">
        <f t="shared" si="5"/>
        <v>87.110187110187113</v>
      </c>
      <c r="N54" s="20">
        <f t="shared" si="6"/>
        <v>0</v>
      </c>
      <c r="O54" s="403" t="s">
        <v>270</v>
      </c>
      <c r="P54" s="442">
        <f t="shared" ref="P54:P117" si="8">K54-I54</f>
        <v>419</v>
      </c>
    </row>
    <row r="55" spans="1:16" s="202" customFormat="1" ht="37.5" x14ac:dyDescent="0.3">
      <c r="A55" s="901"/>
      <c r="B55" s="900"/>
      <c r="C55" s="394" t="s">
        <v>2205</v>
      </c>
      <c r="D55" s="394" t="s">
        <v>2206</v>
      </c>
      <c r="E55" s="104">
        <v>290</v>
      </c>
      <c r="F55" s="98">
        <v>550</v>
      </c>
      <c r="G55" s="98">
        <v>1000</v>
      </c>
      <c r="H55" s="131">
        <v>1.9</v>
      </c>
      <c r="I55" s="98">
        <v>551</v>
      </c>
      <c r="J55" s="22">
        <v>600</v>
      </c>
      <c r="K55" s="267">
        <v>600</v>
      </c>
      <c r="L55" s="22"/>
      <c r="M55" s="20">
        <f t="shared" si="5"/>
        <v>8.8929219600725951</v>
      </c>
      <c r="N55" s="20">
        <f t="shared" si="6"/>
        <v>0</v>
      </c>
      <c r="O55" s="387" t="s">
        <v>270</v>
      </c>
      <c r="P55" s="442">
        <f t="shared" si="8"/>
        <v>49</v>
      </c>
    </row>
    <row r="56" spans="1:16" s="202" customFormat="1" ht="37.5" x14ac:dyDescent="0.3">
      <c r="A56" s="901">
        <v>3</v>
      </c>
      <c r="B56" s="900" t="s">
        <v>1596</v>
      </c>
      <c r="C56" s="394" t="s">
        <v>2207</v>
      </c>
      <c r="D56" s="394" t="s">
        <v>2208</v>
      </c>
      <c r="E56" s="104">
        <v>440</v>
      </c>
      <c r="F56" s="98">
        <v>1100</v>
      </c>
      <c r="G56" s="98">
        <v>2000</v>
      </c>
      <c r="H56" s="131">
        <v>2.4</v>
      </c>
      <c r="I56" s="98">
        <v>1056</v>
      </c>
      <c r="J56" s="22">
        <v>1200</v>
      </c>
      <c r="K56" s="267">
        <v>1200</v>
      </c>
      <c r="L56" s="22"/>
      <c r="M56" s="20">
        <f t="shared" si="5"/>
        <v>13.636363636363635</v>
      </c>
      <c r="N56" s="20">
        <f t="shared" si="6"/>
        <v>0</v>
      </c>
      <c r="O56" s="387" t="s">
        <v>270</v>
      </c>
      <c r="P56" s="442">
        <f t="shared" si="8"/>
        <v>144</v>
      </c>
    </row>
    <row r="57" spans="1:16" s="202" customFormat="1" ht="37.5" x14ac:dyDescent="0.3">
      <c r="A57" s="901"/>
      <c r="B57" s="900"/>
      <c r="C57" s="394" t="s">
        <v>2208</v>
      </c>
      <c r="D57" s="394" t="s">
        <v>2209</v>
      </c>
      <c r="E57" s="104">
        <v>340</v>
      </c>
      <c r="F57" s="98">
        <v>950</v>
      </c>
      <c r="G57" s="98">
        <v>1400</v>
      </c>
      <c r="H57" s="131">
        <v>2.8</v>
      </c>
      <c r="I57" s="98">
        <v>951.99999999999989</v>
      </c>
      <c r="J57" s="22">
        <v>950</v>
      </c>
      <c r="K57" s="267">
        <v>950</v>
      </c>
      <c r="L57" s="22"/>
      <c r="M57" s="20">
        <f t="shared" si="5"/>
        <v>-0.21008403361343345</v>
      </c>
      <c r="N57" s="20">
        <f t="shared" si="6"/>
        <v>0</v>
      </c>
      <c r="O57" s="387" t="s">
        <v>270</v>
      </c>
      <c r="P57" s="442">
        <f t="shared" si="8"/>
        <v>-1.9999999999998863</v>
      </c>
    </row>
    <row r="58" spans="1:16" s="202" customFormat="1" ht="37.5" x14ac:dyDescent="0.3">
      <c r="A58" s="901">
        <v>4</v>
      </c>
      <c r="B58" s="900" t="s">
        <v>703</v>
      </c>
      <c r="C58" s="394" t="s">
        <v>2210</v>
      </c>
      <c r="D58" s="394" t="s">
        <v>2211</v>
      </c>
      <c r="E58" s="104">
        <v>690</v>
      </c>
      <c r="F58" s="98">
        <v>1300</v>
      </c>
      <c r="G58" s="98">
        <v>2000</v>
      </c>
      <c r="H58" s="131">
        <v>1.9</v>
      </c>
      <c r="I58" s="98">
        <v>1311</v>
      </c>
      <c r="J58" s="22">
        <v>1300</v>
      </c>
      <c r="K58" s="267">
        <v>1300</v>
      </c>
      <c r="L58" s="22"/>
      <c r="M58" s="20">
        <f t="shared" si="5"/>
        <v>-0.83905415713196041</v>
      </c>
      <c r="N58" s="20">
        <f t="shared" si="6"/>
        <v>0</v>
      </c>
      <c r="O58" s="387" t="s">
        <v>270</v>
      </c>
      <c r="P58" s="442">
        <f t="shared" si="8"/>
        <v>-11</v>
      </c>
    </row>
    <row r="59" spans="1:16" s="202" customFormat="1" ht="37.5" x14ac:dyDescent="0.3">
      <c r="A59" s="901"/>
      <c r="B59" s="900"/>
      <c r="C59" s="394" t="s">
        <v>2211</v>
      </c>
      <c r="D59" s="394" t="s">
        <v>2212</v>
      </c>
      <c r="E59" s="104">
        <v>340</v>
      </c>
      <c r="F59" s="98">
        <v>600</v>
      </c>
      <c r="G59" s="98">
        <v>1200</v>
      </c>
      <c r="H59" s="131">
        <v>1.2</v>
      </c>
      <c r="I59" s="98">
        <v>408</v>
      </c>
      <c r="J59" s="22">
        <v>720</v>
      </c>
      <c r="K59" s="267">
        <v>720</v>
      </c>
      <c r="L59" s="22"/>
      <c r="M59" s="20">
        <f t="shared" si="5"/>
        <v>76.470588235294116</v>
      </c>
      <c r="N59" s="20">
        <f t="shared" si="6"/>
        <v>0</v>
      </c>
      <c r="O59" s="387" t="s">
        <v>270</v>
      </c>
      <c r="P59" s="442">
        <f t="shared" si="8"/>
        <v>312</v>
      </c>
    </row>
    <row r="60" spans="1:16" s="202" customFormat="1" ht="18.75" x14ac:dyDescent="0.3">
      <c r="A60" s="901"/>
      <c r="B60" s="900"/>
      <c r="C60" s="394" t="s">
        <v>2213</v>
      </c>
      <c r="D60" s="394" t="s">
        <v>2214</v>
      </c>
      <c r="E60" s="104">
        <v>120</v>
      </c>
      <c r="F60" s="98">
        <v>280</v>
      </c>
      <c r="G60" s="98">
        <v>550</v>
      </c>
      <c r="H60" s="131">
        <v>1.2</v>
      </c>
      <c r="I60" s="98">
        <v>144</v>
      </c>
      <c r="J60" s="22">
        <v>330</v>
      </c>
      <c r="K60" s="267">
        <v>330</v>
      </c>
      <c r="L60" s="22"/>
      <c r="M60" s="20">
        <f t="shared" si="5"/>
        <v>129.16666666666669</v>
      </c>
      <c r="N60" s="20">
        <f t="shared" si="6"/>
        <v>0</v>
      </c>
      <c r="O60" s="403" t="s">
        <v>263</v>
      </c>
      <c r="P60" s="442">
        <f t="shared" si="8"/>
        <v>186</v>
      </c>
    </row>
    <row r="61" spans="1:16" s="202" customFormat="1" ht="21.75" customHeight="1" x14ac:dyDescent="0.3">
      <c r="A61" s="901"/>
      <c r="B61" s="900"/>
      <c r="C61" s="394" t="s">
        <v>2215</v>
      </c>
      <c r="D61" s="394" t="s">
        <v>2216</v>
      </c>
      <c r="E61" s="104">
        <v>340</v>
      </c>
      <c r="F61" s="98">
        <v>950</v>
      </c>
      <c r="G61" s="98">
        <v>1900</v>
      </c>
      <c r="H61" s="131">
        <v>1.2</v>
      </c>
      <c r="I61" s="98">
        <v>408</v>
      </c>
      <c r="J61" s="22">
        <v>1140</v>
      </c>
      <c r="K61" s="267">
        <v>1140</v>
      </c>
      <c r="L61" s="22"/>
      <c r="M61" s="20">
        <f t="shared" si="5"/>
        <v>179.41176470588235</v>
      </c>
      <c r="N61" s="20">
        <f t="shared" si="6"/>
        <v>0</v>
      </c>
      <c r="O61" s="403" t="s">
        <v>270</v>
      </c>
      <c r="P61" s="442">
        <f t="shared" si="8"/>
        <v>732</v>
      </c>
    </row>
    <row r="62" spans="1:16" s="202" customFormat="1" ht="37.5" x14ac:dyDescent="0.3">
      <c r="A62" s="901"/>
      <c r="B62" s="900"/>
      <c r="C62" s="394" t="s">
        <v>2216</v>
      </c>
      <c r="D62" s="394" t="s">
        <v>843</v>
      </c>
      <c r="E62" s="104">
        <v>110</v>
      </c>
      <c r="F62" s="98">
        <v>600</v>
      </c>
      <c r="G62" s="98">
        <v>1200</v>
      </c>
      <c r="H62" s="131">
        <v>1.5</v>
      </c>
      <c r="I62" s="98">
        <v>165</v>
      </c>
      <c r="J62" s="22">
        <v>720</v>
      </c>
      <c r="K62" s="267">
        <v>720</v>
      </c>
      <c r="L62" s="22"/>
      <c r="M62" s="20">
        <f t="shared" si="5"/>
        <v>336.36363636363637</v>
      </c>
      <c r="N62" s="20">
        <f t="shared" si="6"/>
        <v>0</v>
      </c>
      <c r="O62" s="403" t="s">
        <v>270</v>
      </c>
      <c r="P62" s="442">
        <f t="shared" si="8"/>
        <v>555</v>
      </c>
    </row>
    <row r="63" spans="1:16" s="202" customFormat="1" ht="18.75" customHeight="1" x14ac:dyDescent="0.3">
      <c r="A63" s="396">
        <v>5</v>
      </c>
      <c r="B63" s="900" t="s">
        <v>2217</v>
      </c>
      <c r="C63" s="900"/>
      <c r="D63" s="900"/>
      <c r="E63" s="104">
        <v>330</v>
      </c>
      <c r="F63" s="98">
        <v>750</v>
      </c>
      <c r="G63" s="98">
        <v>1500</v>
      </c>
      <c r="H63" s="131">
        <v>1.5</v>
      </c>
      <c r="I63" s="98">
        <v>495</v>
      </c>
      <c r="J63" s="22">
        <v>900</v>
      </c>
      <c r="K63" s="267">
        <v>900</v>
      </c>
      <c r="L63" s="22"/>
      <c r="M63" s="20">
        <f t="shared" si="5"/>
        <v>81.818181818181827</v>
      </c>
      <c r="N63" s="20">
        <f t="shared" si="6"/>
        <v>0</v>
      </c>
      <c r="O63" s="403" t="s">
        <v>263</v>
      </c>
      <c r="P63" s="442">
        <f t="shared" si="8"/>
        <v>405</v>
      </c>
    </row>
    <row r="64" spans="1:16" s="202" customFormat="1" ht="18.75" x14ac:dyDescent="0.3">
      <c r="A64" s="396">
        <v>6</v>
      </c>
      <c r="B64" s="900" t="s">
        <v>45</v>
      </c>
      <c r="C64" s="900"/>
      <c r="D64" s="900"/>
      <c r="E64" s="104">
        <v>90</v>
      </c>
      <c r="F64" s="98">
        <v>110</v>
      </c>
      <c r="G64" s="98">
        <v>200</v>
      </c>
      <c r="H64" s="131">
        <v>1.2</v>
      </c>
      <c r="I64" s="98">
        <v>108</v>
      </c>
      <c r="J64" s="22">
        <v>120</v>
      </c>
      <c r="K64" s="267">
        <v>120</v>
      </c>
      <c r="L64" s="22"/>
      <c r="M64" s="20">
        <f t="shared" si="5"/>
        <v>11.111111111111111</v>
      </c>
      <c r="N64" s="20">
        <f t="shared" si="6"/>
        <v>0</v>
      </c>
      <c r="O64" s="403" t="s">
        <v>263</v>
      </c>
      <c r="P64" s="442">
        <f t="shared" si="8"/>
        <v>12</v>
      </c>
    </row>
    <row r="65" spans="1:16" s="202" customFormat="1" ht="18.75" x14ac:dyDescent="0.3">
      <c r="A65" s="93" t="s">
        <v>2218</v>
      </c>
      <c r="B65" s="397" t="s">
        <v>2219</v>
      </c>
      <c r="C65" s="397"/>
      <c r="D65" s="397"/>
      <c r="E65" s="100"/>
      <c r="F65" s="192"/>
      <c r="G65" s="192"/>
      <c r="H65" s="261"/>
      <c r="I65" s="98"/>
      <c r="J65" s="22"/>
      <c r="K65" s="257"/>
      <c r="L65" s="22"/>
      <c r="M65" s="20"/>
      <c r="N65" s="20"/>
      <c r="O65" s="397"/>
      <c r="P65" s="442"/>
    </row>
    <row r="66" spans="1:16" s="202" customFormat="1" ht="18.75" x14ac:dyDescent="0.3">
      <c r="A66" s="901">
        <v>1</v>
      </c>
      <c r="B66" s="900" t="s">
        <v>2220</v>
      </c>
      <c r="C66" s="394" t="s">
        <v>2221</v>
      </c>
      <c r="D66" s="394" t="s">
        <v>2222</v>
      </c>
      <c r="E66" s="104">
        <v>200</v>
      </c>
      <c r="F66" s="98">
        <v>450</v>
      </c>
      <c r="G66" s="98">
        <v>900</v>
      </c>
      <c r="H66" s="131">
        <v>1</v>
      </c>
      <c r="I66" s="98">
        <v>200</v>
      </c>
      <c r="J66" s="22">
        <v>540</v>
      </c>
      <c r="K66" s="267">
        <v>200</v>
      </c>
      <c r="L66" s="22"/>
      <c r="M66" s="20">
        <f t="shared" si="5"/>
        <v>0</v>
      </c>
      <c r="N66" s="20">
        <f t="shared" si="6"/>
        <v>-62.962962962962962</v>
      </c>
      <c r="O66" s="394"/>
      <c r="P66" s="442">
        <f t="shared" si="8"/>
        <v>0</v>
      </c>
    </row>
    <row r="67" spans="1:16" s="202" customFormat="1" ht="18.75" x14ac:dyDescent="0.3">
      <c r="A67" s="901"/>
      <c r="B67" s="900"/>
      <c r="C67" s="394" t="s">
        <v>2222</v>
      </c>
      <c r="D67" s="394" t="s">
        <v>2223</v>
      </c>
      <c r="E67" s="104">
        <v>200</v>
      </c>
      <c r="F67" s="98">
        <v>620</v>
      </c>
      <c r="G67" s="98">
        <v>1100</v>
      </c>
      <c r="H67" s="131">
        <v>3.1</v>
      </c>
      <c r="I67" s="98">
        <v>620</v>
      </c>
      <c r="J67" s="22">
        <v>660</v>
      </c>
      <c r="K67" s="267">
        <v>250</v>
      </c>
      <c r="L67" s="22"/>
      <c r="M67" s="20">
        <f t="shared" si="5"/>
        <v>-59.677419354838712</v>
      </c>
      <c r="N67" s="20">
        <f t="shared" si="6"/>
        <v>-62.121212121212125</v>
      </c>
      <c r="O67" s="394" t="s">
        <v>263</v>
      </c>
      <c r="P67" s="442">
        <f t="shared" si="8"/>
        <v>-370</v>
      </c>
    </row>
    <row r="68" spans="1:16" s="202" customFormat="1" ht="18.75" x14ac:dyDescent="0.3">
      <c r="A68" s="901"/>
      <c r="B68" s="900"/>
      <c r="C68" s="394" t="s">
        <v>2223</v>
      </c>
      <c r="D68" s="394" t="s">
        <v>2224</v>
      </c>
      <c r="E68" s="104">
        <v>250</v>
      </c>
      <c r="F68" s="98">
        <v>450</v>
      </c>
      <c r="G68" s="98">
        <v>900</v>
      </c>
      <c r="H68" s="131">
        <v>1.3</v>
      </c>
      <c r="I68" s="98">
        <v>325</v>
      </c>
      <c r="J68" s="22">
        <v>540</v>
      </c>
      <c r="K68" s="267">
        <v>250</v>
      </c>
      <c r="L68" s="22"/>
      <c r="M68" s="20">
        <f t="shared" si="5"/>
        <v>-23.076923076923077</v>
      </c>
      <c r="N68" s="20">
        <f t="shared" si="6"/>
        <v>-53.703703703703709</v>
      </c>
      <c r="O68" s="394"/>
      <c r="P68" s="442">
        <f t="shared" si="8"/>
        <v>-75</v>
      </c>
    </row>
    <row r="69" spans="1:16" s="202" customFormat="1" ht="37.5" x14ac:dyDescent="0.3">
      <c r="A69" s="901"/>
      <c r="B69" s="900"/>
      <c r="C69" s="394" t="s">
        <v>2223</v>
      </c>
      <c r="D69" s="394" t="s">
        <v>2225</v>
      </c>
      <c r="E69" s="104">
        <v>200</v>
      </c>
      <c r="F69" s="98">
        <v>300</v>
      </c>
      <c r="G69" s="98">
        <v>600</v>
      </c>
      <c r="H69" s="131">
        <v>1.5</v>
      </c>
      <c r="I69" s="98">
        <v>300</v>
      </c>
      <c r="J69" s="22">
        <v>360</v>
      </c>
      <c r="K69" s="267">
        <v>200</v>
      </c>
      <c r="L69" s="22"/>
      <c r="M69" s="20">
        <f t="shared" si="5"/>
        <v>-33.333333333333329</v>
      </c>
      <c r="N69" s="20">
        <f t="shared" si="6"/>
        <v>-44.444444444444443</v>
      </c>
      <c r="O69" s="387" t="s">
        <v>270</v>
      </c>
      <c r="P69" s="442">
        <f t="shared" si="8"/>
        <v>-100</v>
      </c>
    </row>
    <row r="70" spans="1:16" s="202" customFormat="1" ht="37.5" x14ac:dyDescent="0.3">
      <c r="A70" s="901"/>
      <c r="B70" s="900"/>
      <c r="C70" s="394" t="s">
        <v>2223</v>
      </c>
      <c r="D70" s="394" t="s">
        <v>2226</v>
      </c>
      <c r="E70" s="104">
        <v>250</v>
      </c>
      <c r="F70" s="98">
        <v>2250</v>
      </c>
      <c r="G70" s="98">
        <v>4500</v>
      </c>
      <c r="H70" s="131">
        <v>4.2</v>
      </c>
      <c r="I70" s="98">
        <v>1050</v>
      </c>
      <c r="J70" s="22">
        <v>1500</v>
      </c>
      <c r="K70" s="267">
        <v>300</v>
      </c>
      <c r="L70" s="22"/>
      <c r="M70" s="20">
        <f t="shared" si="5"/>
        <v>-71.428571428571431</v>
      </c>
      <c r="N70" s="20">
        <f t="shared" si="6"/>
        <v>-80</v>
      </c>
      <c r="O70" s="394" t="s">
        <v>270</v>
      </c>
      <c r="P70" s="442">
        <f t="shared" si="8"/>
        <v>-750</v>
      </c>
    </row>
    <row r="71" spans="1:16" s="202" customFormat="1" ht="37.5" x14ac:dyDescent="0.3">
      <c r="A71" s="901"/>
      <c r="B71" s="900"/>
      <c r="C71" s="402" t="s">
        <v>2223</v>
      </c>
      <c r="D71" s="394" t="s">
        <v>2227</v>
      </c>
      <c r="E71" s="104">
        <v>200</v>
      </c>
      <c r="F71" s="98">
        <v>450</v>
      </c>
      <c r="G71" s="98">
        <v>900</v>
      </c>
      <c r="H71" s="131">
        <v>1.2</v>
      </c>
      <c r="I71" s="98">
        <v>240</v>
      </c>
      <c r="J71" s="22">
        <v>540</v>
      </c>
      <c r="K71" s="267">
        <v>200</v>
      </c>
      <c r="L71" s="22"/>
      <c r="M71" s="20">
        <f t="shared" si="5"/>
        <v>-16.666666666666664</v>
      </c>
      <c r="N71" s="20">
        <f t="shared" si="6"/>
        <v>-62.962962962962962</v>
      </c>
      <c r="O71" s="394" t="s">
        <v>270</v>
      </c>
      <c r="P71" s="442">
        <f t="shared" si="8"/>
        <v>-40</v>
      </c>
    </row>
    <row r="72" spans="1:16" s="202" customFormat="1" ht="18.75" customHeight="1" x14ac:dyDescent="0.3">
      <c r="A72" s="396">
        <v>2</v>
      </c>
      <c r="B72" s="900" t="s">
        <v>2228</v>
      </c>
      <c r="C72" s="900"/>
      <c r="D72" s="900"/>
      <c r="E72" s="104">
        <v>150</v>
      </c>
      <c r="F72" s="98">
        <v>150</v>
      </c>
      <c r="G72" s="98">
        <v>300</v>
      </c>
      <c r="H72" s="131">
        <v>1</v>
      </c>
      <c r="I72" s="98">
        <v>150</v>
      </c>
      <c r="J72" s="22">
        <v>180</v>
      </c>
      <c r="K72" s="267">
        <v>200</v>
      </c>
      <c r="L72" s="22"/>
      <c r="M72" s="20">
        <f t="shared" si="5"/>
        <v>33.333333333333329</v>
      </c>
      <c r="N72" s="20">
        <f t="shared" si="6"/>
        <v>11.111111111111111</v>
      </c>
      <c r="O72" s="394" t="s">
        <v>270</v>
      </c>
      <c r="P72" s="442">
        <f t="shared" si="8"/>
        <v>50</v>
      </c>
    </row>
    <row r="73" spans="1:16" s="202" customFormat="1" ht="18.75" customHeight="1" x14ac:dyDescent="0.3">
      <c r="A73" s="396">
        <v>3</v>
      </c>
      <c r="B73" s="900" t="s">
        <v>45</v>
      </c>
      <c r="C73" s="900"/>
      <c r="D73" s="900"/>
      <c r="E73" s="104">
        <v>50</v>
      </c>
      <c r="F73" s="98">
        <v>160</v>
      </c>
      <c r="G73" s="98">
        <v>200</v>
      </c>
      <c r="H73" s="131">
        <v>3.1</v>
      </c>
      <c r="I73" s="98">
        <v>155</v>
      </c>
      <c r="J73" s="22">
        <v>160</v>
      </c>
      <c r="K73" s="267">
        <v>100</v>
      </c>
      <c r="L73" s="22"/>
      <c r="M73" s="20">
        <f t="shared" si="5"/>
        <v>-35.483870967741936</v>
      </c>
      <c r="N73" s="20">
        <f t="shared" si="6"/>
        <v>-37.5</v>
      </c>
      <c r="O73" s="394" t="s">
        <v>263</v>
      </c>
      <c r="P73" s="442">
        <f t="shared" si="8"/>
        <v>-55</v>
      </c>
    </row>
    <row r="74" spans="1:16" s="202" customFormat="1" ht="18.75" x14ac:dyDescent="0.3">
      <c r="A74" s="93" t="s">
        <v>2229</v>
      </c>
      <c r="B74" s="397" t="s">
        <v>2230</v>
      </c>
      <c r="C74" s="397"/>
      <c r="D74" s="397"/>
      <c r="E74" s="100"/>
      <c r="F74" s="98"/>
      <c r="G74" s="192"/>
      <c r="H74" s="131"/>
      <c r="I74" s="98"/>
      <c r="J74" s="22"/>
      <c r="K74" s="257"/>
      <c r="L74" s="22"/>
      <c r="M74" s="20"/>
      <c r="N74" s="20"/>
      <c r="O74" s="397"/>
      <c r="P74" s="442"/>
    </row>
    <row r="75" spans="1:16" s="202" customFormat="1" ht="37.5" x14ac:dyDescent="0.3">
      <c r="A75" s="901">
        <v>1</v>
      </c>
      <c r="B75" s="900" t="s">
        <v>268</v>
      </c>
      <c r="C75" s="394" t="s">
        <v>2214</v>
      </c>
      <c r="D75" s="394" t="s">
        <v>2231</v>
      </c>
      <c r="E75" s="104">
        <v>200</v>
      </c>
      <c r="F75" s="98">
        <v>800</v>
      </c>
      <c r="G75" s="234">
        <v>2200</v>
      </c>
      <c r="H75" s="131">
        <v>4</v>
      </c>
      <c r="I75" s="98">
        <v>800</v>
      </c>
      <c r="J75" s="22">
        <v>1320</v>
      </c>
      <c r="K75" s="267">
        <v>600</v>
      </c>
      <c r="L75" s="22"/>
      <c r="M75" s="20">
        <f t="shared" si="5"/>
        <v>-25</v>
      </c>
      <c r="N75" s="20">
        <f t="shared" si="6"/>
        <v>-54.54545454545454</v>
      </c>
      <c r="O75" s="394" t="s">
        <v>263</v>
      </c>
      <c r="P75" s="442">
        <f t="shared" si="8"/>
        <v>-200</v>
      </c>
    </row>
    <row r="76" spans="1:16" s="202" customFormat="1" ht="18.75" x14ac:dyDescent="0.3">
      <c r="A76" s="901"/>
      <c r="B76" s="900"/>
      <c r="C76" s="394" t="s">
        <v>2232</v>
      </c>
      <c r="D76" s="394" t="s">
        <v>2233</v>
      </c>
      <c r="E76" s="104">
        <v>200</v>
      </c>
      <c r="F76" s="98">
        <v>860</v>
      </c>
      <c r="G76" s="234">
        <v>2000</v>
      </c>
      <c r="H76" s="131">
        <v>4.3</v>
      </c>
      <c r="I76" s="98">
        <v>860</v>
      </c>
      <c r="J76" s="22">
        <v>1200</v>
      </c>
      <c r="K76" s="267">
        <v>500</v>
      </c>
      <c r="L76" s="22"/>
      <c r="M76" s="20">
        <f t="shared" si="5"/>
        <v>-41.860465116279073</v>
      </c>
      <c r="N76" s="20">
        <f t="shared" si="6"/>
        <v>-58.333333333333336</v>
      </c>
      <c r="O76" s="394" t="s">
        <v>263</v>
      </c>
      <c r="P76" s="442">
        <f t="shared" si="8"/>
        <v>-360</v>
      </c>
    </row>
    <row r="77" spans="1:16" s="202" customFormat="1" ht="18.75" x14ac:dyDescent="0.3">
      <c r="A77" s="901"/>
      <c r="B77" s="900"/>
      <c r="C77" s="394" t="s">
        <v>2233</v>
      </c>
      <c r="D77" s="394" t="s">
        <v>2234</v>
      </c>
      <c r="E77" s="104">
        <v>300</v>
      </c>
      <c r="F77" s="98">
        <v>870</v>
      </c>
      <c r="G77" s="194">
        <v>750</v>
      </c>
      <c r="H77" s="131">
        <v>2.9</v>
      </c>
      <c r="I77" s="98">
        <v>870</v>
      </c>
      <c r="J77" s="22">
        <v>870</v>
      </c>
      <c r="K77" s="267">
        <v>550</v>
      </c>
      <c r="L77" s="22"/>
      <c r="M77" s="20">
        <f t="shared" si="5"/>
        <v>-36.781609195402297</v>
      </c>
      <c r="N77" s="20">
        <f t="shared" si="6"/>
        <v>-36.781609195402297</v>
      </c>
      <c r="O77" s="394" t="s">
        <v>263</v>
      </c>
      <c r="P77" s="442">
        <f t="shared" si="8"/>
        <v>-320</v>
      </c>
    </row>
    <row r="78" spans="1:16" s="202" customFormat="1" ht="18.75" x14ac:dyDescent="0.3">
      <c r="A78" s="901"/>
      <c r="B78" s="900"/>
      <c r="C78" s="394" t="s">
        <v>2234</v>
      </c>
      <c r="D78" s="394" t="s">
        <v>2235</v>
      </c>
      <c r="E78" s="104">
        <v>250</v>
      </c>
      <c r="F78" s="98">
        <v>850</v>
      </c>
      <c r="G78" s="194">
        <v>870</v>
      </c>
      <c r="H78" s="131">
        <v>3.4</v>
      </c>
      <c r="I78" s="98">
        <v>850</v>
      </c>
      <c r="J78" s="22">
        <v>850</v>
      </c>
      <c r="K78" s="267">
        <v>500</v>
      </c>
      <c r="L78" s="22"/>
      <c r="M78" s="20">
        <f t="shared" si="5"/>
        <v>-41.17647058823529</v>
      </c>
      <c r="N78" s="20">
        <f t="shared" si="6"/>
        <v>-41.17647058823529</v>
      </c>
      <c r="O78" s="394" t="s">
        <v>263</v>
      </c>
      <c r="P78" s="442">
        <f t="shared" si="8"/>
        <v>-350</v>
      </c>
    </row>
    <row r="79" spans="1:16" s="202" customFormat="1" ht="37.5" x14ac:dyDescent="0.3">
      <c r="A79" s="396">
        <v>2</v>
      </c>
      <c r="B79" s="394" t="s">
        <v>2236</v>
      </c>
      <c r="C79" s="394" t="s">
        <v>2237</v>
      </c>
      <c r="D79" s="394" t="s">
        <v>2238</v>
      </c>
      <c r="E79" s="104">
        <v>200</v>
      </c>
      <c r="F79" s="98">
        <v>920</v>
      </c>
      <c r="G79" s="194">
        <v>250</v>
      </c>
      <c r="H79" s="131">
        <v>4.5999999999999996</v>
      </c>
      <c r="I79" s="98">
        <v>919.99999999999989</v>
      </c>
      <c r="J79" s="22">
        <v>920</v>
      </c>
      <c r="K79" s="267">
        <v>600</v>
      </c>
      <c r="L79" s="22"/>
      <c r="M79" s="20">
        <f t="shared" si="5"/>
        <v>-34.782608695652165</v>
      </c>
      <c r="N79" s="20">
        <f t="shared" si="6"/>
        <v>-34.782608695652172</v>
      </c>
      <c r="O79" s="394" t="s">
        <v>263</v>
      </c>
      <c r="P79" s="442">
        <f t="shared" si="8"/>
        <v>-319.99999999999989</v>
      </c>
    </row>
    <row r="80" spans="1:16" s="202" customFormat="1" ht="18.75" x14ac:dyDescent="0.3">
      <c r="A80" s="901">
        <v>3</v>
      </c>
      <c r="B80" s="900" t="s">
        <v>2239</v>
      </c>
      <c r="C80" s="394" t="s">
        <v>2240</v>
      </c>
      <c r="D80" s="394" t="s">
        <v>2241</v>
      </c>
      <c r="E80" s="104">
        <v>200</v>
      </c>
      <c r="F80" s="98">
        <v>720</v>
      </c>
      <c r="G80" s="194">
        <v>750</v>
      </c>
      <c r="H80" s="131">
        <v>3.6</v>
      </c>
      <c r="I80" s="98">
        <v>720</v>
      </c>
      <c r="J80" s="22">
        <v>720</v>
      </c>
      <c r="K80" s="267">
        <v>400</v>
      </c>
      <c r="L80" s="22"/>
      <c r="M80" s="20">
        <f t="shared" si="5"/>
        <v>-44.444444444444443</v>
      </c>
      <c r="N80" s="20">
        <f t="shared" si="6"/>
        <v>-44.444444444444443</v>
      </c>
      <c r="O80" s="394"/>
      <c r="P80" s="442">
        <f t="shared" si="8"/>
        <v>-320</v>
      </c>
    </row>
    <row r="81" spans="1:16" s="202" customFormat="1" ht="18.75" x14ac:dyDescent="0.3">
      <c r="A81" s="901"/>
      <c r="B81" s="900"/>
      <c r="C81" s="394" t="s">
        <v>2242</v>
      </c>
      <c r="D81" s="394" t="s">
        <v>483</v>
      </c>
      <c r="E81" s="104">
        <v>300</v>
      </c>
      <c r="F81" s="98">
        <v>500</v>
      </c>
      <c r="G81" s="194">
        <v>1000</v>
      </c>
      <c r="H81" s="131">
        <v>1.8</v>
      </c>
      <c r="I81" s="98">
        <v>450</v>
      </c>
      <c r="J81" s="22">
        <v>600</v>
      </c>
      <c r="K81" s="267">
        <v>450</v>
      </c>
      <c r="L81" s="22"/>
      <c r="M81" s="20">
        <f t="shared" si="5"/>
        <v>0</v>
      </c>
      <c r="N81" s="20">
        <f t="shared" si="6"/>
        <v>-25</v>
      </c>
      <c r="O81" s="394" t="s">
        <v>263</v>
      </c>
      <c r="P81" s="442">
        <f t="shared" si="8"/>
        <v>0</v>
      </c>
    </row>
    <row r="82" spans="1:16" s="202" customFormat="1" ht="18.75" x14ac:dyDescent="0.3">
      <c r="A82" s="901"/>
      <c r="B82" s="900"/>
      <c r="C82" s="394" t="s">
        <v>483</v>
      </c>
      <c r="D82" s="394" t="s">
        <v>2243</v>
      </c>
      <c r="E82" s="104">
        <v>400</v>
      </c>
      <c r="F82" s="98">
        <v>630</v>
      </c>
      <c r="G82" s="194">
        <v>1250</v>
      </c>
      <c r="H82" s="131">
        <v>1.3</v>
      </c>
      <c r="I82" s="98">
        <v>390</v>
      </c>
      <c r="J82" s="22">
        <v>750</v>
      </c>
      <c r="K82" s="267">
        <v>390</v>
      </c>
      <c r="L82" s="22"/>
      <c r="M82" s="20">
        <f t="shared" si="5"/>
        <v>0</v>
      </c>
      <c r="N82" s="20">
        <f t="shared" si="6"/>
        <v>-48</v>
      </c>
      <c r="O82" s="394" t="s">
        <v>263</v>
      </c>
      <c r="P82" s="442">
        <f t="shared" si="8"/>
        <v>0</v>
      </c>
    </row>
    <row r="83" spans="1:16" s="202" customFormat="1" ht="18.75" x14ac:dyDescent="0.3">
      <c r="A83" s="901"/>
      <c r="B83" s="900"/>
      <c r="C83" s="394" t="s">
        <v>2243</v>
      </c>
      <c r="D83" s="394" t="s">
        <v>2244</v>
      </c>
      <c r="E83" s="104">
        <v>250</v>
      </c>
      <c r="F83" s="98">
        <v>630</v>
      </c>
      <c r="G83" s="194">
        <v>1250</v>
      </c>
      <c r="H83" s="131">
        <v>1.6</v>
      </c>
      <c r="I83" s="98">
        <v>400</v>
      </c>
      <c r="J83" s="22">
        <v>750</v>
      </c>
      <c r="K83" s="267">
        <v>300</v>
      </c>
      <c r="L83" s="22"/>
      <c r="M83" s="20">
        <f t="shared" si="5"/>
        <v>-25</v>
      </c>
      <c r="N83" s="20">
        <f t="shared" si="6"/>
        <v>-60</v>
      </c>
      <c r="O83" s="394"/>
      <c r="P83" s="442">
        <f t="shared" si="8"/>
        <v>-100</v>
      </c>
    </row>
    <row r="84" spans="1:16" s="202" customFormat="1" ht="18.75" x14ac:dyDescent="0.3">
      <c r="A84" s="901"/>
      <c r="B84" s="900"/>
      <c r="C84" s="394" t="s">
        <v>2244</v>
      </c>
      <c r="D84" s="394" t="s">
        <v>2245</v>
      </c>
      <c r="E84" s="104">
        <v>350</v>
      </c>
      <c r="F84" s="98">
        <v>750</v>
      </c>
      <c r="G84" s="194">
        <v>1500</v>
      </c>
      <c r="H84" s="131">
        <v>2.5</v>
      </c>
      <c r="I84" s="98">
        <v>750</v>
      </c>
      <c r="J84" s="22">
        <v>900</v>
      </c>
      <c r="K84" s="267">
        <v>500</v>
      </c>
      <c r="L84" s="22"/>
      <c r="M84" s="20">
        <f t="shared" si="5"/>
        <v>-33.333333333333329</v>
      </c>
      <c r="N84" s="20">
        <f t="shared" si="6"/>
        <v>-44.444444444444443</v>
      </c>
      <c r="O84" s="394" t="s">
        <v>263</v>
      </c>
      <c r="P84" s="442">
        <f t="shared" si="8"/>
        <v>-250</v>
      </c>
    </row>
    <row r="85" spans="1:16" s="202" customFormat="1" ht="37.5" x14ac:dyDescent="0.3">
      <c r="A85" s="901"/>
      <c r="B85" s="900"/>
      <c r="C85" s="394" t="s">
        <v>2245</v>
      </c>
      <c r="D85" s="394" t="s">
        <v>2246</v>
      </c>
      <c r="E85" s="104">
        <v>170</v>
      </c>
      <c r="F85" s="98">
        <v>870</v>
      </c>
      <c r="G85" s="194">
        <v>750</v>
      </c>
      <c r="H85" s="131">
        <v>5.0999999999999996</v>
      </c>
      <c r="I85" s="98">
        <v>866.99999999999989</v>
      </c>
      <c r="J85" s="22">
        <v>870</v>
      </c>
      <c r="K85" s="267">
        <v>400</v>
      </c>
      <c r="L85" s="22"/>
      <c r="M85" s="20">
        <f t="shared" si="5"/>
        <v>-53.863898500576688</v>
      </c>
      <c r="N85" s="20">
        <f t="shared" si="6"/>
        <v>-54.022988505747129</v>
      </c>
      <c r="O85" s="394" t="s">
        <v>263</v>
      </c>
      <c r="P85" s="442">
        <f t="shared" si="8"/>
        <v>-466.99999999999989</v>
      </c>
    </row>
    <row r="86" spans="1:16" s="202" customFormat="1" ht="18.75" x14ac:dyDescent="0.3">
      <c r="A86" s="901"/>
      <c r="B86" s="900"/>
      <c r="C86" s="394" t="s">
        <v>2240</v>
      </c>
      <c r="D86" s="394" t="s">
        <v>2247</v>
      </c>
      <c r="E86" s="104">
        <v>250</v>
      </c>
      <c r="F86" s="98">
        <v>780</v>
      </c>
      <c r="G86" s="194">
        <v>1125</v>
      </c>
      <c r="H86" s="131">
        <v>3.1</v>
      </c>
      <c r="I86" s="98">
        <v>775</v>
      </c>
      <c r="J86" s="22">
        <v>780</v>
      </c>
      <c r="K86" s="267">
        <v>450</v>
      </c>
      <c r="L86" s="22"/>
      <c r="M86" s="20">
        <f t="shared" si="5"/>
        <v>-41.935483870967744</v>
      </c>
      <c r="N86" s="20">
        <f t="shared" si="6"/>
        <v>-42.307692307692307</v>
      </c>
      <c r="O86" s="394" t="s">
        <v>263</v>
      </c>
      <c r="P86" s="442">
        <f t="shared" si="8"/>
        <v>-325</v>
      </c>
    </row>
    <row r="87" spans="1:16" s="202" customFormat="1" ht="37.5" x14ac:dyDescent="0.3">
      <c r="A87" s="901"/>
      <c r="B87" s="900"/>
      <c r="C87" s="394" t="s">
        <v>2248</v>
      </c>
      <c r="D87" s="394" t="s">
        <v>2249</v>
      </c>
      <c r="E87" s="104">
        <v>150</v>
      </c>
      <c r="F87" s="98">
        <v>410</v>
      </c>
      <c r="G87" s="194">
        <v>500</v>
      </c>
      <c r="H87" s="131">
        <v>2.7</v>
      </c>
      <c r="I87" s="98">
        <v>405</v>
      </c>
      <c r="J87" s="22">
        <v>410</v>
      </c>
      <c r="K87" s="267">
        <v>400</v>
      </c>
      <c r="L87" s="22"/>
      <c r="M87" s="20">
        <f t="shared" si="5"/>
        <v>-1.2345679012345678</v>
      </c>
      <c r="N87" s="20">
        <f t="shared" si="6"/>
        <v>-2.4390243902439024</v>
      </c>
      <c r="O87" s="394" t="s">
        <v>263</v>
      </c>
      <c r="P87" s="442">
        <f t="shared" si="8"/>
        <v>-5</v>
      </c>
    </row>
    <row r="88" spans="1:16" s="202" customFormat="1" ht="37.5" x14ac:dyDescent="0.3">
      <c r="A88" s="396">
        <v>4</v>
      </c>
      <c r="B88" s="394" t="s">
        <v>2250</v>
      </c>
      <c r="C88" s="394" t="s">
        <v>2251</v>
      </c>
      <c r="D88" s="394" t="s">
        <v>2225</v>
      </c>
      <c r="E88" s="104">
        <v>220</v>
      </c>
      <c r="F88" s="98">
        <v>690</v>
      </c>
      <c r="G88" s="194">
        <v>1250</v>
      </c>
      <c r="H88" s="131">
        <v>3.8</v>
      </c>
      <c r="I88" s="98">
        <v>684</v>
      </c>
      <c r="J88" s="22">
        <v>750</v>
      </c>
      <c r="K88" s="267">
        <v>400</v>
      </c>
      <c r="L88" s="22"/>
      <c r="M88" s="20">
        <f t="shared" si="5"/>
        <v>-41.520467836257311</v>
      </c>
      <c r="N88" s="20">
        <f t="shared" si="6"/>
        <v>-46.666666666666664</v>
      </c>
      <c r="O88" s="394" t="s">
        <v>263</v>
      </c>
      <c r="P88" s="442">
        <f t="shared" si="8"/>
        <v>-284</v>
      </c>
    </row>
    <row r="89" spans="1:16" s="202" customFormat="1" ht="18.75" x14ac:dyDescent="0.3">
      <c r="A89" s="396">
        <v>5</v>
      </c>
      <c r="B89" s="394" t="s">
        <v>703</v>
      </c>
      <c r="C89" s="394" t="s">
        <v>2252</v>
      </c>
      <c r="D89" s="394" t="s">
        <v>1154</v>
      </c>
      <c r="E89" s="104">
        <v>100</v>
      </c>
      <c r="F89" s="98">
        <v>190</v>
      </c>
      <c r="G89" s="194">
        <v>380</v>
      </c>
      <c r="H89" s="131">
        <v>2.6</v>
      </c>
      <c r="I89" s="98">
        <v>260</v>
      </c>
      <c r="J89" s="22">
        <v>230</v>
      </c>
      <c r="K89" s="267">
        <v>260</v>
      </c>
      <c r="L89" s="22"/>
      <c r="M89" s="20">
        <f t="shared" si="5"/>
        <v>0</v>
      </c>
      <c r="N89" s="20">
        <f t="shared" si="6"/>
        <v>13.043478260869565</v>
      </c>
      <c r="O89" s="394" t="s">
        <v>263</v>
      </c>
      <c r="P89" s="442">
        <f t="shared" si="8"/>
        <v>0</v>
      </c>
    </row>
    <row r="90" spans="1:16" s="202" customFormat="1" ht="18.75" x14ac:dyDescent="0.3">
      <c r="A90" s="396">
        <v>6</v>
      </c>
      <c r="B90" s="394" t="s">
        <v>846</v>
      </c>
      <c r="C90" s="394" t="s">
        <v>2214</v>
      </c>
      <c r="D90" s="394" t="s">
        <v>2253</v>
      </c>
      <c r="E90" s="104">
        <v>200</v>
      </c>
      <c r="F90" s="98">
        <v>630</v>
      </c>
      <c r="G90" s="194">
        <v>1250</v>
      </c>
      <c r="H90" s="131">
        <v>2.8</v>
      </c>
      <c r="I90" s="98">
        <v>560</v>
      </c>
      <c r="J90" s="22">
        <v>750</v>
      </c>
      <c r="K90" s="267">
        <v>500</v>
      </c>
      <c r="L90" s="22"/>
      <c r="M90" s="20">
        <f t="shared" si="5"/>
        <v>-10.714285714285714</v>
      </c>
      <c r="N90" s="20">
        <f t="shared" si="6"/>
        <v>-33.333333333333329</v>
      </c>
      <c r="O90" s="394" t="s">
        <v>263</v>
      </c>
      <c r="P90" s="442">
        <f t="shared" si="8"/>
        <v>-60</v>
      </c>
    </row>
    <row r="91" spans="1:16" s="202" customFormat="1" ht="37.5" x14ac:dyDescent="0.3">
      <c r="A91" s="396">
        <v>7</v>
      </c>
      <c r="B91" s="394" t="s">
        <v>227</v>
      </c>
      <c r="C91" s="394" t="s">
        <v>2254</v>
      </c>
      <c r="D91" s="394" t="s">
        <v>2255</v>
      </c>
      <c r="E91" s="104">
        <v>100</v>
      </c>
      <c r="F91" s="98">
        <v>270</v>
      </c>
      <c r="G91" s="194">
        <v>380</v>
      </c>
      <c r="H91" s="131">
        <v>2.7</v>
      </c>
      <c r="I91" s="98">
        <v>270</v>
      </c>
      <c r="J91" s="22">
        <v>270</v>
      </c>
      <c r="K91" s="267">
        <v>200</v>
      </c>
      <c r="L91" s="22"/>
      <c r="M91" s="20">
        <f t="shared" si="5"/>
        <v>-25.925925925925924</v>
      </c>
      <c r="N91" s="20">
        <f t="shared" si="6"/>
        <v>-25.925925925925924</v>
      </c>
      <c r="O91" s="394" t="s">
        <v>263</v>
      </c>
      <c r="P91" s="442">
        <f t="shared" si="8"/>
        <v>-70</v>
      </c>
    </row>
    <row r="92" spans="1:16" s="202" customFormat="1" ht="18.75" customHeight="1" x14ac:dyDescent="0.3">
      <c r="A92" s="396">
        <v>8</v>
      </c>
      <c r="B92" s="900" t="s">
        <v>2256</v>
      </c>
      <c r="C92" s="900"/>
      <c r="D92" s="900"/>
      <c r="E92" s="104">
        <v>100</v>
      </c>
      <c r="F92" s="98">
        <v>310</v>
      </c>
      <c r="G92" s="194">
        <v>180</v>
      </c>
      <c r="H92" s="131">
        <v>3.1</v>
      </c>
      <c r="I92" s="98">
        <v>310</v>
      </c>
      <c r="J92" s="22">
        <v>310</v>
      </c>
      <c r="K92" s="267">
        <v>200</v>
      </c>
      <c r="L92" s="22"/>
      <c r="M92" s="20">
        <f t="shared" si="5"/>
        <v>-35.483870967741936</v>
      </c>
      <c r="N92" s="20">
        <f t="shared" si="6"/>
        <v>-35.483870967741936</v>
      </c>
      <c r="O92" s="394" t="s">
        <v>263</v>
      </c>
      <c r="P92" s="442">
        <f t="shared" si="8"/>
        <v>-110</v>
      </c>
    </row>
    <row r="93" spans="1:16" s="202" customFormat="1" ht="18.75" x14ac:dyDescent="0.3">
      <c r="A93" s="93" t="s">
        <v>2257</v>
      </c>
      <c r="B93" s="397" t="s">
        <v>2258</v>
      </c>
      <c r="C93" s="397"/>
      <c r="D93" s="397"/>
      <c r="E93" s="100"/>
      <c r="F93" s="98"/>
      <c r="G93" s="192"/>
      <c r="H93" s="83"/>
      <c r="I93" s="83"/>
      <c r="J93" s="22"/>
      <c r="K93" s="257"/>
      <c r="L93" s="22"/>
      <c r="M93" s="20"/>
      <c r="N93" s="20"/>
      <c r="O93" s="397"/>
      <c r="P93" s="442"/>
    </row>
    <row r="94" spans="1:16" s="202" customFormat="1" ht="37.5" x14ac:dyDescent="0.3">
      <c r="A94" s="106">
        <v>1</v>
      </c>
      <c r="B94" s="106" t="s">
        <v>268</v>
      </c>
      <c r="C94" s="394" t="s">
        <v>2221</v>
      </c>
      <c r="D94" s="394" t="s">
        <v>2259</v>
      </c>
      <c r="E94" s="104">
        <v>250</v>
      </c>
      <c r="F94" s="98">
        <v>500</v>
      </c>
      <c r="G94" s="98">
        <v>800</v>
      </c>
      <c r="H94" s="131">
        <v>2</v>
      </c>
      <c r="I94" s="98">
        <v>500</v>
      </c>
      <c r="J94" s="22">
        <v>800</v>
      </c>
      <c r="K94" s="267">
        <v>400</v>
      </c>
      <c r="L94" s="22"/>
      <c r="M94" s="20">
        <f t="shared" si="5"/>
        <v>-20</v>
      </c>
      <c r="N94" s="20">
        <f t="shared" si="6"/>
        <v>-50</v>
      </c>
      <c r="O94" s="394" t="s">
        <v>263</v>
      </c>
      <c r="P94" s="442">
        <f t="shared" si="8"/>
        <v>-100</v>
      </c>
    </row>
    <row r="95" spans="1:16" s="202" customFormat="1" ht="37.5" x14ac:dyDescent="0.3">
      <c r="A95" s="106"/>
      <c r="B95" s="106"/>
      <c r="C95" s="394" t="s">
        <v>2259</v>
      </c>
      <c r="D95" s="394" t="s">
        <v>2260</v>
      </c>
      <c r="E95" s="104">
        <v>350</v>
      </c>
      <c r="F95" s="98">
        <v>880</v>
      </c>
      <c r="G95" s="98">
        <v>1300</v>
      </c>
      <c r="H95" s="131">
        <v>2.5</v>
      </c>
      <c r="I95" s="98">
        <v>875</v>
      </c>
      <c r="J95" s="22">
        <v>880</v>
      </c>
      <c r="K95" s="267">
        <v>500</v>
      </c>
      <c r="L95" s="22"/>
      <c r="M95" s="20">
        <f t="shared" si="5"/>
        <v>-42.857142857142854</v>
      </c>
      <c r="N95" s="20">
        <f t="shared" si="6"/>
        <v>-43.18181818181818</v>
      </c>
      <c r="O95" s="394" t="s">
        <v>263</v>
      </c>
      <c r="P95" s="442">
        <f t="shared" si="8"/>
        <v>-375</v>
      </c>
    </row>
    <row r="96" spans="1:16" s="202" customFormat="1" ht="37.5" x14ac:dyDescent="0.3">
      <c r="A96" s="106"/>
      <c r="B96" s="106"/>
      <c r="C96" s="394" t="s">
        <v>2261</v>
      </c>
      <c r="D96" s="394" t="s">
        <v>2262</v>
      </c>
      <c r="E96" s="104">
        <v>200</v>
      </c>
      <c r="F96" s="98">
        <v>650</v>
      </c>
      <c r="G96" s="98">
        <v>1300</v>
      </c>
      <c r="H96" s="131">
        <v>1.8</v>
      </c>
      <c r="I96" s="98">
        <v>360</v>
      </c>
      <c r="J96" s="22">
        <v>780</v>
      </c>
      <c r="K96" s="267">
        <v>400</v>
      </c>
      <c r="L96" s="22"/>
      <c r="M96" s="20">
        <f t="shared" si="5"/>
        <v>11.111111111111111</v>
      </c>
      <c r="N96" s="20">
        <f t="shared" si="6"/>
        <v>-48.717948717948715</v>
      </c>
      <c r="O96" s="394"/>
      <c r="P96" s="442">
        <f t="shared" si="8"/>
        <v>40</v>
      </c>
    </row>
    <row r="97" spans="1:16" s="202" customFormat="1" ht="37.5" x14ac:dyDescent="0.3">
      <c r="A97" s="106"/>
      <c r="B97" s="106"/>
      <c r="C97" s="394" t="s">
        <v>2260</v>
      </c>
      <c r="D97" s="394" t="s">
        <v>2263</v>
      </c>
      <c r="E97" s="104">
        <v>300</v>
      </c>
      <c r="F97" s="98">
        <v>1260</v>
      </c>
      <c r="G97" s="98">
        <v>1300</v>
      </c>
      <c r="H97" s="131">
        <v>4.2</v>
      </c>
      <c r="I97" s="98">
        <v>1260</v>
      </c>
      <c r="J97" s="22">
        <v>1260</v>
      </c>
      <c r="K97" s="267">
        <v>800</v>
      </c>
      <c r="L97" s="22"/>
      <c r="M97" s="20">
        <f t="shared" si="5"/>
        <v>-36.507936507936506</v>
      </c>
      <c r="N97" s="20">
        <f t="shared" si="6"/>
        <v>-36.507936507936506</v>
      </c>
      <c r="O97" s="394" t="s">
        <v>270</v>
      </c>
      <c r="P97" s="442">
        <f t="shared" si="8"/>
        <v>-460</v>
      </c>
    </row>
    <row r="98" spans="1:16" s="202" customFormat="1" ht="37.5" x14ac:dyDescent="0.3">
      <c r="A98" s="106"/>
      <c r="B98" s="106"/>
      <c r="C98" s="394" t="s">
        <v>2263</v>
      </c>
      <c r="D98" s="394" t="s">
        <v>2264</v>
      </c>
      <c r="E98" s="104">
        <v>350</v>
      </c>
      <c r="F98" s="98">
        <v>300</v>
      </c>
      <c r="G98" s="98">
        <v>500</v>
      </c>
      <c r="H98" s="131">
        <v>1.5</v>
      </c>
      <c r="I98" s="98">
        <v>300</v>
      </c>
      <c r="J98" s="22">
        <v>300</v>
      </c>
      <c r="K98" s="267">
        <v>250</v>
      </c>
      <c r="L98" s="22"/>
      <c r="M98" s="20">
        <f t="shared" si="5"/>
        <v>-16.666666666666664</v>
      </c>
      <c r="N98" s="20">
        <f t="shared" si="6"/>
        <v>-16.666666666666664</v>
      </c>
      <c r="O98" s="394" t="s">
        <v>270</v>
      </c>
      <c r="P98" s="442">
        <f t="shared" si="8"/>
        <v>-50</v>
      </c>
    </row>
    <row r="99" spans="1:16" s="202" customFormat="1" ht="37.5" x14ac:dyDescent="0.3">
      <c r="A99" s="901">
        <v>2</v>
      </c>
      <c r="B99" s="900" t="s">
        <v>2265</v>
      </c>
      <c r="C99" s="394" t="s">
        <v>2263</v>
      </c>
      <c r="D99" s="394" t="s">
        <v>2266</v>
      </c>
      <c r="E99" s="104">
        <v>200</v>
      </c>
      <c r="F99" s="98">
        <v>360</v>
      </c>
      <c r="G99" s="98">
        <v>500</v>
      </c>
      <c r="H99" s="131">
        <v>1.8</v>
      </c>
      <c r="I99" s="98">
        <v>360</v>
      </c>
      <c r="J99" s="22">
        <v>360</v>
      </c>
      <c r="K99" s="267">
        <v>300</v>
      </c>
      <c r="L99" s="22"/>
      <c r="M99" s="20">
        <f t="shared" si="5"/>
        <v>-16.666666666666664</v>
      </c>
      <c r="N99" s="20">
        <f t="shared" si="6"/>
        <v>-16.666666666666664</v>
      </c>
      <c r="O99" s="394" t="s">
        <v>263</v>
      </c>
      <c r="P99" s="442">
        <f t="shared" si="8"/>
        <v>-60</v>
      </c>
    </row>
    <row r="100" spans="1:16" s="202" customFormat="1" ht="37.5" x14ac:dyDescent="0.3">
      <c r="A100" s="901"/>
      <c r="B100" s="900"/>
      <c r="C100" s="394" t="s">
        <v>2266</v>
      </c>
      <c r="D100" s="394" t="s">
        <v>2267</v>
      </c>
      <c r="E100" s="104">
        <v>200</v>
      </c>
      <c r="F100" s="98">
        <v>540</v>
      </c>
      <c r="G100" s="98">
        <v>600</v>
      </c>
      <c r="H100" s="131">
        <v>2.7</v>
      </c>
      <c r="I100" s="98">
        <v>540</v>
      </c>
      <c r="J100" s="22">
        <v>540</v>
      </c>
      <c r="K100" s="267">
        <v>400</v>
      </c>
      <c r="L100" s="22"/>
      <c r="M100" s="20">
        <f t="shared" si="5"/>
        <v>-25.925925925925924</v>
      </c>
      <c r="N100" s="20">
        <f t="shared" si="6"/>
        <v>-25.925925925925924</v>
      </c>
      <c r="O100" s="394" t="s">
        <v>270</v>
      </c>
      <c r="P100" s="442">
        <f t="shared" si="8"/>
        <v>-140</v>
      </c>
    </row>
    <row r="101" spans="1:16" s="202" customFormat="1" ht="37.5" x14ac:dyDescent="0.3">
      <c r="A101" s="901"/>
      <c r="B101" s="900"/>
      <c r="C101" s="394" t="s">
        <v>2266</v>
      </c>
      <c r="D101" s="394" t="s">
        <v>2268</v>
      </c>
      <c r="E101" s="104">
        <v>200</v>
      </c>
      <c r="F101" s="98">
        <v>420</v>
      </c>
      <c r="G101" s="98">
        <v>600</v>
      </c>
      <c r="H101" s="131">
        <v>2.1</v>
      </c>
      <c r="I101" s="98">
        <v>420</v>
      </c>
      <c r="J101" s="22">
        <v>420</v>
      </c>
      <c r="K101" s="267">
        <v>300</v>
      </c>
      <c r="L101" s="22"/>
      <c r="M101" s="20">
        <f t="shared" si="5"/>
        <v>-28.571428571428569</v>
      </c>
      <c r="N101" s="20">
        <f t="shared" si="6"/>
        <v>-28.571428571428569</v>
      </c>
      <c r="O101" s="394" t="s">
        <v>263</v>
      </c>
      <c r="P101" s="442">
        <f t="shared" si="8"/>
        <v>-120</v>
      </c>
    </row>
    <row r="102" spans="1:16" s="202" customFormat="1" ht="37.5" customHeight="1" x14ac:dyDescent="0.3">
      <c r="A102" s="901"/>
      <c r="B102" s="900"/>
      <c r="C102" s="900" t="s">
        <v>2269</v>
      </c>
      <c r="D102" s="900"/>
      <c r="E102" s="104">
        <v>350</v>
      </c>
      <c r="F102" s="98">
        <v>1540</v>
      </c>
      <c r="G102" s="98">
        <v>1300</v>
      </c>
      <c r="H102" s="131">
        <v>4.4000000000000004</v>
      </c>
      <c r="I102" s="98">
        <v>1540.0000000000002</v>
      </c>
      <c r="J102" s="22">
        <v>1540</v>
      </c>
      <c r="K102" s="267">
        <v>1200</v>
      </c>
      <c r="L102" s="22"/>
      <c r="M102" s="20">
        <f t="shared" si="5"/>
        <v>-22.077922077922089</v>
      </c>
      <c r="N102" s="20">
        <f t="shared" si="6"/>
        <v>-22.077922077922079</v>
      </c>
      <c r="O102" s="394" t="s">
        <v>270</v>
      </c>
      <c r="P102" s="442">
        <f t="shared" si="8"/>
        <v>-340.00000000000023</v>
      </c>
    </row>
    <row r="103" spans="1:16" s="202" customFormat="1" ht="37.5" x14ac:dyDescent="0.3">
      <c r="A103" s="901"/>
      <c r="B103" s="900"/>
      <c r="C103" s="394" t="s">
        <v>2270</v>
      </c>
      <c r="D103" s="394" t="s">
        <v>2267</v>
      </c>
      <c r="E103" s="104"/>
      <c r="F103" s="98">
        <v>300</v>
      </c>
      <c r="G103" s="98">
        <v>600</v>
      </c>
      <c r="H103" s="131"/>
      <c r="I103" s="98"/>
      <c r="J103" s="22">
        <v>360</v>
      </c>
      <c r="K103" s="267">
        <v>360</v>
      </c>
      <c r="L103" s="22"/>
      <c r="M103" s="20"/>
      <c r="N103" s="20">
        <f t="shared" si="6"/>
        <v>0</v>
      </c>
      <c r="O103" s="394" t="s">
        <v>131</v>
      </c>
      <c r="P103" s="442">
        <f t="shared" si="8"/>
        <v>360</v>
      </c>
    </row>
    <row r="104" spans="1:16" s="202" customFormat="1" ht="37.5" x14ac:dyDescent="0.3">
      <c r="A104" s="901"/>
      <c r="B104" s="900"/>
      <c r="C104" s="394" t="s">
        <v>2270</v>
      </c>
      <c r="D104" s="394" t="s">
        <v>2271</v>
      </c>
      <c r="E104" s="104">
        <v>150</v>
      </c>
      <c r="F104" s="98">
        <v>250</v>
      </c>
      <c r="G104" s="98">
        <v>500</v>
      </c>
      <c r="H104" s="131">
        <v>1.6</v>
      </c>
      <c r="I104" s="98">
        <v>240</v>
      </c>
      <c r="J104" s="22">
        <v>300</v>
      </c>
      <c r="K104" s="267">
        <v>300</v>
      </c>
      <c r="L104" s="22"/>
      <c r="M104" s="20">
        <f t="shared" si="5"/>
        <v>25</v>
      </c>
      <c r="N104" s="20">
        <f t="shared" si="6"/>
        <v>0</v>
      </c>
      <c r="O104" s="394" t="s">
        <v>270</v>
      </c>
      <c r="P104" s="442">
        <f t="shared" si="8"/>
        <v>60</v>
      </c>
    </row>
    <row r="105" spans="1:16" s="202" customFormat="1" ht="37.5" x14ac:dyDescent="0.3">
      <c r="A105" s="901"/>
      <c r="B105" s="900"/>
      <c r="C105" s="394" t="s">
        <v>2270</v>
      </c>
      <c r="D105" s="394" t="s">
        <v>2221</v>
      </c>
      <c r="E105" s="104">
        <v>150</v>
      </c>
      <c r="F105" s="98">
        <v>350</v>
      </c>
      <c r="G105" s="98">
        <v>400</v>
      </c>
      <c r="H105" s="131">
        <v>2.2999999999999998</v>
      </c>
      <c r="I105" s="98">
        <v>345</v>
      </c>
      <c r="J105" s="22">
        <v>350</v>
      </c>
      <c r="K105" s="267">
        <v>350</v>
      </c>
      <c r="L105" s="22"/>
      <c r="M105" s="20">
        <f t="shared" si="5"/>
        <v>1.4492753623188406</v>
      </c>
      <c r="N105" s="20">
        <f t="shared" si="6"/>
        <v>0</v>
      </c>
      <c r="O105" s="394" t="s">
        <v>263</v>
      </c>
      <c r="P105" s="442">
        <f t="shared" si="8"/>
        <v>5</v>
      </c>
    </row>
    <row r="106" spans="1:16" s="202" customFormat="1" ht="37.5" x14ac:dyDescent="0.3">
      <c r="A106" s="901"/>
      <c r="B106" s="900"/>
      <c r="C106" s="394" t="s">
        <v>2271</v>
      </c>
      <c r="D106" s="394" t="s">
        <v>2272</v>
      </c>
      <c r="E106" s="104">
        <v>150</v>
      </c>
      <c r="F106" s="98">
        <v>510</v>
      </c>
      <c r="G106" s="98">
        <v>900</v>
      </c>
      <c r="H106" s="131">
        <v>3.4</v>
      </c>
      <c r="I106" s="98">
        <v>510</v>
      </c>
      <c r="J106" s="22">
        <v>540</v>
      </c>
      <c r="K106" s="267">
        <v>540</v>
      </c>
      <c r="L106" s="22"/>
      <c r="M106" s="20">
        <f t="shared" si="5"/>
        <v>5.8823529411764701</v>
      </c>
      <c r="N106" s="20">
        <f t="shared" si="6"/>
        <v>0</v>
      </c>
      <c r="O106" s="394" t="s">
        <v>270</v>
      </c>
      <c r="P106" s="442">
        <f t="shared" si="8"/>
        <v>30</v>
      </c>
    </row>
    <row r="107" spans="1:16" s="202" customFormat="1" ht="37.5" x14ac:dyDescent="0.3">
      <c r="A107" s="901"/>
      <c r="B107" s="900"/>
      <c r="C107" s="394" t="s">
        <v>2272</v>
      </c>
      <c r="D107" s="394" t="s">
        <v>2273</v>
      </c>
      <c r="E107" s="104">
        <v>150</v>
      </c>
      <c r="F107" s="98">
        <v>200</v>
      </c>
      <c r="G107" s="98">
        <v>400</v>
      </c>
      <c r="H107" s="131">
        <v>1</v>
      </c>
      <c r="I107" s="98">
        <v>150</v>
      </c>
      <c r="J107" s="22">
        <v>240</v>
      </c>
      <c r="K107" s="267">
        <v>240</v>
      </c>
      <c r="L107" s="22"/>
      <c r="M107" s="20">
        <f t="shared" si="5"/>
        <v>60</v>
      </c>
      <c r="N107" s="20">
        <f t="shared" si="6"/>
        <v>0</v>
      </c>
      <c r="O107" s="394" t="s">
        <v>270</v>
      </c>
      <c r="P107" s="442">
        <f t="shared" si="8"/>
        <v>90</v>
      </c>
    </row>
    <row r="108" spans="1:16" s="202" customFormat="1" ht="37.5" x14ac:dyDescent="0.3">
      <c r="A108" s="901"/>
      <c r="B108" s="900"/>
      <c r="C108" s="394" t="s">
        <v>2271</v>
      </c>
      <c r="D108" s="394" t="s">
        <v>2274</v>
      </c>
      <c r="E108" s="104">
        <v>250</v>
      </c>
      <c r="F108" s="98">
        <v>730</v>
      </c>
      <c r="G108" s="98">
        <v>1400</v>
      </c>
      <c r="H108" s="131">
        <v>2.9</v>
      </c>
      <c r="I108" s="98">
        <v>725</v>
      </c>
      <c r="J108" s="22">
        <v>750</v>
      </c>
      <c r="K108" s="267">
        <v>750</v>
      </c>
      <c r="L108" s="22"/>
      <c r="M108" s="20">
        <f t="shared" si="5"/>
        <v>3.4482758620689653</v>
      </c>
      <c r="N108" s="20">
        <f t="shared" si="6"/>
        <v>0</v>
      </c>
      <c r="O108" s="394" t="s">
        <v>270</v>
      </c>
      <c r="P108" s="442">
        <f t="shared" si="8"/>
        <v>25</v>
      </c>
    </row>
    <row r="109" spans="1:16" s="202" customFormat="1" ht="18.75" customHeight="1" x14ac:dyDescent="0.3">
      <c r="A109" s="901">
        <v>3</v>
      </c>
      <c r="B109" s="900" t="s">
        <v>227</v>
      </c>
      <c r="C109" s="900" t="s">
        <v>2275</v>
      </c>
      <c r="D109" s="900"/>
      <c r="E109" s="104">
        <v>150</v>
      </c>
      <c r="F109" s="98">
        <v>360</v>
      </c>
      <c r="G109" s="98">
        <v>600</v>
      </c>
      <c r="H109" s="131">
        <v>2.4</v>
      </c>
      <c r="I109" s="98">
        <v>360</v>
      </c>
      <c r="J109" s="22">
        <v>360</v>
      </c>
      <c r="K109" s="267">
        <v>360</v>
      </c>
      <c r="L109" s="22"/>
      <c r="M109" s="20">
        <f t="shared" si="5"/>
        <v>0</v>
      </c>
      <c r="N109" s="20">
        <f t="shared" si="6"/>
        <v>0</v>
      </c>
      <c r="O109" s="394" t="s">
        <v>270</v>
      </c>
      <c r="P109" s="442">
        <f t="shared" si="8"/>
        <v>0</v>
      </c>
    </row>
    <row r="110" spans="1:16" s="202" customFormat="1" ht="37.5" x14ac:dyDescent="0.3">
      <c r="A110" s="901"/>
      <c r="B110" s="900"/>
      <c r="C110" s="394" t="s">
        <v>2276</v>
      </c>
      <c r="D110" s="394" t="s">
        <v>2277</v>
      </c>
      <c r="E110" s="104">
        <v>200</v>
      </c>
      <c r="F110" s="98">
        <v>400</v>
      </c>
      <c r="G110" s="98">
        <v>600</v>
      </c>
      <c r="H110" s="131">
        <v>2</v>
      </c>
      <c r="I110" s="98">
        <v>400</v>
      </c>
      <c r="J110" s="22">
        <v>400</v>
      </c>
      <c r="K110" s="267">
        <v>300</v>
      </c>
      <c r="L110" s="22"/>
      <c r="M110" s="20">
        <f t="shared" si="5"/>
        <v>-25</v>
      </c>
      <c r="N110" s="20">
        <f t="shared" si="6"/>
        <v>-25</v>
      </c>
      <c r="O110" s="394" t="s">
        <v>263</v>
      </c>
      <c r="P110" s="442">
        <f t="shared" si="8"/>
        <v>-100</v>
      </c>
    </row>
    <row r="111" spans="1:16" s="202" customFormat="1" ht="37.5" x14ac:dyDescent="0.3">
      <c r="A111" s="901"/>
      <c r="B111" s="900"/>
      <c r="C111" s="394" t="s">
        <v>2276</v>
      </c>
      <c r="D111" s="394" t="s">
        <v>2278</v>
      </c>
      <c r="E111" s="104">
        <v>150</v>
      </c>
      <c r="F111" s="98">
        <v>360</v>
      </c>
      <c r="G111" s="98">
        <v>700</v>
      </c>
      <c r="H111" s="131">
        <v>2.4</v>
      </c>
      <c r="I111" s="98">
        <v>360</v>
      </c>
      <c r="J111" s="22">
        <v>420</v>
      </c>
      <c r="K111" s="267">
        <v>300</v>
      </c>
      <c r="L111" s="22"/>
      <c r="M111" s="20">
        <f t="shared" si="5"/>
        <v>-16.666666666666664</v>
      </c>
      <c r="N111" s="20">
        <f t="shared" si="6"/>
        <v>-28.571428571428569</v>
      </c>
      <c r="O111" s="394" t="s">
        <v>263</v>
      </c>
      <c r="P111" s="442">
        <f t="shared" si="8"/>
        <v>-60</v>
      </c>
    </row>
    <row r="112" spans="1:16" s="202" customFormat="1" ht="18.75" customHeight="1" x14ac:dyDescent="0.3">
      <c r="A112" s="396">
        <v>4</v>
      </c>
      <c r="B112" s="900" t="s">
        <v>2279</v>
      </c>
      <c r="C112" s="900"/>
      <c r="D112" s="900"/>
      <c r="E112" s="104">
        <v>150</v>
      </c>
      <c r="F112" s="98">
        <v>290</v>
      </c>
      <c r="G112" s="98">
        <v>440</v>
      </c>
      <c r="H112" s="131">
        <v>1.9</v>
      </c>
      <c r="I112" s="98">
        <v>285</v>
      </c>
      <c r="J112" s="22">
        <v>290</v>
      </c>
      <c r="K112" s="267">
        <v>250</v>
      </c>
      <c r="L112" s="22"/>
      <c r="M112" s="20">
        <f t="shared" si="5"/>
        <v>-12.280701754385964</v>
      </c>
      <c r="N112" s="20">
        <f t="shared" si="6"/>
        <v>-13.793103448275861</v>
      </c>
      <c r="O112" s="394" t="s">
        <v>263</v>
      </c>
      <c r="P112" s="442">
        <f t="shared" si="8"/>
        <v>-35</v>
      </c>
    </row>
    <row r="113" spans="1:16" s="202" customFormat="1" ht="18.75" x14ac:dyDescent="0.3">
      <c r="A113" s="396">
        <v>5</v>
      </c>
      <c r="B113" s="900" t="s">
        <v>612</v>
      </c>
      <c r="C113" s="900"/>
      <c r="D113" s="900"/>
      <c r="E113" s="104">
        <v>80</v>
      </c>
      <c r="F113" s="98">
        <v>130</v>
      </c>
      <c r="G113" s="98">
        <v>260</v>
      </c>
      <c r="H113" s="131">
        <v>1.6</v>
      </c>
      <c r="I113" s="98">
        <v>128</v>
      </c>
      <c r="J113" s="22">
        <v>160</v>
      </c>
      <c r="K113" s="267">
        <v>100</v>
      </c>
      <c r="L113" s="22"/>
      <c r="M113" s="20">
        <f t="shared" ref="M113" si="9">(K113-I113)/I113*100</f>
        <v>-21.875</v>
      </c>
      <c r="N113" s="20">
        <f t="shared" ref="N113:N166" si="10">(K113-J113)/J113*100</f>
        <v>-37.5</v>
      </c>
      <c r="O113" s="394" t="s">
        <v>263</v>
      </c>
      <c r="P113" s="442">
        <f t="shared" si="8"/>
        <v>-28</v>
      </c>
    </row>
    <row r="114" spans="1:16" s="202" customFormat="1" ht="18.75" x14ac:dyDescent="0.3">
      <c r="A114" s="93" t="s">
        <v>595</v>
      </c>
      <c r="B114" s="397" t="s">
        <v>596</v>
      </c>
      <c r="C114" s="397"/>
      <c r="D114" s="397"/>
      <c r="E114" s="100"/>
      <c r="F114" s="98"/>
      <c r="G114" s="192"/>
      <c r="H114" s="83"/>
      <c r="I114" s="83"/>
      <c r="J114" s="22"/>
      <c r="K114" s="257"/>
      <c r="L114" s="22"/>
      <c r="M114" s="20"/>
      <c r="N114" s="20"/>
      <c r="O114" s="394"/>
      <c r="P114" s="442"/>
    </row>
    <row r="115" spans="1:16" s="202" customFormat="1" ht="37.5" x14ac:dyDescent="0.3">
      <c r="A115" s="901">
        <v>1</v>
      </c>
      <c r="B115" s="900" t="s">
        <v>268</v>
      </c>
      <c r="C115" s="394" t="s">
        <v>597</v>
      </c>
      <c r="D115" s="394" t="s">
        <v>598</v>
      </c>
      <c r="E115" s="104">
        <v>160</v>
      </c>
      <c r="F115" s="98">
        <v>980</v>
      </c>
      <c r="G115" s="98">
        <v>1000</v>
      </c>
      <c r="H115" s="131">
        <v>6.1</v>
      </c>
      <c r="I115" s="98">
        <v>976</v>
      </c>
      <c r="J115" s="22">
        <v>500</v>
      </c>
      <c r="K115" s="267">
        <v>360</v>
      </c>
      <c r="L115" s="22"/>
      <c r="M115" s="20">
        <f t="shared" ref="M115:M166" si="11">(K115-I115)/I115*100</f>
        <v>-63.114754098360656</v>
      </c>
      <c r="N115" s="20">
        <f t="shared" si="10"/>
        <v>-28.000000000000004</v>
      </c>
      <c r="O115" s="394" t="s">
        <v>263</v>
      </c>
      <c r="P115" s="442">
        <f t="shared" si="8"/>
        <v>-616</v>
      </c>
    </row>
    <row r="116" spans="1:16" s="202" customFormat="1" ht="37.5" x14ac:dyDescent="0.3">
      <c r="A116" s="901"/>
      <c r="B116" s="900"/>
      <c r="C116" s="394" t="s">
        <v>599</v>
      </c>
      <c r="D116" s="394" t="s">
        <v>600</v>
      </c>
      <c r="E116" s="104">
        <v>350</v>
      </c>
      <c r="F116" s="98">
        <v>950</v>
      </c>
      <c r="G116" s="98">
        <v>1600</v>
      </c>
      <c r="H116" s="131">
        <v>2.7</v>
      </c>
      <c r="I116" s="98">
        <v>945.00000000000011</v>
      </c>
      <c r="J116" s="22">
        <v>900</v>
      </c>
      <c r="K116" s="267">
        <v>600</v>
      </c>
      <c r="L116" s="22"/>
      <c r="M116" s="20">
        <f t="shared" si="11"/>
        <v>-36.50793650793652</v>
      </c>
      <c r="N116" s="20">
        <f t="shared" si="10"/>
        <v>-33.333333333333329</v>
      </c>
      <c r="O116" s="394" t="s">
        <v>263</v>
      </c>
      <c r="P116" s="442">
        <f t="shared" si="8"/>
        <v>-345.00000000000011</v>
      </c>
    </row>
    <row r="117" spans="1:16" s="202" customFormat="1" ht="37.5" x14ac:dyDescent="0.3">
      <c r="A117" s="901"/>
      <c r="B117" s="900"/>
      <c r="C117" s="394" t="s">
        <v>600</v>
      </c>
      <c r="D117" s="394" t="s">
        <v>442</v>
      </c>
      <c r="E117" s="104">
        <v>200</v>
      </c>
      <c r="F117" s="98">
        <v>700</v>
      </c>
      <c r="G117" s="98">
        <v>1200</v>
      </c>
      <c r="H117" s="131">
        <v>3.5</v>
      </c>
      <c r="I117" s="98">
        <v>700</v>
      </c>
      <c r="J117" s="22">
        <v>720</v>
      </c>
      <c r="K117" s="267">
        <v>350</v>
      </c>
      <c r="L117" s="22"/>
      <c r="M117" s="20">
        <f t="shared" si="11"/>
        <v>-50</v>
      </c>
      <c r="N117" s="20">
        <f t="shared" si="10"/>
        <v>-51.388888888888886</v>
      </c>
      <c r="O117" s="394" t="s">
        <v>270</v>
      </c>
      <c r="P117" s="442">
        <f t="shared" si="8"/>
        <v>-350</v>
      </c>
    </row>
    <row r="118" spans="1:16" s="202" customFormat="1" ht="37.5" x14ac:dyDescent="0.3">
      <c r="A118" s="901"/>
      <c r="B118" s="900"/>
      <c r="C118" s="394" t="s">
        <v>442</v>
      </c>
      <c r="D118" s="394" t="s">
        <v>269</v>
      </c>
      <c r="E118" s="104">
        <v>200</v>
      </c>
      <c r="F118" s="98">
        <v>700</v>
      </c>
      <c r="G118" s="98">
        <v>1400</v>
      </c>
      <c r="H118" s="131">
        <v>3.5</v>
      </c>
      <c r="I118" s="98">
        <v>700</v>
      </c>
      <c r="J118" s="22">
        <v>840</v>
      </c>
      <c r="K118" s="267">
        <v>300</v>
      </c>
      <c r="L118" s="22"/>
      <c r="M118" s="20">
        <f t="shared" si="11"/>
        <v>-57.142857142857139</v>
      </c>
      <c r="N118" s="20">
        <f t="shared" si="10"/>
        <v>-64.285714285714292</v>
      </c>
      <c r="O118" s="394" t="s">
        <v>270</v>
      </c>
      <c r="P118" s="442">
        <f t="shared" ref="P118:P166" si="12">K118-I118</f>
        <v>-400</v>
      </c>
    </row>
    <row r="119" spans="1:16" s="202" customFormat="1" ht="36" customHeight="1" x14ac:dyDescent="0.3">
      <c r="A119" s="396">
        <v>2</v>
      </c>
      <c r="B119" s="394" t="s">
        <v>601</v>
      </c>
      <c r="C119" s="394" t="s">
        <v>9</v>
      </c>
      <c r="D119" s="394" t="s">
        <v>602</v>
      </c>
      <c r="E119" s="104">
        <v>150</v>
      </c>
      <c r="F119" s="98">
        <v>1080</v>
      </c>
      <c r="G119" s="98">
        <v>1200</v>
      </c>
      <c r="H119" s="131">
        <v>7.2</v>
      </c>
      <c r="I119" s="98">
        <v>1080</v>
      </c>
      <c r="J119" s="22">
        <v>600</v>
      </c>
      <c r="K119" s="267">
        <v>300</v>
      </c>
      <c r="L119" s="22"/>
      <c r="M119" s="20">
        <f t="shared" si="11"/>
        <v>-72.222222222222214</v>
      </c>
      <c r="N119" s="20">
        <f t="shared" si="10"/>
        <v>-50</v>
      </c>
      <c r="O119" s="900" t="s">
        <v>603</v>
      </c>
      <c r="P119" s="442">
        <f t="shared" si="12"/>
        <v>-780</v>
      </c>
    </row>
    <row r="120" spans="1:16" s="202" customFormat="1" ht="37.5" x14ac:dyDescent="0.3">
      <c r="A120" s="396">
        <v>3</v>
      </c>
      <c r="B120" s="394" t="s">
        <v>604</v>
      </c>
      <c r="C120" s="394" t="s">
        <v>9</v>
      </c>
      <c r="D120" s="394" t="s">
        <v>605</v>
      </c>
      <c r="E120" s="104">
        <v>150</v>
      </c>
      <c r="F120" s="98">
        <v>1080</v>
      </c>
      <c r="G120" s="98">
        <v>1200</v>
      </c>
      <c r="H120" s="131">
        <v>7.2</v>
      </c>
      <c r="I120" s="98">
        <v>1080</v>
      </c>
      <c r="J120" s="22">
        <v>600</v>
      </c>
      <c r="K120" s="267">
        <v>300</v>
      </c>
      <c r="L120" s="22"/>
      <c r="M120" s="20">
        <f t="shared" si="11"/>
        <v>-72.222222222222214</v>
      </c>
      <c r="N120" s="20">
        <f t="shared" si="10"/>
        <v>-50</v>
      </c>
      <c r="O120" s="900"/>
      <c r="P120" s="442">
        <f t="shared" si="12"/>
        <v>-780</v>
      </c>
    </row>
    <row r="121" spans="1:16" s="202" customFormat="1" ht="37.5" x14ac:dyDescent="0.3">
      <c r="A121" s="396">
        <v>4</v>
      </c>
      <c r="B121" s="394" t="s">
        <v>606</v>
      </c>
      <c r="C121" s="394" t="s">
        <v>9</v>
      </c>
      <c r="D121" s="394" t="s">
        <v>607</v>
      </c>
      <c r="E121" s="104">
        <v>150</v>
      </c>
      <c r="F121" s="98">
        <v>350</v>
      </c>
      <c r="G121" s="98">
        <v>600</v>
      </c>
      <c r="H121" s="131">
        <v>2.2999999999999998</v>
      </c>
      <c r="I121" s="98">
        <v>345</v>
      </c>
      <c r="J121" s="22">
        <v>360</v>
      </c>
      <c r="K121" s="267">
        <v>300</v>
      </c>
      <c r="L121" s="22"/>
      <c r="M121" s="20">
        <f t="shared" si="11"/>
        <v>-13.043478260869565</v>
      </c>
      <c r="N121" s="20">
        <f t="shared" si="10"/>
        <v>-16.666666666666664</v>
      </c>
      <c r="O121" s="900"/>
      <c r="P121" s="442">
        <f t="shared" si="12"/>
        <v>-45</v>
      </c>
    </row>
    <row r="122" spans="1:16" s="202" customFormat="1" ht="18.75" customHeight="1" x14ac:dyDescent="0.3">
      <c r="A122" s="396">
        <v>5</v>
      </c>
      <c r="B122" s="900" t="s">
        <v>608</v>
      </c>
      <c r="C122" s="900"/>
      <c r="D122" s="900"/>
      <c r="E122" s="104">
        <v>150</v>
      </c>
      <c r="F122" s="98">
        <v>350</v>
      </c>
      <c r="G122" s="98">
        <v>400</v>
      </c>
      <c r="H122" s="131">
        <v>2.2999999999999998</v>
      </c>
      <c r="I122" s="98">
        <v>345</v>
      </c>
      <c r="J122" s="22">
        <v>350</v>
      </c>
      <c r="K122" s="267">
        <v>250</v>
      </c>
      <c r="L122" s="22"/>
      <c r="M122" s="20">
        <f t="shared" si="11"/>
        <v>-27.536231884057973</v>
      </c>
      <c r="N122" s="20">
        <f t="shared" si="10"/>
        <v>-28.571428571428569</v>
      </c>
      <c r="O122" s="900"/>
      <c r="P122" s="442">
        <f t="shared" si="12"/>
        <v>-95</v>
      </c>
    </row>
    <row r="123" spans="1:16" s="202" customFormat="1" ht="18.75" customHeight="1" x14ac:dyDescent="0.3">
      <c r="A123" s="396">
        <v>6</v>
      </c>
      <c r="B123" s="900" t="s">
        <v>609</v>
      </c>
      <c r="C123" s="900"/>
      <c r="D123" s="900"/>
      <c r="E123" s="104"/>
      <c r="F123" s="98">
        <v>700</v>
      </c>
      <c r="G123" s="98">
        <v>1400</v>
      </c>
      <c r="H123" s="131"/>
      <c r="I123" s="98"/>
      <c r="J123" s="22">
        <v>500</v>
      </c>
      <c r="K123" s="267">
        <v>300</v>
      </c>
      <c r="L123" s="22"/>
      <c r="M123" s="20"/>
      <c r="N123" s="20">
        <f t="shared" si="10"/>
        <v>-40</v>
      </c>
      <c r="O123" s="394" t="s">
        <v>131</v>
      </c>
      <c r="P123" s="442">
        <f t="shared" si="12"/>
        <v>300</v>
      </c>
    </row>
    <row r="124" spans="1:16" s="202" customFormat="1" ht="18.75" customHeight="1" x14ac:dyDescent="0.3">
      <c r="A124" s="396">
        <v>7</v>
      </c>
      <c r="B124" s="900" t="s">
        <v>610</v>
      </c>
      <c r="C124" s="900"/>
      <c r="D124" s="900"/>
      <c r="E124" s="104"/>
      <c r="F124" s="98">
        <v>700</v>
      </c>
      <c r="G124" s="98">
        <v>1400</v>
      </c>
      <c r="H124" s="131"/>
      <c r="I124" s="98"/>
      <c r="J124" s="22">
        <v>500</v>
      </c>
      <c r="K124" s="267">
        <v>300</v>
      </c>
      <c r="L124" s="22"/>
      <c r="M124" s="20"/>
      <c r="N124" s="20">
        <f t="shared" si="10"/>
        <v>-40</v>
      </c>
      <c r="O124" s="394" t="s">
        <v>131</v>
      </c>
      <c r="P124" s="442">
        <f t="shared" si="12"/>
        <v>300</v>
      </c>
    </row>
    <row r="125" spans="1:16" s="202" customFormat="1" ht="38.450000000000003" customHeight="1" x14ac:dyDescent="0.3">
      <c r="A125" s="396">
        <v>8</v>
      </c>
      <c r="B125" s="900" t="s">
        <v>611</v>
      </c>
      <c r="C125" s="900"/>
      <c r="D125" s="900"/>
      <c r="E125" s="104"/>
      <c r="F125" s="98">
        <v>700</v>
      </c>
      <c r="G125" s="98">
        <v>1400</v>
      </c>
      <c r="H125" s="131"/>
      <c r="I125" s="98"/>
      <c r="J125" s="22">
        <v>500</v>
      </c>
      <c r="K125" s="267">
        <v>250</v>
      </c>
      <c r="L125" s="22"/>
      <c r="M125" s="20"/>
      <c r="N125" s="20">
        <f t="shared" si="10"/>
        <v>-50</v>
      </c>
      <c r="O125" s="394" t="s">
        <v>131</v>
      </c>
      <c r="P125" s="442">
        <f t="shared" si="12"/>
        <v>250</v>
      </c>
    </row>
    <row r="126" spans="1:16" s="202" customFormat="1" ht="18.75" x14ac:dyDescent="0.3">
      <c r="A126" s="396">
        <v>9</v>
      </c>
      <c r="B126" s="900" t="s">
        <v>612</v>
      </c>
      <c r="C126" s="900"/>
      <c r="D126" s="900"/>
      <c r="E126" s="104">
        <v>60</v>
      </c>
      <c r="F126" s="98">
        <v>200</v>
      </c>
      <c r="G126" s="98">
        <v>400</v>
      </c>
      <c r="H126" s="131">
        <v>1.2</v>
      </c>
      <c r="I126" s="98">
        <v>72</v>
      </c>
      <c r="J126" s="22">
        <v>150</v>
      </c>
      <c r="K126" s="267">
        <v>100</v>
      </c>
      <c r="L126" s="22"/>
      <c r="M126" s="20">
        <f t="shared" si="11"/>
        <v>38.888888888888893</v>
      </c>
      <c r="N126" s="20">
        <f t="shared" si="10"/>
        <v>-33.333333333333329</v>
      </c>
      <c r="O126" s="394" t="s">
        <v>263</v>
      </c>
      <c r="P126" s="442">
        <f t="shared" si="12"/>
        <v>28</v>
      </c>
    </row>
    <row r="127" spans="1:16" s="202" customFormat="1" ht="18.75" x14ac:dyDescent="0.3">
      <c r="A127" s="93" t="s">
        <v>2280</v>
      </c>
      <c r="B127" s="397" t="s">
        <v>2281</v>
      </c>
      <c r="C127" s="397"/>
      <c r="D127" s="397"/>
      <c r="E127" s="100"/>
      <c r="F127" s="98"/>
      <c r="G127" s="98"/>
      <c r="H127" s="261"/>
      <c r="I127" s="98"/>
      <c r="J127" s="22"/>
      <c r="K127" s="257"/>
      <c r="L127" s="22"/>
      <c r="M127" s="20"/>
      <c r="N127" s="20"/>
      <c r="O127" s="394" t="s">
        <v>263</v>
      </c>
      <c r="P127" s="442"/>
    </row>
    <row r="128" spans="1:16" s="202" customFormat="1" ht="37.5" x14ac:dyDescent="0.3">
      <c r="A128" s="901">
        <v>1</v>
      </c>
      <c r="B128" s="900" t="s">
        <v>2203</v>
      </c>
      <c r="C128" s="394" t="s">
        <v>2282</v>
      </c>
      <c r="D128" s="394" t="s">
        <v>2283</v>
      </c>
      <c r="E128" s="104">
        <v>220</v>
      </c>
      <c r="F128" s="98">
        <v>550</v>
      </c>
      <c r="G128" s="98">
        <v>1000</v>
      </c>
      <c r="H128" s="131">
        <v>2.5</v>
      </c>
      <c r="I128" s="98">
        <v>550</v>
      </c>
      <c r="J128" s="22">
        <v>600</v>
      </c>
      <c r="K128" s="267">
        <v>400</v>
      </c>
      <c r="L128" s="22"/>
      <c r="M128" s="20">
        <f t="shared" si="11"/>
        <v>-27.27272727272727</v>
      </c>
      <c r="N128" s="20">
        <f t="shared" si="10"/>
        <v>-33.333333333333329</v>
      </c>
      <c r="O128" s="394" t="s">
        <v>263</v>
      </c>
      <c r="P128" s="442">
        <f t="shared" si="12"/>
        <v>-150</v>
      </c>
    </row>
    <row r="129" spans="1:16" s="202" customFormat="1" ht="37.5" x14ac:dyDescent="0.3">
      <c r="A129" s="901"/>
      <c r="B129" s="900"/>
      <c r="C129" s="394" t="s">
        <v>2283</v>
      </c>
      <c r="D129" s="394" t="s">
        <v>2206</v>
      </c>
      <c r="E129" s="104">
        <v>320</v>
      </c>
      <c r="F129" s="98">
        <v>1600</v>
      </c>
      <c r="G129" s="98">
        <v>2000</v>
      </c>
      <c r="H129" s="131">
        <v>4.9000000000000004</v>
      </c>
      <c r="I129" s="98">
        <v>1568</v>
      </c>
      <c r="J129" s="22">
        <v>850</v>
      </c>
      <c r="K129" s="267">
        <v>600</v>
      </c>
      <c r="L129" s="22"/>
      <c r="M129" s="20">
        <f t="shared" si="11"/>
        <v>-61.734693877551017</v>
      </c>
      <c r="N129" s="20">
        <f t="shared" si="10"/>
        <v>-29.411764705882355</v>
      </c>
      <c r="O129" s="394" t="s">
        <v>263</v>
      </c>
      <c r="P129" s="442">
        <f t="shared" si="12"/>
        <v>-968</v>
      </c>
    </row>
    <row r="130" spans="1:16" s="202" customFormat="1" ht="23.25" customHeight="1" x14ac:dyDescent="0.3">
      <c r="A130" s="901">
        <v>2</v>
      </c>
      <c r="B130" s="900" t="s">
        <v>227</v>
      </c>
      <c r="C130" s="394" t="s">
        <v>2284</v>
      </c>
      <c r="D130" s="394" t="s">
        <v>2285</v>
      </c>
      <c r="E130" s="104">
        <v>120</v>
      </c>
      <c r="F130" s="98">
        <v>340</v>
      </c>
      <c r="G130" s="98">
        <v>330</v>
      </c>
      <c r="H130" s="131">
        <v>2.8</v>
      </c>
      <c r="I130" s="98">
        <v>336</v>
      </c>
      <c r="J130" s="22">
        <v>340</v>
      </c>
      <c r="K130" s="267">
        <v>220</v>
      </c>
      <c r="L130" s="22"/>
      <c r="M130" s="20">
        <f t="shared" si="11"/>
        <v>-34.523809523809526</v>
      </c>
      <c r="N130" s="20">
        <f t="shared" si="10"/>
        <v>-35.294117647058826</v>
      </c>
      <c r="O130" s="403" t="s">
        <v>270</v>
      </c>
      <c r="P130" s="442">
        <f t="shared" si="12"/>
        <v>-116</v>
      </c>
    </row>
    <row r="131" spans="1:16" s="202" customFormat="1" ht="26.25" customHeight="1" x14ac:dyDescent="0.3">
      <c r="A131" s="901"/>
      <c r="B131" s="900"/>
      <c r="C131" s="394" t="s">
        <v>2286</v>
      </c>
      <c r="D131" s="394" t="s">
        <v>2287</v>
      </c>
      <c r="E131" s="104"/>
      <c r="F131" s="98">
        <v>190</v>
      </c>
      <c r="G131" s="98">
        <v>380</v>
      </c>
      <c r="H131" s="131"/>
      <c r="I131" s="98"/>
      <c r="J131" s="22">
        <v>230</v>
      </c>
      <c r="K131" s="267">
        <v>220</v>
      </c>
      <c r="L131" s="22"/>
      <c r="M131" s="20"/>
      <c r="N131" s="20">
        <f t="shared" si="10"/>
        <v>-4.3478260869565215</v>
      </c>
      <c r="O131" s="403" t="s">
        <v>131</v>
      </c>
      <c r="P131" s="442">
        <f t="shared" si="12"/>
        <v>220</v>
      </c>
    </row>
    <row r="132" spans="1:16" s="202" customFormat="1" ht="37.5" x14ac:dyDescent="0.3">
      <c r="A132" s="901"/>
      <c r="B132" s="900"/>
      <c r="C132" s="394" t="s">
        <v>2288</v>
      </c>
      <c r="D132" s="394" t="s">
        <v>2289</v>
      </c>
      <c r="E132" s="104">
        <v>150</v>
      </c>
      <c r="F132" s="98">
        <v>380</v>
      </c>
      <c r="G132" s="98">
        <v>400</v>
      </c>
      <c r="H132" s="131">
        <v>2.5</v>
      </c>
      <c r="I132" s="98">
        <v>375</v>
      </c>
      <c r="J132" s="22">
        <v>380</v>
      </c>
      <c r="K132" s="267">
        <v>250</v>
      </c>
      <c r="L132" s="22"/>
      <c r="M132" s="20">
        <f t="shared" si="11"/>
        <v>-33.333333333333329</v>
      </c>
      <c r="N132" s="20">
        <f t="shared" si="10"/>
        <v>-34.210526315789473</v>
      </c>
      <c r="O132" s="403" t="s">
        <v>270</v>
      </c>
      <c r="P132" s="442">
        <f t="shared" si="12"/>
        <v>-125</v>
      </c>
    </row>
    <row r="133" spans="1:16" s="202" customFormat="1" ht="18.75" x14ac:dyDescent="0.3">
      <c r="A133" s="901"/>
      <c r="B133" s="900"/>
      <c r="C133" s="394" t="s">
        <v>2290</v>
      </c>
      <c r="D133" s="394" t="s">
        <v>2291</v>
      </c>
      <c r="E133" s="104">
        <v>150</v>
      </c>
      <c r="F133" s="98">
        <v>300</v>
      </c>
      <c r="G133" s="98">
        <v>500</v>
      </c>
      <c r="H133" s="131">
        <v>2</v>
      </c>
      <c r="I133" s="98">
        <v>300</v>
      </c>
      <c r="J133" s="22">
        <v>300</v>
      </c>
      <c r="K133" s="267">
        <v>250</v>
      </c>
      <c r="L133" s="22"/>
      <c r="M133" s="20">
        <f t="shared" si="11"/>
        <v>-16.666666666666664</v>
      </c>
      <c r="N133" s="20">
        <f t="shared" si="10"/>
        <v>-16.666666666666664</v>
      </c>
      <c r="O133" s="394" t="s">
        <v>263</v>
      </c>
      <c r="P133" s="442">
        <f t="shared" si="12"/>
        <v>-50</v>
      </c>
    </row>
    <row r="134" spans="1:16" s="202" customFormat="1" ht="18.75" x14ac:dyDescent="0.3">
      <c r="A134" s="901">
        <v>3</v>
      </c>
      <c r="B134" s="900" t="s">
        <v>2292</v>
      </c>
      <c r="C134" s="394" t="s">
        <v>2286</v>
      </c>
      <c r="D134" s="394" t="s">
        <v>2293</v>
      </c>
      <c r="E134" s="104">
        <v>170</v>
      </c>
      <c r="F134" s="98">
        <v>630</v>
      </c>
      <c r="G134" s="98">
        <v>520</v>
      </c>
      <c r="H134" s="131">
        <v>3.7</v>
      </c>
      <c r="I134" s="98">
        <v>629</v>
      </c>
      <c r="J134" s="22">
        <v>630</v>
      </c>
      <c r="K134" s="267">
        <v>530</v>
      </c>
      <c r="L134" s="22"/>
      <c r="M134" s="20">
        <f t="shared" si="11"/>
        <v>-15.73926868044515</v>
      </c>
      <c r="N134" s="20">
        <f t="shared" si="10"/>
        <v>-15.873015873015872</v>
      </c>
      <c r="O134" s="394" t="s">
        <v>263</v>
      </c>
      <c r="P134" s="442">
        <f t="shared" si="12"/>
        <v>-99</v>
      </c>
    </row>
    <row r="135" spans="1:16" s="202" customFormat="1" ht="18.75" x14ac:dyDescent="0.3">
      <c r="A135" s="901"/>
      <c r="B135" s="900"/>
      <c r="C135" s="394" t="s">
        <v>2293</v>
      </c>
      <c r="D135" s="394" t="s">
        <v>2294</v>
      </c>
      <c r="E135" s="104">
        <v>150</v>
      </c>
      <c r="F135" s="98">
        <v>200</v>
      </c>
      <c r="G135" s="98">
        <v>250</v>
      </c>
      <c r="H135" s="131">
        <v>1.3</v>
      </c>
      <c r="I135" s="98">
        <v>195</v>
      </c>
      <c r="J135" s="22">
        <v>200</v>
      </c>
      <c r="K135" s="267">
        <v>200</v>
      </c>
      <c r="L135" s="22"/>
      <c r="M135" s="20">
        <f t="shared" si="11"/>
        <v>2.5641025641025639</v>
      </c>
      <c r="N135" s="20">
        <f t="shared" si="10"/>
        <v>0</v>
      </c>
      <c r="O135" s="956" t="s">
        <v>270</v>
      </c>
      <c r="P135" s="442">
        <f t="shared" si="12"/>
        <v>5</v>
      </c>
    </row>
    <row r="136" spans="1:16" s="202" customFormat="1" ht="37.5" x14ac:dyDescent="0.3">
      <c r="A136" s="901"/>
      <c r="B136" s="900"/>
      <c r="C136" s="394" t="s">
        <v>2295</v>
      </c>
      <c r="D136" s="394" t="s">
        <v>2296</v>
      </c>
      <c r="E136" s="104">
        <v>150</v>
      </c>
      <c r="F136" s="98">
        <v>130</v>
      </c>
      <c r="G136" s="98">
        <v>250</v>
      </c>
      <c r="H136" s="131">
        <v>1.3</v>
      </c>
      <c r="I136" s="98">
        <v>195</v>
      </c>
      <c r="J136" s="22">
        <v>150</v>
      </c>
      <c r="K136" s="267">
        <v>150</v>
      </c>
      <c r="L136" s="22"/>
      <c r="M136" s="20">
        <f t="shared" si="11"/>
        <v>-23.076923076923077</v>
      </c>
      <c r="N136" s="20">
        <f t="shared" si="10"/>
        <v>0</v>
      </c>
      <c r="O136" s="956"/>
      <c r="P136" s="442">
        <f t="shared" si="12"/>
        <v>-45</v>
      </c>
    </row>
    <row r="137" spans="1:16" s="202" customFormat="1" ht="37.5" x14ac:dyDescent="0.3">
      <c r="A137" s="901"/>
      <c r="B137" s="900"/>
      <c r="C137" s="394" t="s">
        <v>2296</v>
      </c>
      <c r="D137" s="394" t="s">
        <v>2297</v>
      </c>
      <c r="E137" s="104"/>
      <c r="F137" s="98">
        <v>120</v>
      </c>
      <c r="G137" s="98">
        <v>150</v>
      </c>
      <c r="H137" s="131"/>
      <c r="I137" s="98"/>
      <c r="J137" s="22">
        <v>120</v>
      </c>
      <c r="K137" s="267">
        <v>120</v>
      </c>
      <c r="L137" s="22"/>
      <c r="M137" s="20"/>
      <c r="N137" s="20">
        <f t="shared" si="10"/>
        <v>0</v>
      </c>
      <c r="O137" s="403" t="s">
        <v>131</v>
      </c>
      <c r="P137" s="442">
        <f t="shared" si="12"/>
        <v>120</v>
      </c>
    </row>
    <row r="138" spans="1:16" s="202" customFormat="1" ht="18.75" x14ac:dyDescent="0.3">
      <c r="A138" s="901"/>
      <c r="B138" s="900"/>
      <c r="C138" s="900" t="s">
        <v>2298</v>
      </c>
      <c r="D138" s="900"/>
      <c r="E138" s="104">
        <v>80</v>
      </c>
      <c r="F138" s="98">
        <v>140</v>
      </c>
      <c r="G138" s="98">
        <v>100</v>
      </c>
      <c r="H138" s="131">
        <v>1.7</v>
      </c>
      <c r="I138" s="98">
        <v>136</v>
      </c>
      <c r="J138" s="22">
        <v>140</v>
      </c>
      <c r="K138" s="267">
        <v>120</v>
      </c>
      <c r="L138" s="22"/>
      <c r="M138" s="20">
        <f t="shared" si="11"/>
        <v>-11.76470588235294</v>
      </c>
      <c r="N138" s="20">
        <f t="shared" si="10"/>
        <v>-14.285714285714285</v>
      </c>
      <c r="O138" s="394" t="s">
        <v>263</v>
      </c>
      <c r="P138" s="442">
        <f t="shared" si="12"/>
        <v>-16</v>
      </c>
    </row>
    <row r="139" spans="1:16" s="202" customFormat="1" ht="18.75" x14ac:dyDescent="0.3">
      <c r="A139" s="396">
        <v>4</v>
      </c>
      <c r="B139" s="900" t="s">
        <v>612</v>
      </c>
      <c r="C139" s="900"/>
      <c r="D139" s="900"/>
      <c r="E139" s="104">
        <v>100</v>
      </c>
      <c r="F139" s="98">
        <v>140</v>
      </c>
      <c r="G139" s="98">
        <v>140</v>
      </c>
      <c r="H139" s="131">
        <v>1.4</v>
      </c>
      <c r="I139" s="98">
        <v>140</v>
      </c>
      <c r="J139" s="22">
        <v>140</v>
      </c>
      <c r="K139" s="267">
        <v>120</v>
      </c>
      <c r="L139" s="22"/>
      <c r="M139" s="20">
        <f t="shared" si="11"/>
        <v>-14.285714285714285</v>
      </c>
      <c r="N139" s="20">
        <f t="shared" si="10"/>
        <v>-14.285714285714285</v>
      </c>
      <c r="O139" s="394" t="s">
        <v>263</v>
      </c>
      <c r="P139" s="442">
        <f t="shared" si="12"/>
        <v>-20</v>
      </c>
    </row>
    <row r="140" spans="1:16" s="202" customFormat="1" ht="18.75" x14ac:dyDescent="0.3">
      <c r="A140" s="93" t="s">
        <v>2299</v>
      </c>
      <c r="B140" s="397" t="s">
        <v>2300</v>
      </c>
      <c r="C140" s="397"/>
      <c r="D140" s="397"/>
      <c r="E140" s="104"/>
      <c r="F140" s="98"/>
      <c r="G140" s="98"/>
      <c r="H140" s="131"/>
      <c r="I140" s="98"/>
      <c r="J140" s="22"/>
      <c r="K140" s="267"/>
      <c r="L140" s="22"/>
      <c r="M140" s="20"/>
      <c r="N140" s="20"/>
      <c r="O140" s="394"/>
      <c r="P140" s="442"/>
    </row>
    <row r="141" spans="1:16" s="202" customFormat="1" ht="18.75" customHeight="1" x14ac:dyDescent="0.3">
      <c r="A141" s="901">
        <v>1</v>
      </c>
      <c r="B141" s="900" t="s">
        <v>2301</v>
      </c>
      <c r="C141" s="394" t="s">
        <v>1967</v>
      </c>
      <c r="D141" s="394" t="s">
        <v>2302</v>
      </c>
      <c r="E141" s="104">
        <v>300</v>
      </c>
      <c r="F141" s="98">
        <v>960</v>
      </c>
      <c r="G141" s="98">
        <v>1750</v>
      </c>
      <c r="H141" s="131">
        <v>3.2</v>
      </c>
      <c r="I141" s="98">
        <v>960</v>
      </c>
      <c r="J141" s="22">
        <v>1050</v>
      </c>
      <c r="K141" s="267">
        <v>600</v>
      </c>
      <c r="L141" s="22"/>
      <c r="M141" s="20">
        <f t="shared" si="11"/>
        <v>-37.5</v>
      </c>
      <c r="N141" s="20">
        <f t="shared" si="10"/>
        <v>-42.857142857142854</v>
      </c>
      <c r="O141" s="394" t="s">
        <v>263</v>
      </c>
      <c r="P141" s="442">
        <f t="shared" si="12"/>
        <v>-360</v>
      </c>
    </row>
    <row r="142" spans="1:16" s="202" customFormat="1" ht="18.75" x14ac:dyDescent="0.3">
      <c r="A142" s="901"/>
      <c r="B142" s="900"/>
      <c r="C142" s="394" t="s">
        <v>2303</v>
      </c>
      <c r="D142" s="394" t="s">
        <v>2221</v>
      </c>
      <c r="E142" s="104">
        <v>100</v>
      </c>
      <c r="F142" s="98">
        <v>380</v>
      </c>
      <c r="G142" s="98">
        <v>750</v>
      </c>
      <c r="H142" s="131">
        <v>1.4</v>
      </c>
      <c r="I142" s="98">
        <v>140</v>
      </c>
      <c r="J142" s="22">
        <v>450</v>
      </c>
      <c r="K142" s="267">
        <v>450</v>
      </c>
      <c r="L142" s="22"/>
      <c r="M142" s="20">
        <f t="shared" si="11"/>
        <v>221.42857142857144</v>
      </c>
      <c r="N142" s="20">
        <f t="shared" si="10"/>
        <v>0</v>
      </c>
      <c r="O142" s="394" t="s">
        <v>263</v>
      </c>
      <c r="P142" s="442">
        <f t="shared" si="12"/>
        <v>310</v>
      </c>
    </row>
    <row r="143" spans="1:16" s="202" customFormat="1" ht="18.75" customHeight="1" x14ac:dyDescent="0.3">
      <c r="A143" s="901">
        <v>2</v>
      </c>
      <c r="B143" s="900" t="s">
        <v>2304</v>
      </c>
      <c r="C143" s="394" t="s">
        <v>2305</v>
      </c>
      <c r="D143" s="394" t="s">
        <v>2306</v>
      </c>
      <c r="E143" s="104">
        <v>250</v>
      </c>
      <c r="F143" s="98">
        <v>630</v>
      </c>
      <c r="G143" s="98">
        <v>1250</v>
      </c>
      <c r="H143" s="131">
        <v>2.5</v>
      </c>
      <c r="I143" s="98">
        <v>625</v>
      </c>
      <c r="J143" s="22">
        <v>750</v>
      </c>
      <c r="K143" s="267">
        <v>400</v>
      </c>
      <c r="L143" s="22"/>
      <c r="M143" s="20">
        <f t="shared" si="11"/>
        <v>-36</v>
      </c>
      <c r="N143" s="20">
        <f t="shared" si="10"/>
        <v>-46.666666666666664</v>
      </c>
      <c r="O143" s="403" t="s">
        <v>270</v>
      </c>
      <c r="P143" s="442">
        <f t="shared" si="12"/>
        <v>-225</v>
      </c>
    </row>
    <row r="144" spans="1:16" s="202" customFormat="1" ht="37.5" x14ac:dyDescent="0.3">
      <c r="A144" s="901"/>
      <c r="B144" s="900"/>
      <c r="C144" s="394" t="s">
        <v>2306</v>
      </c>
      <c r="D144" s="394" t="s">
        <v>597</v>
      </c>
      <c r="E144" s="104">
        <v>120</v>
      </c>
      <c r="F144" s="98">
        <v>650</v>
      </c>
      <c r="G144" s="98">
        <v>750</v>
      </c>
      <c r="H144" s="131">
        <v>5.4</v>
      </c>
      <c r="I144" s="98">
        <v>648</v>
      </c>
      <c r="J144" s="22">
        <v>650</v>
      </c>
      <c r="K144" s="267">
        <v>370</v>
      </c>
      <c r="L144" s="22"/>
      <c r="M144" s="20">
        <f t="shared" si="11"/>
        <v>-42.901234567901234</v>
      </c>
      <c r="N144" s="20">
        <f t="shared" si="10"/>
        <v>-43.07692307692308</v>
      </c>
      <c r="O144" s="403" t="s">
        <v>270</v>
      </c>
      <c r="P144" s="442">
        <f t="shared" si="12"/>
        <v>-278</v>
      </c>
    </row>
    <row r="145" spans="1:16" s="202" customFormat="1" ht="18.75" customHeight="1" x14ac:dyDescent="0.3">
      <c r="A145" s="901">
        <v>3</v>
      </c>
      <c r="B145" s="900" t="s">
        <v>2307</v>
      </c>
      <c r="C145" s="394" t="s">
        <v>2308</v>
      </c>
      <c r="D145" s="394" t="s">
        <v>2309</v>
      </c>
      <c r="E145" s="104">
        <v>120</v>
      </c>
      <c r="F145" s="98">
        <v>1650</v>
      </c>
      <c r="G145" s="98">
        <v>3300</v>
      </c>
      <c r="H145" s="131">
        <v>3.2</v>
      </c>
      <c r="I145" s="98">
        <v>384</v>
      </c>
      <c r="J145" s="22">
        <v>1500</v>
      </c>
      <c r="K145" s="267">
        <v>600</v>
      </c>
      <c r="L145" s="22"/>
      <c r="M145" s="20">
        <f t="shared" si="11"/>
        <v>56.25</v>
      </c>
      <c r="N145" s="20">
        <f t="shared" si="10"/>
        <v>-60</v>
      </c>
      <c r="O145" s="394" t="s">
        <v>263</v>
      </c>
      <c r="P145" s="442">
        <f t="shared" si="12"/>
        <v>216</v>
      </c>
    </row>
    <row r="146" spans="1:16" s="202" customFormat="1" ht="18.75" x14ac:dyDescent="0.3">
      <c r="A146" s="901"/>
      <c r="B146" s="900"/>
      <c r="C146" s="394" t="s">
        <v>2309</v>
      </c>
      <c r="D146" s="394" t="s">
        <v>2273</v>
      </c>
      <c r="E146" s="104">
        <v>100</v>
      </c>
      <c r="F146" s="98">
        <v>500</v>
      </c>
      <c r="G146" s="98">
        <v>1000</v>
      </c>
      <c r="H146" s="131">
        <v>2.8</v>
      </c>
      <c r="I146" s="98">
        <v>280</v>
      </c>
      <c r="J146" s="22">
        <v>450</v>
      </c>
      <c r="K146" s="267">
        <v>300</v>
      </c>
      <c r="L146" s="22"/>
      <c r="M146" s="20">
        <f t="shared" si="11"/>
        <v>7.1428571428571423</v>
      </c>
      <c r="N146" s="20">
        <f t="shared" si="10"/>
        <v>-33.333333333333329</v>
      </c>
      <c r="O146" s="394" t="s">
        <v>263</v>
      </c>
      <c r="P146" s="442">
        <f t="shared" si="12"/>
        <v>20</v>
      </c>
    </row>
    <row r="147" spans="1:16" s="202" customFormat="1" ht="18.75" x14ac:dyDescent="0.3">
      <c r="A147" s="901">
        <v>4</v>
      </c>
      <c r="B147" s="900" t="s">
        <v>2239</v>
      </c>
      <c r="C147" s="394" t="s">
        <v>597</v>
      </c>
      <c r="D147" s="394" t="s">
        <v>2310</v>
      </c>
      <c r="E147" s="104">
        <v>100</v>
      </c>
      <c r="F147" s="98">
        <v>850</v>
      </c>
      <c r="G147" s="98">
        <v>1700</v>
      </c>
      <c r="H147" s="131">
        <v>3.4</v>
      </c>
      <c r="I147" s="98">
        <v>340</v>
      </c>
      <c r="J147" s="22">
        <v>750</v>
      </c>
      <c r="K147" s="267">
        <v>350</v>
      </c>
      <c r="L147" s="22"/>
      <c r="M147" s="20">
        <f t="shared" si="11"/>
        <v>2.9411764705882351</v>
      </c>
      <c r="N147" s="20">
        <f t="shared" si="10"/>
        <v>-53.333333333333336</v>
      </c>
      <c r="O147" s="394" t="s">
        <v>263</v>
      </c>
      <c r="P147" s="442">
        <f t="shared" si="12"/>
        <v>10</v>
      </c>
    </row>
    <row r="148" spans="1:16" s="202" customFormat="1" ht="18.75" x14ac:dyDescent="0.3">
      <c r="A148" s="901"/>
      <c r="B148" s="900"/>
      <c r="C148" s="394" t="s">
        <v>2311</v>
      </c>
      <c r="D148" s="394" t="s">
        <v>2312</v>
      </c>
      <c r="E148" s="104">
        <v>300</v>
      </c>
      <c r="F148" s="98">
        <v>1000</v>
      </c>
      <c r="G148" s="98">
        <v>2000</v>
      </c>
      <c r="H148" s="131">
        <v>2.6</v>
      </c>
      <c r="I148" s="98">
        <v>780</v>
      </c>
      <c r="J148" s="22">
        <v>850</v>
      </c>
      <c r="K148" s="267">
        <v>500</v>
      </c>
      <c r="L148" s="22"/>
      <c r="M148" s="20">
        <f t="shared" si="11"/>
        <v>-35.897435897435898</v>
      </c>
      <c r="N148" s="20">
        <f t="shared" si="10"/>
        <v>-41.17647058823529</v>
      </c>
      <c r="O148" s="394" t="s">
        <v>263</v>
      </c>
      <c r="P148" s="442">
        <f t="shared" si="12"/>
        <v>-280</v>
      </c>
    </row>
    <row r="149" spans="1:16" s="202" customFormat="1" ht="18.75" x14ac:dyDescent="0.3">
      <c r="A149" s="901"/>
      <c r="B149" s="900"/>
      <c r="C149" s="394" t="s">
        <v>2312</v>
      </c>
      <c r="D149" s="394" t="s">
        <v>2313</v>
      </c>
      <c r="E149" s="104">
        <v>330</v>
      </c>
      <c r="F149" s="98">
        <v>1900</v>
      </c>
      <c r="G149" s="98">
        <v>3750</v>
      </c>
      <c r="H149" s="131">
        <v>3.5</v>
      </c>
      <c r="I149" s="98">
        <v>1155</v>
      </c>
      <c r="J149" s="22">
        <v>1300</v>
      </c>
      <c r="K149" s="267">
        <v>650</v>
      </c>
      <c r="L149" s="22"/>
      <c r="M149" s="20">
        <f t="shared" si="11"/>
        <v>-43.722943722943725</v>
      </c>
      <c r="N149" s="20">
        <f t="shared" si="10"/>
        <v>-50</v>
      </c>
      <c r="O149" s="394" t="s">
        <v>263</v>
      </c>
      <c r="P149" s="442">
        <f t="shared" si="12"/>
        <v>-505</v>
      </c>
    </row>
    <row r="150" spans="1:16" s="202" customFormat="1" ht="37.5" x14ac:dyDescent="0.3">
      <c r="A150" s="901">
        <v>5</v>
      </c>
      <c r="B150" s="900" t="s">
        <v>2239</v>
      </c>
      <c r="C150" s="394" t="s">
        <v>2313</v>
      </c>
      <c r="D150" s="394" t="s">
        <v>2314</v>
      </c>
      <c r="E150" s="104">
        <v>320</v>
      </c>
      <c r="F150" s="98">
        <v>1900</v>
      </c>
      <c r="G150" s="98">
        <v>3750</v>
      </c>
      <c r="H150" s="131">
        <v>2.4</v>
      </c>
      <c r="I150" s="98">
        <v>768</v>
      </c>
      <c r="J150" s="22">
        <v>1300</v>
      </c>
      <c r="K150" s="267">
        <v>500</v>
      </c>
      <c r="L150" s="22"/>
      <c r="M150" s="20">
        <f t="shared" si="11"/>
        <v>-34.895833333333329</v>
      </c>
      <c r="N150" s="20">
        <f t="shared" si="10"/>
        <v>-61.53846153846154</v>
      </c>
      <c r="O150" s="394" t="s">
        <v>263</v>
      </c>
      <c r="P150" s="442">
        <f t="shared" si="12"/>
        <v>-268</v>
      </c>
    </row>
    <row r="151" spans="1:16" s="202" customFormat="1" ht="37.5" x14ac:dyDescent="0.3">
      <c r="A151" s="901"/>
      <c r="B151" s="900"/>
      <c r="C151" s="394" t="s">
        <v>2314</v>
      </c>
      <c r="D151" s="394" t="s">
        <v>2315</v>
      </c>
      <c r="E151" s="104">
        <v>120</v>
      </c>
      <c r="F151" s="98">
        <v>380</v>
      </c>
      <c r="G151" s="98">
        <v>700</v>
      </c>
      <c r="H151" s="131">
        <v>3.1</v>
      </c>
      <c r="I151" s="98">
        <v>372</v>
      </c>
      <c r="J151" s="22">
        <v>420</v>
      </c>
      <c r="K151" s="267">
        <v>250</v>
      </c>
      <c r="L151" s="22"/>
      <c r="M151" s="20">
        <f t="shared" si="11"/>
        <v>-32.795698924731184</v>
      </c>
      <c r="N151" s="20">
        <f t="shared" si="10"/>
        <v>-40.476190476190474</v>
      </c>
      <c r="O151" s="394" t="s">
        <v>263</v>
      </c>
      <c r="P151" s="442">
        <f t="shared" si="12"/>
        <v>-122</v>
      </c>
    </row>
    <row r="152" spans="1:16" s="202" customFormat="1" ht="18.75" x14ac:dyDescent="0.3">
      <c r="A152" s="396">
        <v>6</v>
      </c>
      <c r="B152" s="394" t="s">
        <v>846</v>
      </c>
      <c r="C152" s="394" t="s">
        <v>597</v>
      </c>
      <c r="D152" s="394" t="s">
        <v>1970</v>
      </c>
      <c r="E152" s="104">
        <v>100</v>
      </c>
      <c r="F152" s="98">
        <v>430</v>
      </c>
      <c r="G152" s="98">
        <v>850</v>
      </c>
      <c r="H152" s="131">
        <v>2</v>
      </c>
      <c r="I152" s="98">
        <v>200</v>
      </c>
      <c r="J152" s="22">
        <v>510</v>
      </c>
      <c r="K152" s="267">
        <v>160</v>
      </c>
      <c r="L152" s="22"/>
      <c r="M152" s="20">
        <f t="shared" si="11"/>
        <v>-20</v>
      </c>
      <c r="N152" s="20">
        <f t="shared" si="10"/>
        <v>-68.627450980392155</v>
      </c>
      <c r="O152" s="394" t="s">
        <v>263</v>
      </c>
      <c r="P152" s="442">
        <f t="shared" si="12"/>
        <v>-40</v>
      </c>
    </row>
    <row r="153" spans="1:16" s="202" customFormat="1" ht="18.75" x14ac:dyDescent="0.3">
      <c r="A153" s="396">
        <v>7</v>
      </c>
      <c r="B153" s="394" t="s">
        <v>2316</v>
      </c>
      <c r="C153" s="394" t="s">
        <v>2317</v>
      </c>
      <c r="D153" s="394" t="s">
        <v>2318</v>
      </c>
      <c r="E153" s="104"/>
      <c r="F153" s="98">
        <v>290</v>
      </c>
      <c r="G153" s="98">
        <v>570</v>
      </c>
      <c r="H153" s="131"/>
      <c r="I153" s="98"/>
      <c r="J153" s="22">
        <v>340</v>
      </c>
      <c r="K153" s="267">
        <v>120</v>
      </c>
      <c r="L153" s="22"/>
      <c r="M153" s="20"/>
      <c r="N153" s="20">
        <f t="shared" si="10"/>
        <v>-64.705882352941174</v>
      </c>
      <c r="O153" s="394" t="s">
        <v>131</v>
      </c>
      <c r="P153" s="442">
        <f t="shared" si="12"/>
        <v>120</v>
      </c>
    </row>
    <row r="154" spans="1:16" s="202" customFormat="1" ht="18.75" x14ac:dyDescent="0.3">
      <c r="A154" s="396">
        <v>8</v>
      </c>
      <c r="B154" s="900" t="s">
        <v>612</v>
      </c>
      <c r="C154" s="900"/>
      <c r="D154" s="900"/>
      <c r="E154" s="104">
        <v>50</v>
      </c>
      <c r="F154" s="98">
        <v>210</v>
      </c>
      <c r="G154" s="98">
        <v>420</v>
      </c>
      <c r="H154" s="131">
        <v>1.9</v>
      </c>
      <c r="I154" s="98">
        <v>95</v>
      </c>
      <c r="J154" s="22">
        <v>250</v>
      </c>
      <c r="K154" s="267">
        <v>70</v>
      </c>
      <c r="L154" s="22"/>
      <c r="M154" s="20">
        <f t="shared" si="11"/>
        <v>-26.315789473684209</v>
      </c>
      <c r="N154" s="20">
        <f t="shared" si="10"/>
        <v>-72</v>
      </c>
      <c r="O154" s="394" t="s">
        <v>263</v>
      </c>
      <c r="P154" s="442">
        <f t="shared" si="12"/>
        <v>-25</v>
      </c>
    </row>
    <row r="155" spans="1:16" s="202" customFormat="1" ht="18.75" x14ac:dyDescent="0.3">
      <c r="A155" s="93" t="s">
        <v>2319</v>
      </c>
      <c r="B155" s="397" t="s">
        <v>2320</v>
      </c>
      <c r="C155" s="397"/>
      <c r="D155" s="397"/>
      <c r="E155" s="104"/>
      <c r="F155" s="98"/>
      <c r="G155" s="98"/>
      <c r="H155" s="131"/>
      <c r="I155" s="98"/>
      <c r="J155" s="22"/>
      <c r="K155" s="267"/>
      <c r="L155" s="22"/>
      <c r="M155" s="20"/>
      <c r="N155" s="20"/>
      <c r="O155" s="397"/>
      <c r="P155" s="442"/>
    </row>
    <row r="156" spans="1:16" s="202" customFormat="1" ht="18.75" x14ac:dyDescent="0.3">
      <c r="A156" s="901">
        <v>1</v>
      </c>
      <c r="B156" s="900" t="s">
        <v>2203</v>
      </c>
      <c r="C156" s="394" t="s">
        <v>2321</v>
      </c>
      <c r="D156" s="394" t="s">
        <v>2322</v>
      </c>
      <c r="E156" s="104">
        <v>340</v>
      </c>
      <c r="F156" s="98">
        <v>1500</v>
      </c>
      <c r="G156" s="98">
        <v>3000</v>
      </c>
      <c r="H156" s="131">
        <v>1.2</v>
      </c>
      <c r="I156" s="98">
        <v>408</v>
      </c>
      <c r="J156" s="22">
        <v>1500</v>
      </c>
      <c r="K156" s="267">
        <v>1000</v>
      </c>
      <c r="L156" s="22"/>
      <c r="M156" s="20">
        <f t="shared" si="11"/>
        <v>145.09803921568627</v>
      </c>
      <c r="N156" s="20">
        <f t="shared" si="10"/>
        <v>-33.333333333333329</v>
      </c>
      <c r="O156" s="394" t="s">
        <v>263</v>
      </c>
      <c r="P156" s="442">
        <f t="shared" si="12"/>
        <v>592</v>
      </c>
    </row>
    <row r="157" spans="1:16" s="202" customFormat="1" ht="18.75" x14ac:dyDescent="0.3">
      <c r="A157" s="901"/>
      <c r="B157" s="900"/>
      <c r="C157" s="402" t="s">
        <v>2323</v>
      </c>
      <c r="D157" s="402" t="s">
        <v>2324</v>
      </c>
      <c r="E157" s="104">
        <v>140</v>
      </c>
      <c r="F157" s="98">
        <v>500</v>
      </c>
      <c r="G157" s="98">
        <v>1000</v>
      </c>
      <c r="H157" s="131">
        <v>1.2</v>
      </c>
      <c r="I157" s="98">
        <v>168</v>
      </c>
      <c r="J157" s="22">
        <v>500</v>
      </c>
      <c r="K157" s="267">
        <v>400</v>
      </c>
      <c r="L157" s="22"/>
      <c r="M157" s="20">
        <f t="shared" si="11"/>
        <v>138.0952380952381</v>
      </c>
      <c r="N157" s="20">
        <f t="shared" si="10"/>
        <v>-20</v>
      </c>
      <c r="O157" s="402" t="s">
        <v>813</v>
      </c>
      <c r="P157" s="442">
        <f t="shared" si="12"/>
        <v>232</v>
      </c>
    </row>
    <row r="158" spans="1:16" s="202" customFormat="1" ht="18.75" x14ac:dyDescent="0.3">
      <c r="A158" s="901"/>
      <c r="B158" s="900"/>
      <c r="C158" s="402" t="s">
        <v>2324</v>
      </c>
      <c r="D158" s="402" t="s">
        <v>2325</v>
      </c>
      <c r="E158" s="104">
        <v>140</v>
      </c>
      <c r="F158" s="98">
        <v>500</v>
      </c>
      <c r="G158" s="98">
        <v>1000</v>
      </c>
      <c r="H158" s="131">
        <v>1.2</v>
      </c>
      <c r="I158" s="98">
        <v>168</v>
      </c>
      <c r="J158" s="22">
        <v>500</v>
      </c>
      <c r="K158" s="267">
        <v>200</v>
      </c>
      <c r="L158" s="22"/>
      <c r="M158" s="20">
        <f t="shared" si="11"/>
        <v>19.047619047619047</v>
      </c>
      <c r="N158" s="20">
        <f t="shared" si="10"/>
        <v>-60</v>
      </c>
      <c r="O158" s="402" t="s">
        <v>813</v>
      </c>
      <c r="P158" s="442">
        <f t="shared" si="12"/>
        <v>32</v>
      </c>
    </row>
    <row r="159" spans="1:16" s="202" customFormat="1" ht="24" customHeight="1" x14ac:dyDescent="0.3">
      <c r="A159" s="901"/>
      <c r="B159" s="900"/>
      <c r="C159" s="394" t="s">
        <v>2325</v>
      </c>
      <c r="D159" s="394" t="s">
        <v>2326</v>
      </c>
      <c r="E159" s="104">
        <v>120</v>
      </c>
      <c r="F159" s="98">
        <v>160</v>
      </c>
      <c r="G159" s="98">
        <v>320</v>
      </c>
      <c r="H159" s="131">
        <v>1.3</v>
      </c>
      <c r="I159" s="98">
        <v>156</v>
      </c>
      <c r="J159" s="22">
        <v>190</v>
      </c>
      <c r="K159" s="267">
        <v>120</v>
      </c>
      <c r="L159" s="22"/>
      <c r="M159" s="20">
        <f t="shared" si="11"/>
        <v>-23.076923076923077</v>
      </c>
      <c r="N159" s="20">
        <f t="shared" si="10"/>
        <v>-36.84210526315789</v>
      </c>
      <c r="O159" s="394" t="s">
        <v>263</v>
      </c>
      <c r="P159" s="442">
        <f t="shared" si="12"/>
        <v>-36</v>
      </c>
    </row>
    <row r="160" spans="1:16" s="202" customFormat="1" ht="25.5" customHeight="1" x14ac:dyDescent="0.3">
      <c r="A160" s="901"/>
      <c r="B160" s="900"/>
      <c r="C160" s="394" t="s">
        <v>2326</v>
      </c>
      <c r="D160" s="394" t="s">
        <v>2221</v>
      </c>
      <c r="E160" s="104">
        <v>130</v>
      </c>
      <c r="F160" s="98">
        <v>190</v>
      </c>
      <c r="G160" s="98">
        <v>340</v>
      </c>
      <c r="H160" s="131">
        <v>1.4</v>
      </c>
      <c r="I160" s="98">
        <v>182</v>
      </c>
      <c r="J160" s="22">
        <v>200</v>
      </c>
      <c r="K160" s="267">
        <v>130</v>
      </c>
      <c r="L160" s="22"/>
      <c r="M160" s="20">
        <f t="shared" si="11"/>
        <v>-28.571428571428569</v>
      </c>
      <c r="N160" s="20">
        <f t="shared" si="10"/>
        <v>-35</v>
      </c>
      <c r="O160" s="394" t="s">
        <v>263</v>
      </c>
      <c r="P160" s="442">
        <f t="shared" si="12"/>
        <v>-52</v>
      </c>
    </row>
    <row r="161" spans="1:16" s="202" customFormat="1" ht="37.5" x14ac:dyDescent="0.3">
      <c r="A161" s="901">
        <v>2</v>
      </c>
      <c r="B161" s="900" t="s">
        <v>703</v>
      </c>
      <c r="C161" s="394" t="s">
        <v>2327</v>
      </c>
      <c r="D161" s="394" t="s">
        <v>2328</v>
      </c>
      <c r="E161" s="104">
        <v>160</v>
      </c>
      <c r="F161" s="98">
        <v>200</v>
      </c>
      <c r="G161" s="98">
        <v>360</v>
      </c>
      <c r="H161" s="131">
        <v>1.2</v>
      </c>
      <c r="I161" s="98">
        <v>192</v>
      </c>
      <c r="J161" s="22">
        <v>220</v>
      </c>
      <c r="K161" s="267">
        <v>160</v>
      </c>
      <c r="L161" s="22"/>
      <c r="M161" s="20">
        <f t="shared" si="11"/>
        <v>-16.666666666666664</v>
      </c>
      <c r="N161" s="20">
        <f t="shared" si="10"/>
        <v>-27.27272727272727</v>
      </c>
      <c r="O161" s="394" t="s">
        <v>263</v>
      </c>
      <c r="P161" s="442">
        <f t="shared" si="12"/>
        <v>-32</v>
      </c>
    </row>
    <row r="162" spans="1:16" s="202" customFormat="1" ht="37.5" x14ac:dyDescent="0.3">
      <c r="A162" s="901"/>
      <c r="B162" s="900"/>
      <c r="C162" s="394" t="s">
        <v>2329</v>
      </c>
      <c r="D162" s="394" t="s">
        <v>2328</v>
      </c>
      <c r="E162" s="104">
        <v>110</v>
      </c>
      <c r="F162" s="98">
        <v>140</v>
      </c>
      <c r="G162" s="98">
        <v>360</v>
      </c>
      <c r="H162" s="131">
        <v>1.2</v>
      </c>
      <c r="I162" s="98">
        <v>132</v>
      </c>
      <c r="J162" s="22">
        <v>220</v>
      </c>
      <c r="K162" s="267">
        <v>110</v>
      </c>
      <c r="L162" s="22"/>
      <c r="M162" s="20">
        <f t="shared" si="11"/>
        <v>-16.666666666666664</v>
      </c>
      <c r="N162" s="20">
        <f t="shared" si="10"/>
        <v>-50</v>
      </c>
      <c r="O162" s="394" t="s">
        <v>263</v>
      </c>
      <c r="P162" s="442">
        <f t="shared" si="12"/>
        <v>-22</v>
      </c>
    </row>
    <row r="163" spans="1:16" s="202" customFormat="1" ht="18.75" x14ac:dyDescent="0.3">
      <c r="A163" s="901">
        <v>3</v>
      </c>
      <c r="B163" s="900" t="s">
        <v>227</v>
      </c>
      <c r="C163" s="394" t="s">
        <v>2330</v>
      </c>
      <c r="D163" s="394" t="s">
        <v>2331</v>
      </c>
      <c r="E163" s="104">
        <v>110</v>
      </c>
      <c r="F163" s="98">
        <v>140</v>
      </c>
      <c r="G163" s="98">
        <v>280</v>
      </c>
      <c r="H163" s="131">
        <v>1.2</v>
      </c>
      <c r="I163" s="98">
        <v>132</v>
      </c>
      <c r="J163" s="22">
        <v>170</v>
      </c>
      <c r="K163" s="267">
        <v>110</v>
      </c>
      <c r="L163" s="22"/>
      <c r="M163" s="20">
        <f t="shared" si="11"/>
        <v>-16.666666666666664</v>
      </c>
      <c r="N163" s="20">
        <f t="shared" si="10"/>
        <v>-35.294117647058826</v>
      </c>
      <c r="O163" s="394" t="s">
        <v>263</v>
      </c>
      <c r="P163" s="442">
        <f t="shared" si="12"/>
        <v>-22</v>
      </c>
    </row>
    <row r="164" spans="1:16" s="202" customFormat="1" ht="18.75" x14ac:dyDescent="0.3">
      <c r="A164" s="901"/>
      <c r="B164" s="900"/>
      <c r="C164" s="394" t="s">
        <v>2332</v>
      </c>
      <c r="D164" s="394" t="s">
        <v>2333</v>
      </c>
      <c r="E164" s="104"/>
      <c r="F164" s="98">
        <v>110</v>
      </c>
      <c r="G164" s="98">
        <v>220</v>
      </c>
      <c r="H164" s="131"/>
      <c r="I164" s="98"/>
      <c r="J164" s="22">
        <v>130</v>
      </c>
      <c r="K164" s="267">
        <v>100</v>
      </c>
      <c r="L164" s="22"/>
      <c r="M164" s="20"/>
      <c r="N164" s="20">
        <f t="shared" si="10"/>
        <v>-23.076923076923077</v>
      </c>
      <c r="O164" s="394" t="s">
        <v>2334</v>
      </c>
      <c r="P164" s="442">
        <f t="shared" si="12"/>
        <v>100</v>
      </c>
    </row>
    <row r="165" spans="1:16" s="202" customFormat="1" ht="18.75" x14ac:dyDescent="0.3">
      <c r="A165" s="901"/>
      <c r="B165" s="900"/>
      <c r="C165" s="394" t="s">
        <v>2335</v>
      </c>
      <c r="D165" s="394" t="s">
        <v>2336</v>
      </c>
      <c r="E165" s="104"/>
      <c r="F165" s="98">
        <v>190</v>
      </c>
      <c r="G165" s="98">
        <v>380</v>
      </c>
      <c r="H165" s="131"/>
      <c r="I165" s="98"/>
      <c r="J165" s="22">
        <v>230</v>
      </c>
      <c r="K165" s="267">
        <v>100</v>
      </c>
      <c r="L165" s="22"/>
      <c r="M165" s="20"/>
      <c r="N165" s="20">
        <f t="shared" si="10"/>
        <v>-56.521739130434781</v>
      </c>
      <c r="O165" s="394" t="s">
        <v>2334</v>
      </c>
      <c r="P165" s="442">
        <f t="shared" si="12"/>
        <v>100</v>
      </c>
    </row>
    <row r="166" spans="1:16" s="202" customFormat="1" ht="18.75" x14ac:dyDescent="0.3">
      <c r="A166" s="396">
        <v>4</v>
      </c>
      <c r="B166" s="900" t="s">
        <v>612</v>
      </c>
      <c r="C166" s="900"/>
      <c r="D166" s="900"/>
      <c r="E166" s="104">
        <v>60</v>
      </c>
      <c r="F166" s="98">
        <v>110</v>
      </c>
      <c r="G166" s="98">
        <v>120</v>
      </c>
      <c r="H166" s="104">
        <v>1.7</v>
      </c>
      <c r="I166" s="98">
        <v>102</v>
      </c>
      <c r="J166" s="22">
        <v>110</v>
      </c>
      <c r="K166" s="267">
        <v>60</v>
      </c>
      <c r="L166" s="22"/>
      <c r="M166" s="20">
        <f t="shared" si="11"/>
        <v>-41.17647058823529</v>
      </c>
      <c r="N166" s="20">
        <f t="shared" si="10"/>
        <v>-45.454545454545453</v>
      </c>
      <c r="O166" s="394" t="s">
        <v>263</v>
      </c>
      <c r="P166" s="442">
        <f t="shared" si="12"/>
        <v>-42</v>
      </c>
    </row>
  </sheetData>
  <autoFilter ref="A6:P166"/>
  <mergeCells count="105">
    <mergeCell ref="O5:O6"/>
    <mergeCell ref="H5:H6"/>
    <mergeCell ref="I5:I6"/>
    <mergeCell ref="J5:J6"/>
    <mergeCell ref="K5:K6"/>
    <mergeCell ref="L5:L6"/>
    <mergeCell ref="M5:M6"/>
    <mergeCell ref="A1:O1"/>
    <mergeCell ref="A2:O2"/>
    <mergeCell ref="E3:O3"/>
    <mergeCell ref="A4:A6"/>
    <mergeCell ref="B4:O4"/>
    <mergeCell ref="B5:B6"/>
    <mergeCell ref="C5:D5"/>
    <mergeCell ref="E5:E6"/>
    <mergeCell ref="F5:F6"/>
    <mergeCell ref="G5:G6"/>
    <mergeCell ref="A10:A21"/>
    <mergeCell ref="B10:B21"/>
    <mergeCell ref="C11:D11"/>
    <mergeCell ref="C12:D12"/>
    <mergeCell ref="C14:D14"/>
    <mergeCell ref="C15:D15"/>
    <mergeCell ref="C17:D17"/>
    <mergeCell ref="C18:D18"/>
    <mergeCell ref="N5:N6"/>
    <mergeCell ref="B30:D30"/>
    <mergeCell ref="B31:D31"/>
    <mergeCell ref="B32:D32"/>
    <mergeCell ref="A33:A34"/>
    <mergeCell ref="B33:B34"/>
    <mergeCell ref="A35:A36"/>
    <mergeCell ref="B36:D36"/>
    <mergeCell ref="A22:A23"/>
    <mergeCell ref="B22:B23"/>
    <mergeCell ref="A24:A26"/>
    <mergeCell ref="B24:B26"/>
    <mergeCell ref="A28:A29"/>
    <mergeCell ref="B28:B29"/>
    <mergeCell ref="B37:D37"/>
    <mergeCell ref="B42:D42"/>
    <mergeCell ref="B46:D46"/>
    <mergeCell ref="B47:D47"/>
    <mergeCell ref="A56:A57"/>
    <mergeCell ref="B56:B57"/>
    <mergeCell ref="A58:A62"/>
    <mergeCell ref="B58:B62"/>
    <mergeCell ref="B63:D63"/>
    <mergeCell ref="B64:D64"/>
    <mergeCell ref="A49:A53"/>
    <mergeCell ref="B49:B53"/>
    <mergeCell ref="A54:A55"/>
    <mergeCell ref="B54:B55"/>
    <mergeCell ref="A80:A87"/>
    <mergeCell ref="B80:B87"/>
    <mergeCell ref="B92:D92"/>
    <mergeCell ref="A99:A108"/>
    <mergeCell ref="B99:B108"/>
    <mergeCell ref="C102:D102"/>
    <mergeCell ref="A66:A71"/>
    <mergeCell ref="B66:B71"/>
    <mergeCell ref="B72:D72"/>
    <mergeCell ref="B73:D73"/>
    <mergeCell ref="A75:A78"/>
    <mergeCell ref="B75:B78"/>
    <mergeCell ref="O119:O122"/>
    <mergeCell ref="B122:D122"/>
    <mergeCell ref="B123:D123"/>
    <mergeCell ref="B124:D124"/>
    <mergeCell ref="B125:D125"/>
    <mergeCell ref="B126:D126"/>
    <mergeCell ref="A109:A111"/>
    <mergeCell ref="B109:B111"/>
    <mergeCell ref="C109:D109"/>
    <mergeCell ref="B112:D112"/>
    <mergeCell ref="B113:D113"/>
    <mergeCell ref="A115:A118"/>
    <mergeCell ref="B115:B118"/>
    <mergeCell ref="O135:O136"/>
    <mergeCell ref="C138:D138"/>
    <mergeCell ref="B139:D139"/>
    <mergeCell ref="A141:A142"/>
    <mergeCell ref="B141:B142"/>
    <mergeCell ref="A143:A144"/>
    <mergeCell ref="B143:B144"/>
    <mergeCell ref="A128:A129"/>
    <mergeCell ref="B128:B129"/>
    <mergeCell ref="A130:A133"/>
    <mergeCell ref="B130:B133"/>
    <mergeCell ref="A134:A138"/>
    <mergeCell ref="B134:B138"/>
    <mergeCell ref="B166:D166"/>
    <mergeCell ref="B154:D154"/>
    <mergeCell ref="A156:A160"/>
    <mergeCell ref="B156:B160"/>
    <mergeCell ref="A161:A162"/>
    <mergeCell ref="B161:B162"/>
    <mergeCell ref="A163:A165"/>
    <mergeCell ref="B163:B165"/>
    <mergeCell ref="A145:A146"/>
    <mergeCell ref="B145:B146"/>
    <mergeCell ref="A147:A149"/>
    <mergeCell ref="B147:B149"/>
    <mergeCell ref="A150:A151"/>
    <mergeCell ref="B150:B151"/>
  </mergeCells>
  <conditionalFormatting sqref="E8:F47">
    <cfRule type="containsText" dxfId="193" priority="72" operator="containsText" text="Hủy bỏ">
      <formula>NOT(ISERROR(SEARCH("Hủy bỏ",E8)))</formula>
    </cfRule>
  </conditionalFormatting>
  <conditionalFormatting sqref="O8:O21 O27:O29 O24 O31:O32 O36:O37 O39:O40 O42:O44 O46:O47">
    <cfRule type="containsText" dxfId="192" priority="71" operator="containsText" text="Hủy bỏ">
      <formula>NOT(ISERROR(SEARCH("Hủy bỏ",O8)))</formula>
    </cfRule>
  </conditionalFormatting>
  <conditionalFormatting sqref="G8:G10 G13:G47">
    <cfRule type="containsText" dxfId="191" priority="70" operator="containsText" text="Hủy bỏ">
      <formula>NOT(ISERROR(SEARCH("Hủy bỏ",G8)))</formula>
    </cfRule>
  </conditionalFormatting>
  <conditionalFormatting sqref="G11:G12">
    <cfRule type="containsText" dxfId="190" priority="69" operator="containsText" text="Hủy bỏ">
      <formula>NOT(ISERROR(SEARCH("Hủy bỏ",G11)))</formula>
    </cfRule>
  </conditionalFormatting>
  <conditionalFormatting sqref="H11:H45 H47">
    <cfRule type="containsText" dxfId="189" priority="68" operator="containsText" text="Hủy bỏ">
      <formula>NOT(ISERROR(SEARCH("Hủy bỏ",H11)))</formula>
    </cfRule>
  </conditionalFormatting>
  <conditionalFormatting sqref="O22">
    <cfRule type="containsText" dxfId="188" priority="67" operator="containsText" text="Hủy bỏ">
      <formula>NOT(ISERROR(SEARCH("Hủy bỏ",O22)))</formula>
    </cfRule>
  </conditionalFormatting>
  <conditionalFormatting sqref="O23">
    <cfRule type="containsText" dxfId="187" priority="66" operator="containsText" text="Hủy bỏ">
      <formula>NOT(ISERROR(SEARCH("Hủy bỏ",O23)))</formula>
    </cfRule>
  </conditionalFormatting>
  <conditionalFormatting sqref="O30">
    <cfRule type="containsText" dxfId="186" priority="65" operator="containsText" text="Hủy bỏ">
      <formula>NOT(ISERROR(SEARCH("Hủy bỏ",O30)))</formula>
    </cfRule>
  </conditionalFormatting>
  <conditionalFormatting sqref="O33:O34">
    <cfRule type="containsText" dxfId="185" priority="64" operator="containsText" text="Hủy bỏ">
      <formula>NOT(ISERROR(SEARCH("Hủy bỏ",O33)))</formula>
    </cfRule>
  </conditionalFormatting>
  <conditionalFormatting sqref="O35">
    <cfRule type="containsText" dxfId="184" priority="63" operator="containsText" text="Hủy bỏ">
      <formula>NOT(ISERROR(SEARCH("Hủy bỏ",O35)))</formula>
    </cfRule>
  </conditionalFormatting>
  <conditionalFormatting sqref="O38">
    <cfRule type="containsText" dxfId="183" priority="62" operator="containsText" text="Hủy bỏ">
      <formula>NOT(ISERROR(SEARCH("Hủy bỏ",O38)))</formula>
    </cfRule>
  </conditionalFormatting>
  <conditionalFormatting sqref="O41">
    <cfRule type="containsText" dxfId="182" priority="61" operator="containsText" text="Hủy bỏ">
      <formula>NOT(ISERROR(SEARCH("Hủy bỏ",O41)))</formula>
    </cfRule>
  </conditionalFormatting>
  <conditionalFormatting sqref="O45">
    <cfRule type="containsText" dxfId="181" priority="60" operator="containsText" text="Hủy bỏ">
      <formula>NOT(ISERROR(SEARCH("Hủy bỏ",O45)))</formula>
    </cfRule>
  </conditionalFormatting>
  <conditionalFormatting sqref="J11:J47">
    <cfRule type="containsText" dxfId="180" priority="59" operator="containsText" text="Hủy bỏ">
      <formula>NOT(ISERROR(SEARCH("Hủy bỏ",J11)))</formula>
    </cfRule>
  </conditionalFormatting>
  <conditionalFormatting sqref="K11:K47">
    <cfRule type="containsText" dxfId="179" priority="58" operator="containsText" text="Hủy bỏ">
      <formula>NOT(ISERROR(SEARCH("Hủy bỏ",K11)))</formula>
    </cfRule>
  </conditionalFormatting>
  <conditionalFormatting sqref="L11:L47">
    <cfRule type="containsText" dxfId="178" priority="57" operator="containsText" text="Hủy bỏ">
      <formula>NOT(ISERROR(SEARCH("Hủy bỏ",L11)))</formula>
    </cfRule>
  </conditionalFormatting>
  <conditionalFormatting sqref="O110">
    <cfRule type="containsText" dxfId="177" priority="38" operator="containsText" text="Hủy bỏ">
      <formula>NOT(ISERROR(SEARCH("Hủy bỏ",O110)))</formula>
    </cfRule>
  </conditionalFormatting>
  <conditionalFormatting sqref="O164">
    <cfRule type="containsText" dxfId="176" priority="37" operator="containsText" text="Hủy bỏ">
      <formula>NOT(ISERROR(SEARCH("Hủy bỏ",O164)))</formula>
    </cfRule>
  </conditionalFormatting>
  <conditionalFormatting sqref="O165">
    <cfRule type="containsText" dxfId="175" priority="36" operator="containsText" text="Hủy bỏ">
      <formula>NOT(ISERROR(SEARCH("Hủy bỏ",O165)))</formula>
    </cfRule>
  </conditionalFormatting>
  <conditionalFormatting sqref="O70">
    <cfRule type="containsText" dxfId="174" priority="35" operator="containsText" text="Hủy bỏ">
      <formula>NOT(ISERROR(SEARCH("Hủy bỏ",O70)))</formula>
    </cfRule>
  </conditionalFormatting>
  <conditionalFormatting sqref="H68:H72 H65:H66">
    <cfRule type="containsText" dxfId="173" priority="27" operator="containsText" text="Hủy bỏ">
      <formula>NOT(ISERROR(SEARCH("Hủy bỏ",H65)))</formula>
    </cfRule>
  </conditionalFormatting>
  <conditionalFormatting sqref="E65:F66 H97 F68:F156 F158:F166">
    <cfRule type="containsText" dxfId="172" priority="50" operator="containsText" text="Hủy bỏ">
      <formula>NOT(ISERROR(SEARCH("Hủy bỏ",E65)))</formula>
    </cfRule>
  </conditionalFormatting>
  <conditionalFormatting sqref="E68:E72 E116 E122:E126 E108 E110 E98 F48:F64">
    <cfRule type="containsText" dxfId="171" priority="49" operator="containsText" text="Hủy bỏ">
      <formula>NOT(ISERROR(SEARCH("Hủy bỏ",E48)))</formula>
    </cfRule>
  </conditionalFormatting>
  <conditionalFormatting sqref="E119:E121">
    <cfRule type="containsText" dxfId="170" priority="48" operator="containsText" text="Hủy bỏ">
      <formula>NOT(ISERROR(SEARCH("Hủy bỏ",E119)))</formula>
    </cfRule>
  </conditionalFormatting>
  <conditionalFormatting sqref="E145 E150:E151">
    <cfRule type="containsText" dxfId="169" priority="47" operator="containsText" text="Hủy bỏ">
      <formula>NOT(ISERROR(SEARCH("Hủy bỏ",E145)))</formula>
    </cfRule>
  </conditionalFormatting>
  <conditionalFormatting sqref="E100:E103">
    <cfRule type="containsText" dxfId="168" priority="46" operator="containsText" text="Hủy bỏ">
      <formula>NOT(ISERROR(SEARCH("Hủy bỏ",E100)))</formula>
    </cfRule>
  </conditionalFormatting>
  <conditionalFormatting sqref="E104">
    <cfRule type="containsText" dxfId="167" priority="45" operator="containsText" text="Hủy bỏ">
      <formula>NOT(ISERROR(SEARCH("Hủy bỏ",E104)))</formula>
    </cfRule>
  </conditionalFormatting>
  <conditionalFormatting sqref="E133 E135:E137 E139 E127">
    <cfRule type="containsText" dxfId="166" priority="44" operator="containsText" text="Hủy bỏ">
      <formula>NOT(ISERROR(SEARCH("Hủy bỏ",E127)))</formula>
    </cfRule>
  </conditionalFormatting>
  <conditionalFormatting sqref="E155:E156 E158:E166">
    <cfRule type="containsText" dxfId="165" priority="43" operator="containsText" text="Hủy bỏ">
      <formula>NOT(ISERROR(SEARCH("Hủy bỏ",E155)))</formula>
    </cfRule>
  </conditionalFormatting>
  <conditionalFormatting sqref="E48:E64">
    <cfRule type="containsText" dxfId="164" priority="42" operator="containsText" text="Hủy bỏ">
      <formula>NOT(ISERROR(SEARCH("Hủy bỏ",E48)))</formula>
    </cfRule>
  </conditionalFormatting>
  <conditionalFormatting sqref="O68 O71:O72 O65:O66">
    <cfRule type="containsText" dxfId="163" priority="41" operator="containsText" text="Hủy bỏ">
      <formula>NOT(ISERROR(SEARCH("Hủy bỏ",O65)))</formula>
    </cfRule>
  </conditionalFormatting>
  <conditionalFormatting sqref="O123:O125">
    <cfRule type="containsText" dxfId="162" priority="40" operator="containsText" text="Hủy bỏ">
      <formula>NOT(ISERROR(SEARCH("Hủy bỏ",O123)))</formula>
    </cfRule>
  </conditionalFormatting>
  <conditionalFormatting sqref="O119">
    <cfRule type="containsText" dxfId="161" priority="39" operator="containsText" text="Hủy bỏ">
      <formula>NOT(ISERROR(SEARCH("Hủy bỏ",O119)))</formula>
    </cfRule>
  </conditionalFormatting>
  <conditionalFormatting sqref="E97">
    <cfRule type="containsText" dxfId="160" priority="34" operator="containsText" text="Hủy bỏ">
      <formula>NOT(ISERROR(SEARCH("Hủy bỏ",E97)))</formula>
    </cfRule>
  </conditionalFormatting>
  <conditionalFormatting sqref="G98 G110 G108 G116 G68:G72 G122:G126 G65:G66">
    <cfRule type="containsText" dxfId="159" priority="33" operator="containsText" text="Hủy bỏ">
      <formula>NOT(ISERROR(SEARCH("Hủy bỏ",G65)))</formula>
    </cfRule>
  </conditionalFormatting>
  <conditionalFormatting sqref="G119:G121">
    <cfRule type="containsText" dxfId="158" priority="32" operator="containsText" text="Hủy bỏ">
      <formula>NOT(ISERROR(SEARCH("Hủy bỏ",G119)))</formula>
    </cfRule>
  </conditionalFormatting>
  <conditionalFormatting sqref="G151 G145">
    <cfRule type="containsText" dxfId="157" priority="31" operator="containsText" text="Hủy bỏ">
      <formula>NOT(ISERROR(SEARCH("Hủy bỏ",G145)))</formula>
    </cfRule>
  </conditionalFormatting>
  <conditionalFormatting sqref="G100:G103">
    <cfRule type="containsText" dxfId="156" priority="30" operator="containsText" text="Hủy bỏ">
      <formula>NOT(ISERROR(SEARCH("Hủy bỏ",G100)))</formula>
    </cfRule>
  </conditionalFormatting>
  <conditionalFormatting sqref="G104">
    <cfRule type="containsText" dxfId="155" priority="29" operator="containsText" text="Hủy bỏ">
      <formula>NOT(ISERROR(SEARCH("Hủy bỏ",G104)))</formula>
    </cfRule>
  </conditionalFormatting>
  <conditionalFormatting sqref="G155:G156 G158:G166">
    <cfRule type="containsText" dxfId="154" priority="28" operator="containsText" text="Hủy bỏ">
      <formula>NOT(ISERROR(SEARCH("Hủy bỏ",G155)))</formula>
    </cfRule>
  </conditionalFormatting>
  <conditionalFormatting sqref="H74">
    <cfRule type="containsText" dxfId="153" priority="26" operator="containsText" text="Hủy bỏ">
      <formula>NOT(ISERROR(SEARCH("Hủy bỏ",H74)))</formula>
    </cfRule>
  </conditionalFormatting>
  <conditionalFormatting sqref="H49:H64">
    <cfRule type="containsText" dxfId="152" priority="25" operator="containsText" text="Hủy bỏ">
      <formula>NOT(ISERROR(SEARCH("Hủy bỏ",H49)))</formula>
    </cfRule>
  </conditionalFormatting>
  <conditionalFormatting sqref="H107:H108 H98 H110 H100:H103">
    <cfRule type="containsText" dxfId="151" priority="24" operator="containsText" text="Hủy bỏ">
      <formula>NOT(ISERROR(SEARCH("Hủy bỏ",H98)))</formula>
    </cfRule>
  </conditionalFormatting>
  <conditionalFormatting sqref="H123:H126 H116 H119 H121 H145">
    <cfRule type="containsText" dxfId="150" priority="23" operator="containsText" text="Hủy bỏ">
      <formula>NOT(ISERROR(SEARCH("Hủy bỏ",H116)))</formula>
    </cfRule>
  </conditionalFormatting>
  <conditionalFormatting sqref="H150:H151">
    <cfRule type="containsText" dxfId="149" priority="22" operator="containsText" text="Hủy bỏ">
      <formula>NOT(ISERROR(SEARCH("Hủy bỏ",H150)))</formula>
    </cfRule>
  </conditionalFormatting>
  <conditionalFormatting sqref="H133 H135 H139 H127 H137">
    <cfRule type="containsText" dxfId="148" priority="21" operator="containsText" text="Hủy bỏ">
      <formula>NOT(ISERROR(SEARCH("Hủy bỏ",H127)))</formula>
    </cfRule>
  </conditionalFormatting>
  <conditionalFormatting sqref="H166">
    <cfRule type="containsText" dxfId="147" priority="20" operator="containsText" text="Hủy bỏ">
      <formula>NOT(ISERROR(SEARCH("Hủy bỏ",H166)))</formula>
    </cfRule>
  </conditionalFormatting>
  <conditionalFormatting sqref="H155">
    <cfRule type="containsText" dxfId="146" priority="19" operator="containsText" text="Hủy bỏ">
      <formula>NOT(ISERROR(SEARCH("Hủy bỏ",H155)))</formula>
    </cfRule>
  </conditionalFormatting>
  <conditionalFormatting sqref="H156 H158:H165">
    <cfRule type="containsText" dxfId="145" priority="18" operator="containsText" text="Hủy bỏ">
      <formula>NOT(ISERROR(SEARCH("Hủy bỏ",H156)))</formula>
    </cfRule>
  </conditionalFormatting>
  <conditionalFormatting sqref="H122">
    <cfRule type="containsText" dxfId="144" priority="17" operator="containsText" text="Hủy bỏ">
      <formula>NOT(ISERROR(SEARCH("Hủy bỏ",H122)))</formula>
    </cfRule>
  </conditionalFormatting>
  <conditionalFormatting sqref="H120">
    <cfRule type="containsText" dxfId="143" priority="16" operator="containsText" text="Hủy bỏ">
      <formula>NOT(ISERROR(SEARCH("Hủy bỏ",H120)))</formula>
    </cfRule>
  </conditionalFormatting>
  <conditionalFormatting sqref="H136">
    <cfRule type="containsText" dxfId="142" priority="15" operator="containsText" text="Hủy bỏ">
      <formula>NOT(ISERROR(SEARCH("Hủy bỏ",H136)))</formula>
    </cfRule>
  </conditionalFormatting>
  <conditionalFormatting sqref="K65:K66">
    <cfRule type="containsText" dxfId="141" priority="14" operator="containsText" text="Hủy bỏ">
      <formula>NOT(ISERROR(SEARCH("Hủy bỏ",K65)))</formula>
    </cfRule>
  </conditionalFormatting>
  <conditionalFormatting sqref="K68:K72 K116 K122:K126 K108 K110 K98">
    <cfRule type="containsText" dxfId="140" priority="13" operator="containsText" text="Hủy bỏ">
      <formula>NOT(ISERROR(SEARCH("Hủy bỏ",K68)))</formula>
    </cfRule>
  </conditionalFormatting>
  <conditionalFormatting sqref="K119:K121">
    <cfRule type="containsText" dxfId="139" priority="12" operator="containsText" text="Hủy bỏ">
      <formula>NOT(ISERROR(SEARCH("Hủy bỏ",K119)))</formula>
    </cfRule>
  </conditionalFormatting>
  <conditionalFormatting sqref="K145 K150:K151">
    <cfRule type="containsText" dxfId="138" priority="11" operator="containsText" text="Hủy bỏ">
      <formula>NOT(ISERROR(SEARCH("Hủy bỏ",K145)))</formula>
    </cfRule>
  </conditionalFormatting>
  <conditionalFormatting sqref="K100:K103">
    <cfRule type="containsText" dxfId="137" priority="10" operator="containsText" text="Hủy bỏ">
      <formula>NOT(ISERROR(SEARCH("Hủy bỏ",K100)))</formula>
    </cfRule>
  </conditionalFormatting>
  <conditionalFormatting sqref="K104">
    <cfRule type="containsText" dxfId="136" priority="9" operator="containsText" text="Hủy bỏ">
      <formula>NOT(ISERROR(SEARCH("Hủy bỏ",K104)))</formula>
    </cfRule>
  </conditionalFormatting>
  <conditionalFormatting sqref="K133 K135:K137 K139 K127">
    <cfRule type="containsText" dxfId="135" priority="8" operator="containsText" text="Hủy bỏ">
      <formula>NOT(ISERROR(SEARCH("Hủy bỏ",K127)))</formula>
    </cfRule>
  </conditionalFormatting>
  <conditionalFormatting sqref="K155:K166">
    <cfRule type="containsText" dxfId="134" priority="7" operator="containsText" text="Hủy bỏ">
      <formula>NOT(ISERROR(SEARCH("Hủy bỏ",K155)))</formula>
    </cfRule>
  </conditionalFormatting>
  <conditionalFormatting sqref="K49:K64">
    <cfRule type="containsText" dxfId="133" priority="6" operator="containsText" text="Hủy bỏ">
      <formula>NOT(ISERROR(SEARCH("Hủy bỏ",K49)))</formula>
    </cfRule>
  </conditionalFormatting>
  <conditionalFormatting sqref="K97">
    <cfRule type="containsText" dxfId="132" priority="5" operator="containsText" text="Hủy bỏ">
      <formula>NOT(ISERROR(SEARCH("Hủy bỏ",K97)))</formula>
    </cfRule>
  </conditionalFormatting>
  <conditionalFormatting sqref="F157">
    <cfRule type="containsText" dxfId="131" priority="4" operator="containsText" text="Hủy bỏ">
      <formula>NOT(ISERROR(SEARCH("Hủy bỏ",F157)))</formula>
    </cfRule>
  </conditionalFormatting>
  <conditionalFormatting sqref="E157">
    <cfRule type="containsText" dxfId="130" priority="3" operator="containsText" text="Hủy bỏ">
      <formula>NOT(ISERROR(SEARCH("Hủy bỏ",E157)))</formula>
    </cfRule>
  </conditionalFormatting>
  <conditionalFormatting sqref="G157">
    <cfRule type="containsText" dxfId="129" priority="2" operator="containsText" text="Hủy bỏ">
      <formula>NOT(ISERROR(SEARCH("Hủy bỏ",G157)))</formula>
    </cfRule>
  </conditionalFormatting>
  <conditionalFormatting sqref="H157">
    <cfRule type="containsText" dxfId="128" priority="1" operator="containsText" text="Hủy bỏ">
      <formula>NOT(ISERROR(SEARCH("Hủy bỏ",H157)))</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6</vt:i4>
      </vt:variant>
    </vt:vector>
  </HeadingPairs>
  <TitlesOfParts>
    <vt:vector size="27" baseType="lpstr">
      <vt:lpstr>ont</vt:lpstr>
      <vt:lpstr>odt</vt:lpstr>
      <vt:lpstr>nn</vt:lpstr>
      <vt:lpstr>tp</vt:lpstr>
      <vt:lpstr>rlap</vt:lpstr>
      <vt:lpstr>mil</vt:lpstr>
      <vt:lpstr>tuy duc</vt:lpstr>
      <vt:lpstr>glong</vt:lpstr>
      <vt:lpstr>song</vt:lpstr>
      <vt:lpstr>cu jut</vt:lpstr>
      <vt:lpstr>nô</vt:lpstr>
      <vt:lpstr>Sheet1</vt:lpstr>
      <vt:lpstr>tp (2)</vt:lpstr>
      <vt:lpstr>R'Lấp</vt:lpstr>
      <vt:lpstr>Mil (2)</vt:lpstr>
      <vt:lpstr>TuyDuc</vt:lpstr>
      <vt:lpstr>Glong (2)</vt:lpstr>
      <vt:lpstr>Song (2)</vt:lpstr>
      <vt:lpstr>CuJut</vt:lpstr>
      <vt:lpstr>KrongNo</vt:lpstr>
      <vt:lpstr>Sheet2</vt:lpstr>
      <vt:lpstr>odt!Print_Area</vt:lpstr>
      <vt:lpstr>ont!Print_Area</vt:lpstr>
      <vt:lpstr>nn!Print_Titles</vt:lpstr>
      <vt:lpstr>odt!Print_Titles</vt:lpstr>
      <vt:lpstr>ont!Print_Titles</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VIENDONG2016</dc:creator>
  <cp:lastModifiedBy>ismail - [2010]</cp:lastModifiedBy>
  <cp:lastPrinted>2020-03-25T03:31:23Z</cp:lastPrinted>
  <dcterms:created xsi:type="dcterms:W3CDTF">2019-10-30T01:47:56Z</dcterms:created>
  <dcterms:modified xsi:type="dcterms:W3CDTF">2020-04-17T07:28:18Z</dcterms:modified>
</cp:coreProperties>
</file>